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m09128\Desktop\Kvietimo planai\"/>
    </mc:Choice>
  </mc:AlternateContent>
  <xr:revisionPtr revIDLastSave="0" documentId="13_ncr:1_{645DC30D-E17A-4546-B228-4DB3C56E82EE}" xr6:coauthVersionLast="47" xr6:coauthVersionMax="47" xr10:uidLastSave="{00000000-0000-0000-0000-000000000000}"/>
  <bookViews>
    <workbookView xWindow="-108" yWindow="-108" windowWidth="23256" windowHeight="13896" xr2:uid="{00000000-000D-0000-FFFF-FFFF00000000}"/>
  </bookViews>
  <sheets>
    <sheet name="Lapas1" sheetId="1" r:id="rId1"/>
  </sheets>
  <definedNames>
    <definedName name="_xlnm._FilterDatabase" localSheetId="0" hidden="1">Lapas1!$A$6:$PZ$1830</definedName>
    <definedName name="_xlnm.Print_Area" localSheetId="0">Lapas1!$A$1:$AJ$187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803" i="1" l="1"/>
  <c r="T803" i="1"/>
  <c r="AE369" i="1"/>
  <c r="T369" i="1"/>
  <c r="AE1705" i="1"/>
  <c r="T1705" i="1"/>
  <c r="AE1702" i="1"/>
  <c r="T1702" i="1"/>
  <c r="AE738" i="1"/>
  <c r="T738" i="1"/>
  <c r="AE735" i="1"/>
  <c r="T735" i="1"/>
  <c r="AE732" i="1"/>
  <c r="T732" i="1"/>
  <c r="AD1426" i="1" l="1"/>
  <c r="T1426" i="1"/>
  <c r="AD1423" i="1"/>
  <c r="T1423" i="1"/>
  <c r="AE605" i="1"/>
  <c r="T605" i="1"/>
  <c r="U605" i="1" s="1"/>
  <c r="AE602" i="1"/>
  <c r="T602" i="1"/>
  <c r="U602" i="1" s="1"/>
  <c r="AE848" i="1" l="1"/>
  <c r="T848" i="1"/>
  <c r="AE62" i="1"/>
  <c r="T62" i="1"/>
  <c r="AE60" i="1"/>
  <c r="T60" i="1"/>
  <c r="AE1751" i="1"/>
  <c r="T1751" i="1"/>
  <c r="AE1748" i="1"/>
  <c r="T1748" i="1"/>
  <c r="AD1306" i="1"/>
  <c r="T1306" i="1"/>
  <c r="U1306" i="1" s="1"/>
  <c r="AD1303" i="1"/>
  <c r="T1303" i="1"/>
  <c r="U1303" i="1" s="1"/>
  <c r="AE1088" i="1" l="1"/>
  <c r="T1088" i="1"/>
  <c r="AE800" i="1"/>
  <c r="T800" i="1"/>
  <c r="AE1797" i="1"/>
  <c r="T1797" i="1"/>
  <c r="U1797" i="1" s="1"/>
  <c r="AE1794" i="1"/>
  <c r="T1794" i="1"/>
  <c r="U1794" i="1" s="1"/>
  <c r="AE905" i="1"/>
  <c r="T905" i="1"/>
  <c r="AE902" i="1"/>
  <c r="T902" i="1"/>
  <c r="AE899" i="1"/>
  <c r="T899" i="1"/>
  <c r="AE896" i="1"/>
  <c r="T896" i="1"/>
  <c r="AE366" i="1" l="1"/>
  <c r="T366" i="1"/>
  <c r="AE242" i="1" l="1"/>
  <c r="T242" i="1"/>
  <c r="U242" i="1" s="1"/>
  <c r="AE239" i="1" l="1"/>
  <c r="T239" i="1"/>
  <c r="U239" i="1" s="1"/>
  <c r="AE262" i="1"/>
  <c r="T262" i="1"/>
  <c r="AE258" i="1"/>
  <c r="T258" i="1"/>
  <c r="AE1485" i="1"/>
  <c r="T1485" i="1"/>
  <c r="AE950" i="1" l="1"/>
  <c r="T950" i="1"/>
  <c r="AE207" i="1" l="1"/>
  <c r="T207" i="1"/>
  <c r="AE203" i="1"/>
  <c r="T203" i="1"/>
  <c r="AE168" i="1" l="1"/>
  <c r="T168" i="1"/>
  <c r="AE550" i="1"/>
  <c r="T550" i="1"/>
  <c r="AE691" i="1"/>
  <c r="T691" i="1"/>
  <c r="AE1457" i="1"/>
  <c r="T1457" i="1"/>
  <c r="U1457" i="1" s="1"/>
  <c r="AE1460" i="1"/>
  <c r="T1460" i="1"/>
  <c r="U1460" i="1" s="1"/>
  <c r="AE1442" i="1"/>
  <c r="T1442" i="1"/>
  <c r="U1442" i="1" s="1"/>
  <c r="AE1528" i="1" l="1"/>
  <c r="T1528" i="1"/>
  <c r="AE1525" i="1"/>
  <c r="T1525" i="1"/>
  <c r="AE1522" i="1"/>
  <c r="T1522" i="1"/>
  <c r="AD1353" i="1"/>
  <c r="T1353" i="1"/>
  <c r="U1353" i="1" s="1"/>
  <c r="AD1349" i="1"/>
  <c r="T1349" i="1"/>
  <c r="U1349" i="1" s="1"/>
  <c r="AE1830" i="1" l="1"/>
  <c r="T1830" i="1"/>
  <c r="AE425" i="1" l="1"/>
  <c r="T425" i="1"/>
  <c r="U425" i="1" s="1"/>
  <c r="AE637" i="1" l="1"/>
  <c r="T637" i="1"/>
  <c r="U637" i="1" s="1"/>
  <c r="AE634" i="1"/>
  <c r="T634" i="1"/>
  <c r="U634" i="1" s="1"/>
  <c r="AE167" i="1"/>
  <c r="T167" i="1"/>
  <c r="AE1071" i="1" l="1"/>
  <c r="T1071" i="1"/>
  <c r="AE820" i="1" l="1"/>
  <c r="T820" i="1"/>
  <c r="U820" i="1" s="1"/>
  <c r="AE864" i="1"/>
  <c r="T864" i="1"/>
  <c r="U864" i="1" s="1"/>
  <c r="AE390" i="1" l="1"/>
  <c r="T390" i="1"/>
  <c r="U390" i="1" s="1"/>
  <c r="AE1648" i="1" l="1"/>
  <c r="T1648" i="1"/>
  <c r="U1648" i="1" s="1"/>
  <c r="AE1652" i="1"/>
  <c r="T1652" i="1"/>
  <c r="U1652" i="1" s="1"/>
  <c r="AE117" i="1" l="1"/>
  <c r="T117" i="1"/>
  <c r="AE1699" i="1" l="1"/>
  <c r="T1699" i="1"/>
  <c r="AE1150" i="1" l="1"/>
  <c r="T1150" i="1"/>
  <c r="AE1146" i="1"/>
  <c r="T1146" i="1"/>
  <c r="AE1826" i="1"/>
  <c r="T1826" i="1"/>
  <c r="AD1405" i="1" l="1"/>
  <c r="T1405" i="1"/>
  <c r="AD1402" i="1"/>
  <c r="T1402" i="1"/>
  <c r="AE687" i="1"/>
  <c r="T687" i="1"/>
  <c r="AE1002" i="1" l="1"/>
  <c r="T1002" i="1"/>
  <c r="U1002" i="1" s="1"/>
  <c r="AE1179" i="1"/>
  <c r="T1179" i="1"/>
  <c r="Z1176" i="1"/>
  <c r="AE1176" i="1" l="1"/>
  <c r="T1176" i="1"/>
  <c r="AE985" i="1"/>
  <c r="T985" i="1"/>
  <c r="U985" i="1" s="1"/>
  <c r="AE1645" i="1"/>
  <c r="T1645" i="1"/>
  <c r="U1645" i="1" s="1"/>
  <c r="AE1642" i="1" l="1"/>
  <c r="T1642" i="1"/>
  <c r="U1642" i="1" s="1"/>
  <c r="AE1639" i="1"/>
  <c r="T1639" i="1"/>
  <c r="U1639" i="1" s="1"/>
  <c r="AE163" i="1" l="1"/>
  <c r="T163" i="1"/>
  <c r="AE1745" i="1"/>
  <c r="T1745" i="1"/>
  <c r="AE1742" i="1"/>
  <c r="T1742" i="1"/>
  <c r="AE1738" i="1"/>
  <c r="T1738" i="1"/>
  <c r="U1738" i="1" s="1"/>
  <c r="AE114" i="1"/>
  <c r="T114" i="1"/>
  <c r="AE544" i="1"/>
  <c r="T544" i="1"/>
  <c r="AE547" i="1"/>
  <c r="T547" i="1"/>
  <c r="AE541" i="1"/>
  <c r="T541" i="1"/>
  <c r="AE537" i="1"/>
  <c r="T537" i="1"/>
  <c r="AE892" i="1"/>
  <c r="T892" i="1"/>
  <c r="AE889" i="1"/>
  <c r="T889" i="1"/>
  <c r="AE886" i="1"/>
  <c r="T886" i="1"/>
  <c r="T1575" i="1"/>
  <c r="AE287" i="1" l="1"/>
  <c r="T287" i="1"/>
  <c r="AE290" i="1"/>
  <c r="T290" i="1"/>
  <c r="AE1499" i="1"/>
  <c r="T1499" i="1"/>
  <c r="M421" i="1" l="1"/>
  <c r="AE421" i="1"/>
  <c r="AE947" i="1"/>
  <c r="T947" i="1"/>
  <c r="AE944" i="1"/>
  <c r="T944" i="1"/>
  <c r="AE940" i="1"/>
  <c r="T940" i="1"/>
  <c r="T1772" i="1"/>
  <c r="AE1772" i="1"/>
  <c r="AE1768" i="1"/>
  <c r="T1768" i="1"/>
  <c r="AE1143" i="1"/>
  <c r="T1143" i="1"/>
  <c r="U1143" i="1" s="1"/>
  <c r="AE1139" i="1"/>
  <c r="T1139" i="1"/>
  <c r="AE486" i="1"/>
  <c r="T486" i="1"/>
  <c r="U486" i="1" s="1"/>
  <c r="AE363" i="1"/>
  <c r="T363" i="1"/>
  <c r="AE1483" i="1"/>
  <c r="T1483" i="1"/>
  <c r="AE1481" i="1"/>
  <c r="T1481" i="1"/>
  <c r="AE1478" i="1"/>
  <c r="T1478" i="1"/>
  <c r="AD1398" i="1"/>
  <c r="T1398" i="1"/>
  <c r="T1696" i="1" l="1"/>
  <c r="AE1696" i="1"/>
  <c r="AE1212" i="1"/>
  <c r="T1212" i="1"/>
  <c r="AE1822" i="1"/>
  <c r="T1822" i="1"/>
  <c r="AE325" i="1" l="1"/>
  <c r="T325" i="1"/>
  <c r="U325" i="1" s="1"/>
  <c r="AE235" i="1" l="1"/>
  <c r="T235" i="1"/>
  <c r="U235" i="1" s="1"/>
  <c r="AE599" i="1"/>
  <c r="T599" i="1"/>
  <c r="U599" i="1" s="1"/>
  <c r="AE597" i="1"/>
  <c r="T597" i="1"/>
  <c r="U597" i="1" s="1"/>
  <c r="AE593" i="1"/>
  <c r="T593" i="1"/>
  <c r="U593" i="1" s="1"/>
  <c r="AE590" i="1"/>
  <c r="T590" i="1"/>
  <c r="U590" i="1" s="1"/>
  <c r="AE729" i="1"/>
  <c r="T729" i="1"/>
  <c r="AE768" i="1"/>
  <c r="T768" i="1"/>
  <c r="U768" i="1" s="1"/>
  <c r="AE765" i="1"/>
  <c r="T765" i="1"/>
  <c r="U765" i="1" s="1"/>
  <c r="AD1299" i="1"/>
  <c r="T1299" i="1"/>
  <c r="AE816" i="1"/>
  <c r="T816" i="1"/>
  <c r="U816" i="1" s="1"/>
  <c r="AE814" i="1"/>
  <c r="T814" i="1"/>
  <c r="U814" i="1" s="1"/>
  <c r="AE1084" i="1"/>
  <c r="T1084" i="1"/>
  <c r="T796" i="1"/>
  <c r="AD1258" i="1"/>
  <c r="T1258" i="1"/>
  <c r="U1258" i="1" s="1"/>
  <c r="AD1255" i="1"/>
  <c r="T1255" i="1"/>
  <c r="U1255" i="1" s="1"/>
  <c r="AD1251" i="1"/>
  <c r="T1251" i="1"/>
  <c r="U1251" i="1" s="1"/>
  <c r="AE845" i="1"/>
  <c r="T845" i="1"/>
  <c r="AE842" i="1"/>
  <c r="T842" i="1"/>
  <c r="U842" i="1" s="1"/>
  <c r="AE202" i="1"/>
  <c r="AE200" i="1"/>
  <c r="AE197" i="1"/>
  <c r="AE193" i="1"/>
  <c r="AE189" i="1"/>
  <c r="T202" i="1"/>
  <c r="T200" i="1"/>
  <c r="T197" i="1"/>
  <c r="T483" i="1"/>
  <c r="U483" i="1" s="1"/>
  <c r="AE483" i="1"/>
  <c r="AE480" i="1"/>
  <c r="T480" i="1"/>
  <c r="U480" i="1" s="1"/>
  <c r="AE476" i="1"/>
  <c r="T476" i="1"/>
  <c r="U476" i="1" s="1"/>
  <c r="AE472" i="1"/>
  <c r="T472" i="1"/>
  <c r="U472" i="1" s="1"/>
  <c r="AE683" i="1" l="1"/>
  <c r="T683" i="1"/>
  <c r="AE680" i="1"/>
  <c r="T680" i="1"/>
  <c r="AE677" i="1"/>
  <c r="T677" i="1"/>
  <c r="AE674" i="1"/>
  <c r="T674" i="1"/>
  <c r="AE1692" i="1" l="1"/>
  <c r="T1692" i="1"/>
  <c r="AD1420" i="1" l="1"/>
  <c r="T1420" i="1"/>
  <c r="AE1791" i="1" l="1"/>
  <c r="T1791" i="1"/>
  <c r="U1791" i="1" s="1"/>
  <c r="AE1764" i="1"/>
  <c r="T1764" i="1"/>
  <c r="AE469" i="1" l="1"/>
  <c r="T469" i="1"/>
  <c r="U469" i="1" s="1"/>
  <c r="AE1068" i="1" l="1"/>
  <c r="T1068" i="1"/>
  <c r="AD1395" i="1"/>
  <c r="T1395" i="1"/>
  <c r="AD1392" i="1"/>
  <c r="T1392" i="1"/>
  <c r="AD1388" i="1"/>
  <c r="T1388" i="1"/>
  <c r="AE1819" i="1" l="1"/>
  <c r="T1819" i="1"/>
  <c r="AE1815" i="1"/>
  <c r="T1815" i="1"/>
  <c r="AE1812" i="1"/>
  <c r="T1812" i="1"/>
  <c r="AE57" i="1" l="1"/>
  <c r="T57" i="1"/>
  <c r="AE937" i="1" l="1"/>
  <c r="T937" i="1"/>
  <c r="AE232" i="1" l="1"/>
  <c r="T232" i="1"/>
  <c r="U232" i="1" s="1"/>
  <c r="AE111" i="1" l="1"/>
  <c r="T111" i="1"/>
  <c r="AE108" i="1"/>
  <c r="T108" i="1"/>
  <c r="AE1578" i="1" l="1"/>
  <c r="T1578" i="1"/>
  <c r="U1578" i="1" s="1"/>
  <c r="T357" i="1" l="1"/>
  <c r="AE1454" i="1" l="1"/>
  <c r="T1454" i="1"/>
  <c r="U1454" i="1" s="1"/>
  <c r="AE1451" i="1"/>
  <c r="T1451" i="1"/>
  <c r="U1451" i="1" s="1"/>
  <c r="AE534" i="1"/>
  <c r="T534" i="1"/>
  <c r="AE531" i="1"/>
  <c r="T531" i="1"/>
  <c r="AE1605" i="1" l="1"/>
  <c r="T1605" i="1"/>
  <c r="U1605" i="1" s="1"/>
  <c r="AE762" i="1"/>
  <c r="T762" i="1"/>
  <c r="U762" i="1" s="1"/>
  <c r="AE159" i="1"/>
  <c r="T159" i="1"/>
  <c r="AE157" i="1"/>
  <c r="T157" i="1"/>
  <c r="AE838" i="1"/>
  <c r="T838" i="1"/>
  <c r="AE418" i="1" l="1"/>
  <c r="T418" i="1"/>
  <c r="U418" i="1" s="1"/>
  <c r="AB630" i="1" l="1"/>
  <c r="Y630" i="1"/>
  <c r="AE630" i="1" s="1"/>
  <c r="AB620" i="1"/>
  <c r="Y620" i="1"/>
  <c r="T466" i="1"/>
  <c r="U466" i="1" s="1"/>
  <c r="AE466" i="1"/>
  <c r="AE463" i="1"/>
  <c r="T463" i="1"/>
  <c r="U463" i="1" s="1"/>
  <c r="T630" i="1" l="1"/>
  <c r="U630" i="1" s="1"/>
  <c r="AE360" i="1"/>
  <c r="T360" i="1"/>
  <c r="AE357" i="1"/>
  <c r="AE1735" i="1" l="1"/>
  <c r="T1735" i="1"/>
  <c r="AE1732" i="1"/>
  <c r="T1732" i="1"/>
  <c r="U1732" i="1" s="1"/>
  <c r="AE1136" i="1"/>
  <c r="T1136" i="1"/>
  <c r="AE934" i="1" l="1"/>
  <c r="T934" i="1"/>
  <c r="AE931" i="1"/>
  <c r="T931" i="1"/>
  <c r="AE1636" i="1" l="1"/>
  <c r="T1636" i="1"/>
  <c r="U1636" i="1" s="1"/>
  <c r="T1617" i="1" l="1"/>
  <c r="AE587" i="1" l="1"/>
  <c r="T587" i="1"/>
  <c r="U587" i="1" s="1"/>
  <c r="AE583" i="1"/>
  <c r="T583" i="1"/>
  <c r="U583" i="1" s="1"/>
  <c r="AE1689" i="1" l="1"/>
  <c r="T1689" i="1"/>
  <c r="AE1686" i="1"/>
  <c r="T1686" i="1"/>
  <c r="AE1683" i="1"/>
  <c r="T1683" i="1"/>
  <c r="AE1680" i="1"/>
  <c r="T1680" i="1"/>
  <c r="AE54" i="1"/>
  <c r="T54" i="1"/>
  <c r="AE1475" i="1"/>
  <c r="T1475" i="1"/>
  <c r="AE229" i="1" l="1"/>
  <c r="T229" i="1"/>
  <c r="U229" i="1" s="1"/>
  <c r="AE793" i="1" l="1"/>
  <c r="T793" i="1"/>
  <c r="AE1448" i="1"/>
  <c r="T1448" i="1"/>
  <c r="U1448" i="1" s="1"/>
  <c r="AE1445" i="1"/>
  <c r="T1445" i="1"/>
  <c r="U1445" i="1" s="1"/>
  <c r="AE52" i="1"/>
  <c r="T52" i="1"/>
  <c r="AD1385" i="1" l="1"/>
  <c r="T1385" i="1"/>
  <c r="AD1382" i="1"/>
  <c r="T1382" i="1"/>
  <c r="AD1378" i="1"/>
  <c r="T1378" i="1"/>
  <c r="AE835" i="1" l="1"/>
  <c r="T835" i="1"/>
  <c r="AE1172" i="1"/>
  <c r="T1172" i="1"/>
  <c r="AE527" i="1" l="1"/>
  <c r="T527" i="1"/>
  <c r="AE1728" i="1" l="1"/>
  <c r="T1728" i="1"/>
  <c r="U1728" i="1" s="1"/>
  <c r="AD1342" i="1"/>
  <c r="T1342" i="1"/>
  <c r="U1342" i="1" s="1"/>
  <c r="AD1339" i="1"/>
  <c r="T1339" i="1"/>
  <c r="U1339" i="1" s="1"/>
  <c r="AD1345" i="1"/>
  <c r="T1345" i="1"/>
  <c r="U1345" i="1" s="1"/>
  <c r="AE1788" i="1"/>
  <c r="T1788" i="1"/>
  <c r="U1788" i="1" s="1"/>
  <c r="T649" i="1" l="1"/>
  <c r="T643" i="1"/>
  <c r="T303" i="1" l="1"/>
  <c r="U303" i="1" s="1"/>
  <c r="T297" i="1"/>
  <c r="U297" i="1" s="1"/>
  <c r="AE30" i="1" l="1"/>
  <c r="T30" i="1"/>
  <c r="AE284" i="1" l="1"/>
  <c r="T284" i="1"/>
  <c r="AE281" i="1"/>
  <c r="T281" i="1"/>
  <c r="AE321" i="1" l="1"/>
  <c r="T321" i="1"/>
  <c r="U321" i="1" s="1"/>
  <c r="AE318" i="1"/>
  <c r="T318" i="1"/>
  <c r="U318" i="1" s="1"/>
  <c r="AE316" i="1"/>
  <c r="T316" i="1"/>
  <c r="U316" i="1" s="1"/>
  <c r="AE313" i="1"/>
  <c r="T313" i="1"/>
  <c r="U313" i="1" s="1"/>
  <c r="AE310" i="1"/>
  <c r="T310" i="1"/>
  <c r="U310" i="1" s="1"/>
  <c r="AE1129" i="1" l="1"/>
  <c r="T1129" i="1"/>
  <c r="U1129" i="1" s="1"/>
  <c r="T1133" i="1"/>
  <c r="U1133" i="1" s="1"/>
  <c r="AE1133" i="1"/>
  <c r="AE627" i="1" l="1"/>
  <c r="T627" i="1"/>
  <c r="U627" i="1" s="1"/>
  <c r="AE673" i="1" l="1"/>
  <c r="T673" i="1"/>
  <c r="AE669" i="1"/>
  <c r="T669" i="1"/>
  <c r="T608" i="1" l="1"/>
  <c r="AE50" i="1"/>
  <c r="T50" i="1"/>
  <c r="AE226" i="1"/>
  <c r="T226" i="1"/>
  <c r="U226" i="1" s="1"/>
  <c r="AE1104" i="1" l="1"/>
  <c r="T1104" i="1"/>
  <c r="T344" i="1"/>
  <c r="AE1629" i="1" l="1"/>
  <c r="T1629" i="1"/>
  <c r="U1629" i="1" s="1"/>
  <c r="AE1623" i="1"/>
  <c r="T1623" i="1"/>
  <c r="U1623" i="1" s="1"/>
  <c r="AE1633" i="1"/>
  <c r="T1633" i="1"/>
  <c r="U1633" i="1" s="1"/>
  <c r="AE1627" i="1"/>
  <c r="T1627" i="1"/>
  <c r="U1627" i="1" s="1"/>
  <c r="AE1620" i="1"/>
  <c r="T1620" i="1"/>
  <c r="U1620" i="1" s="1"/>
  <c r="AE1617" i="1"/>
  <c r="U1617" i="1"/>
  <c r="AE1614" i="1"/>
  <c r="T1614" i="1"/>
  <c r="U1614" i="1" s="1"/>
  <c r="AE1611" i="1"/>
  <c r="T1611" i="1"/>
  <c r="U1611" i="1" s="1"/>
  <c r="AE1608" i="1"/>
  <c r="T1608" i="1"/>
  <c r="U1608" i="1" s="1"/>
  <c r="AE1565" i="1" l="1"/>
  <c r="T1565" i="1"/>
  <c r="U1565" i="1" s="1"/>
  <c r="AE1575" i="1"/>
  <c r="AE1572" i="1"/>
  <c r="T1572" i="1"/>
  <c r="U1572" i="1" s="1"/>
  <c r="AE1569" i="1"/>
  <c r="T1569" i="1"/>
  <c r="U1569" i="1" s="1"/>
  <c r="AE1562" i="1"/>
  <c r="T1562" i="1"/>
  <c r="U1562" i="1" s="1"/>
  <c r="AE1559" i="1"/>
  <c r="T1559" i="1"/>
  <c r="U1559" i="1" s="1"/>
  <c r="AE1555" i="1"/>
  <c r="T1555" i="1"/>
  <c r="U1555" i="1" s="1"/>
  <c r="AE1496" i="1"/>
  <c r="T1496" i="1"/>
  <c r="U1496" i="1" s="1"/>
  <c r="AE1489" i="1"/>
  <c r="T1489" i="1"/>
  <c r="U1489" i="1" s="1"/>
  <c r="AE1492" i="1"/>
  <c r="T1492" i="1"/>
  <c r="AE1757" i="1" l="1"/>
  <c r="T1757" i="1"/>
  <c r="AE1761" i="1"/>
  <c r="T1761" i="1"/>
  <c r="AE1754" i="1"/>
  <c r="T1754" i="1"/>
  <c r="AE1677" i="1"/>
  <c r="T1677" i="1"/>
  <c r="AE1673" i="1"/>
  <c r="T1673" i="1"/>
  <c r="AE1670" i="1"/>
  <c r="T1670" i="1"/>
  <c r="AE1667" i="1"/>
  <c r="T1667" i="1"/>
  <c r="AE1664" i="1"/>
  <c r="T1664" i="1"/>
  <c r="AE1661" i="1"/>
  <c r="T1661" i="1"/>
  <c r="AE1658" i="1"/>
  <c r="T1658" i="1"/>
  <c r="AE1655" i="1"/>
  <c r="T1655" i="1"/>
  <c r="AE1532" i="1" l="1"/>
  <c r="T1542" i="1"/>
  <c r="U1542" i="1" s="1"/>
  <c r="AE1542" i="1"/>
  <c r="T1532" i="1"/>
  <c r="U1532" i="1" s="1"/>
  <c r="AE1552" i="1"/>
  <c r="T1552" i="1"/>
  <c r="U1552" i="1" s="1"/>
  <c r="AE1549" i="1"/>
  <c r="T1549" i="1"/>
  <c r="U1549" i="1" s="1"/>
  <c r="AE1546" i="1"/>
  <c r="T1546" i="1"/>
  <c r="U1546" i="1" s="1"/>
  <c r="AE1539" i="1"/>
  <c r="T1539" i="1"/>
  <c r="U1539" i="1" s="1"/>
  <c r="AE1536" i="1"/>
  <c r="T1536" i="1"/>
  <c r="U1536" i="1" s="1"/>
  <c r="AE1438" i="1"/>
  <c r="T1438" i="1"/>
  <c r="U1438" i="1" s="1"/>
  <c r="AE1435" i="1"/>
  <c r="T1435" i="1"/>
  <c r="U1435" i="1" s="1"/>
  <c r="AE1432" i="1"/>
  <c r="T1432" i="1"/>
  <c r="U1432" i="1" s="1"/>
  <c r="AE1429" i="1"/>
  <c r="T1429" i="1"/>
  <c r="U1429" i="1" s="1"/>
  <c r="AE1518" i="1"/>
  <c r="T1518" i="1"/>
  <c r="T1515" i="1"/>
  <c r="AE1515" i="1"/>
  <c r="T1512" i="1"/>
  <c r="AE1512" i="1"/>
  <c r="T1509" i="1"/>
  <c r="AE1509" i="1"/>
  <c r="T1506" i="1"/>
  <c r="AE1506" i="1"/>
  <c r="AE1503" i="1"/>
  <c r="T1503" i="1"/>
  <c r="AE726" i="1"/>
  <c r="T726" i="1"/>
  <c r="AE722" i="1"/>
  <c r="T722" i="1"/>
  <c r="AE719" i="1"/>
  <c r="T719" i="1"/>
  <c r="AE716" i="1"/>
  <c r="T716" i="1"/>
  <c r="T1785" i="1"/>
  <c r="U1785" i="1" s="1"/>
  <c r="T1781" i="1"/>
  <c r="U1781" i="1" s="1"/>
  <c r="T1778" i="1"/>
  <c r="U1778" i="1" s="1"/>
  <c r="T1775" i="1"/>
  <c r="U1775" i="1" s="1"/>
  <c r="AE1785" i="1"/>
  <c r="AE1781" i="1"/>
  <c r="AE1778" i="1"/>
  <c r="AE1775" i="1"/>
  <c r="AE1811" i="1" l="1"/>
  <c r="T1811" i="1"/>
  <c r="AE1807" i="1" l="1"/>
  <c r="T1807" i="1"/>
  <c r="T1804" i="1"/>
  <c r="AE1804" i="1"/>
  <c r="T1801" i="1"/>
  <c r="AE1801" i="1"/>
  <c r="AD1418" i="1"/>
  <c r="AD1414" i="1"/>
  <c r="AD1411" i="1"/>
  <c r="AD1408" i="1"/>
  <c r="T1418" i="1"/>
  <c r="U1418" i="1" s="1"/>
  <c r="T1414" i="1"/>
  <c r="U1414" i="1" s="1"/>
  <c r="T1411" i="1"/>
  <c r="U1411" i="1" s="1"/>
  <c r="T1408" i="1"/>
  <c r="AE1725" i="1" l="1"/>
  <c r="T1725" i="1"/>
  <c r="U1725" i="1" s="1"/>
  <c r="AE1722" i="1"/>
  <c r="T1722" i="1"/>
  <c r="U1722" i="1" s="1"/>
  <c r="AE1719" i="1"/>
  <c r="T1719" i="1"/>
  <c r="U1719" i="1" s="1"/>
  <c r="AE1716" i="1"/>
  <c r="T1716" i="1"/>
  <c r="AE1713" i="1"/>
  <c r="T1713" i="1"/>
  <c r="U1713" i="1" s="1"/>
  <c r="AE1709" i="1"/>
  <c r="T1709" i="1"/>
  <c r="U1709" i="1" s="1"/>
  <c r="AD1359" i="1" l="1"/>
  <c r="AD1375" i="1"/>
  <c r="AD1372" i="1"/>
  <c r="AD1369" i="1"/>
  <c r="AD1366" i="1"/>
  <c r="AD1363" i="1"/>
  <c r="AD1356" i="1"/>
  <c r="T1375" i="1"/>
  <c r="T1372" i="1"/>
  <c r="T1369" i="1"/>
  <c r="T1366" i="1"/>
  <c r="T1363" i="1"/>
  <c r="T1359" i="1"/>
  <c r="T1356" i="1"/>
  <c r="AE860" i="1" l="1"/>
  <c r="AE857" i="1"/>
  <c r="AE854" i="1"/>
  <c r="AE851" i="1"/>
  <c r="T860" i="1"/>
  <c r="U860" i="1" s="1"/>
  <c r="T857" i="1"/>
  <c r="U857" i="1" s="1"/>
  <c r="T854" i="1"/>
  <c r="U854" i="1" s="1"/>
  <c r="T851" i="1"/>
  <c r="U851" i="1" s="1"/>
  <c r="T758" i="1" l="1"/>
  <c r="U758" i="1" s="1"/>
  <c r="AE756" i="1"/>
  <c r="T756" i="1"/>
  <c r="U756" i="1" s="1"/>
  <c r="T744" i="1"/>
  <c r="U744" i="1" s="1"/>
  <c r="AE744" i="1"/>
  <c r="T747" i="1"/>
  <c r="U747" i="1" s="1"/>
  <c r="AE747" i="1"/>
  <c r="T750" i="1"/>
  <c r="U750" i="1" s="1"/>
  <c r="AE750" i="1"/>
  <c r="T753" i="1"/>
  <c r="U753" i="1" s="1"/>
  <c r="AE753" i="1"/>
  <c r="AE741" i="1"/>
  <c r="T741" i="1"/>
  <c r="U741" i="1" s="1"/>
  <c r="AE758" i="1"/>
  <c r="AE1602" i="1"/>
  <c r="AE1600" i="1"/>
  <c r="AE1598" i="1"/>
  <c r="AE1595" i="1"/>
  <c r="AE1591" i="1"/>
  <c r="AE1588" i="1"/>
  <c r="AE1585" i="1"/>
  <c r="AE1582" i="1"/>
  <c r="T1602" i="1"/>
  <c r="U1602" i="1" s="1"/>
  <c r="T1600" i="1"/>
  <c r="T1598" i="1"/>
  <c r="T1595" i="1"/>
  <c r="T1591" i="1"/>
  <c r="U1591" i="1" s="1"/>
  <c r="T1588" i="1"/>
  <c r="T1585" i="1"/>
  <c r="U1585" i="1" s="1"/>
  <c r="T1582" i="1"/>
  <c r="U1582" i="1" s="1"/>
  <c r="AE1471" i="1"/>
  <c r="AE1469" i="1"/>
  <c r="AE1467" i="1"/>
  <c r="AE1464" i="1"/>
  <c r="T1296" i="1"/>
  <c r="U1296" i="1" s="1"/>
  <c r="T1287" i="1"/>
  <c r="U1287" i="1" s="1"/>
  <c r="T1284" i="1"/>
  <c r="U1284" i="1" s="1"/>
  <c r="T1281" i="1"/>
  <c r="U1281" i="1" s="1"/>
  <c r="T1278" i="1"/>
  <c r="U1278" i="1" s="1"/>
  <c r="T1274" i="1"/>
  <c r="T1271" i="1"/>
  <c r="U1271" i="1" s="1"/>
  <c r="T1268" i="1"/>
  <c r="U1268" i="1" s="1"/>
  <c r="T1265" i="1"/>
  <c r="U1265" i="1" s="1"/>
  <c r="AD1296" i="1"/>
  <c r="AD1287" i="1"/>
  <c r="AD1284" i="1"/>
  <c r="AD1281" i="1"/>
  <c r="AD1278" i="1"/>
  <c r="AD1274" i="1"/>
  <c r="AD1271" i="1"/>
  <c r="AD1268" i="1"/>
  <c r="AD1265" i="1"/>
  <c r="AD1261" i="1"/>
  <c r="AB1261" i="1"/>
  <c r="T1261" i="1"/>
  <c r="U1261" i="1" s="1"/>
  <c r="T132" i="1" l="1"/>
  <c r="AE666" i="1"/>
  <c r="T666" i="1"/>
  <c r="AE978" i="1"/>
  <c r="AE983" i="1"/>
  <c r="T983" i="1"/>
  <c r="U983" i="1" s="1"/>
  <c r="T978" i="1"/>
  <c r="U978" i="1" s="1"/>
  <c r="AE980" i="1"/>
  <c r="T980" i="1"/>
  <c r="U980" i="1" s="1"/>
  <c r="AE975" i="1"/>
  <c r="T975" i="1"/>
  <c r="U975" i="1" s="1"/>
  <c r="AE972" i="1"/>
  <c r="T972" i="1"/>
  <c r="U972" i="1" s="1"/>
  <c r="AE968" i="1"/>
  <c r="T968" i="1"/>
  <c r="U968" i="1" s="1"/>
  <c r="AE995" i="1" l="1"/>
  <c r="T995" i="1"/>
  <c r="U995" i="1" s="1"/>
  <c r="AE999" i="1"/>
  <c r="T999" i="1"/>
  <c r="AE992" i="1"/>
  <c r="T992" i="1"/>
  <c r="U992" i="1" s="1"/>
  <c r="AE989" i="1"/>
  <c r="T989" i="1"/>
  <c r="U989" i="1" s="1"/>
  <c r="T777" i="1" l="1"/>
  <c r="T790" i="1"/>
  <c r="AE784" i="1"/>
  <c r="AE774" i="1"/>
  <c r="AE790" i="1"/>
  <c r="AE787" i="1"/>
  <c r="T787" i="1"/>
  <c r="AE781" i="1"/>
  <c r="T781" i="1"/>
  <c r="T774" i="1"/>
  <c r="AE771" i="1"/>
  <c r="T771" i="1"/>
  <c r="T784" i="1" l="1"/>
  <c r="T1464" i="1"/>
  <c r="T1471" i="1"/>
  <c r="T1467" i="1"/>
  <c r="T1469" i="1"/>
  <c r="AE810" i="1"/>
  <c r="T810" i="1"/>
  <c r="U810" i="1" s="1"/>
  <c r="AE808" i="1"/>
  <c r="T808" i="1"/>
  <c r="U808" i="1" s="1"/>
  <c r="AE805" i="1"/>
  <c r="T805" i="1"/>
  <c r="U805" i="1" s="1"/>
  <c r="T581" i="1"/>
  <c r="U581" i="1" s="1"/>
  <c r="AE581" i="1"/>
  <c r="AE608" i="1"/>
  <c r="AE578" i="1"/>
  <c r="T578" i="1"/>
  <c r="U578" i="1" s="1"/>
  <c r="AE575" i="1"/>
  <c r="T575" i="1"/>
  <c r="U575" i="1" s="1"/>
  <c r="AE571" i="1"/>
  <c r="T571" i="1"/>
  <c r="U571" i="1" s="1"/>
  <c r="AE568" i="1"/>
  <c r="T568" i="1"/>
  <c r="U568" i="1" s="1"/>
  <c r="AE566" i="1"/>
  <c r="T566" i="1"/>
  <c r="U566" i="1" s="1"/>
  <c r="AE563" i="1"/>
  <c r="T563" i="1"/>
  <c r="U563" i="1" s="1"/>
  <c r="T560" i="1"/>
  <c r="U560" i="1" s="1"/>
  <c r="AE560" i="1"/>
  <c r="AE556" i="1"/>
  <c r="AE553" i="1"/>
  <c r="T556" i="1"/>
  <c r="U556" i="1" s="1"/>
  <c r="T553" i="1"/>
  <c r="U553" i="1" s="1"/>
  <c r="AE883" i="1" l="1"/>
  <c r="T883" i="1"/>
  <c r="AE879" i="1"/>
  <c r="T879" i="1"/>
  <c r="AE876" i="1"/>
  <c r="T876" i="1"/>
  <c r="AE873" i="1"/>
  <c r="T873" i="1"/>
  <c r="AE870" i="1"/>
  <c r="T870" i="1"/>
  <c r="AE867" i="1"/>
  <c r="T867" i="1"/>
  <c r="AE386" i="1" l="1"/>
  <c r="T386" i="1"/>
  <c r="U386" i="1" s="1"/>
  <c r="AE383" i="1"/>
  <c r="T383" i="1"/>
  <c r="U383" i="1" s="1"/>
  <c r="AE380" i="1"/>
  <c r="T380" i="1"/>
  <c r="U380" i="1" s="1"/>
  <c r="AE377" i="1"/>
  <c r="T377" i="1"/>
  <c r="U377" i="1" s="1"/>
  <c r="AE374" i="1"/>
  <c r="T374" i="1"/>
  <c r="U374" i="1" s="1"/>
  <c r="AE371" i="1"/>
  <c r="T371" i="1"/>
  <c r="U371" i="1" s="1"/>
  <c r="T182" i="1" l="1"/>
  <c r="AE182" i="1"/>
  <c r="AE1065" i="1"/>
  <c r="T1065" i="1"/>
  <c r="AE1061" i="1"/>
  <c r="T1061" i="1"/>
  <c r="AE1058" i="1"/>
  <c r="T1058" i="1"/>
  <c r="AE1055" i="1"/>
  <c r="T1055" i="1"/>
  <c r="AE1052" i="1"/>
  <c r="T1052" i="1"/>
  <c r="AE1049" i="1"/>
  <c r="T1049" i="1"/>
  <c r="AE1046" i="1"/>
  <c r="T1046" i="1"/>
  <c r="AE1043" i="1"/>
  <c r="T1043" i="1"/>
  <c r="AE1040" i="1"/>
  <c r="T1040" i="1"/>
  <c r="AE1037" i="1"/>
  <c r="T1037" i="1"/>
  <c r="AE1034" i="1"/>
  <c r="T1034" i="1"/>
  <c r="AE1031" i="1"/>
  <c r="T1031" i="1"/>
  <c r="AE1028" i="1"/>
  <c r="T1028" i="1"/>
  <c r="AE1025" i="1"/>
  <c r="T1025" i="1"/>
  <c r="AE624" i="1" l="1"/>
  <c r="T624" i="1"/>
  <c r="U624" i="1" s="1"/>
  <c r="AE620" i="1"/>
  <c r="T620" i="1"/>
  <c r="U620" i="1" s="1"/>
  <c r="AE617" i="1"/>
  <c r="T617" i="1"/>
  <c r="U617" i="1" s="1"/>
  <c r="AE614" i="1"/>
  <c r="T614" i="1"/>
  <c r="U614" i="1" s="1"/>
  <c r="AE611" i="1"/>
  <c r="T611" i="1"/>
  <c r="AE1208" i="1"/>
  <c r="AE1204" i="1"/>
  <c r="AE1200" i="1"/>
  <c r="AE1197" i="1"/>
  <c r="T1208" i="1" l="1"/>
  <c r="T1204" i="1"/>
  <c r="T1200" i="1"/>
  <c r="T1197" i="1"/>
  <c r="AE1194" i="1"/>
  <c r="T1194" i="1"/>
  <c r="AE1191" i="1"/>
  <c r="T1191" i="1"/>
  <c r="AE1188" i="1"/>
  <c r="T1188" i="1"/>
  <c r="AE1185" i="1"/>
  <c r="T1185" i="1"/>
  <c r="AE1182" i="1"/>
  <c r="T1182" i="1"/>
  <c r="AE1101" i="1" l="1"/>
  <c r="T1101" i="1"/>
  <c r="AE1094" i="1" l="1"/>
  <c r="T1094" i="1"/>
  <c r="AE1097" i="1" l="1"/>
  <c r="T1097" i="1"/>
  <c r="AE1091" i="1"/>
  <c r="T1091" i="1"/>
  <c r="AE265" i="1"/>
  <c r="T265" i="1"/>
  <c r="AE277" i="1" l="1"/>
  <c r="T277" i="1"/>
  <c r="AE274" i="1"/>
  <c r="T274" i="1"/>
  <c r="AE271" i="1"/>
  <c r="T271" i="1"/>
  <c r="AE268" i="1"/>
  <c r="T268" i="1"/>
  <c r="AE709" i="1"/>
  <c r="T709" i="1"/>
  <c r="AE706" i="1"/>
  <c r="T706" i="1"/>
  <c r="AE703" i="1"/>
  <c r="T703" i="1"/>
  <c r="T694" i="1"/>
  <c r="AE663" i="1" l="1"/>
  <c r="T663" i="1"/>
  <c r="AE660" i="1"/>
  <c r="T660" i="1"/>
  <c r="AE657" i="1"/>
  <c r="T657" i="1"/>
  <c r="AE653" i="1"/>
  <c r="T653" i="1"/>
  <c r="AE649" i="1"/>
  <c r="AE646" i="1"/>
  <c r="T646" i="1"/>
  <c r="AE643" i="1"/>
  <c r="AE640" i="1"/>
  <c r="T640" i="1"/>
  <c r="AE440" i="1" l="1"/>
  <c r="T440" i="1"/>
  <c r="U440" i="1" s="1"/>
  <c r="AE437" i="1"/>
  <c r="T437" i="1"/>
  <c r="U437" i="1" s="1"/>
  <c r="AE434" i="1"/>
  <c r="T434" i="1"/>
  <c r="U434" i="1" s="1"/>
  <c r="AE431" i="1"/>
  <c r="T431" i="1"/>
  <c r="U431" i="1" s="1"/>
  <c r="AE460" i="1"/>
  <c r="T460" i="1"/>
  <c r="U460" i="1" s="1"/>
  <c r="AE457" i="1"/>
  <c r="T457" i="1"/>
  <c r="U457" i="1" s="1"/>
  <c r="AE454" i="1"/>
  <c r="T454" i="1"/>
  <c r="U454" i="1" s="1"/>
  <c r="AE450" i="1"/>
  <c r="T450" i="1"/>
  <c r="U450" i="1" s="1"/>
  <c r="AE446" i="1"/>
  <c r="T446" i="1"/>
  <c r="U446" i="1" s="1"/>
  <c r="AE443" i="1"/>
  <c r="T443" i="1"/>
  <c r="U443" i="1" s="1"/>
  <c r="AE428" i="1"/>
  <c r="T428" i="1"/>
  <c r="U428" i="1" s="1"/>
  <c r="AE521" i="1" l="1"/>
  <c r="T521" i="1"/>
  <c r="AE518" i="1"/>
  <c r="T518" i="1"/>
  <c r="AE515" i="1"/>
  <c r="T515" i="1"/>
  <c r="AE512" i="1"/>
  <c r="T512" i="1"/>
  <c r="AE495" i="1"/>
  <c r="T495" i="1"/>
  <c r="AE499" i="1"/>
  <c r="T499" i="1"/>
  <c r="AE524" i="1"/>
  <c r="T524" i="1"/>
  <c r="AE509" i="1"/>
  <c r="T509" i="1"/>
  <c r="AE506" i="1"/>
  <c r="T506" i="1"/>
  <c r="AE503" i="1"/>
  <c r="T503" i="1"/>
  <c r="AE492" i="1"/>
  <c r="T492" i="1"/>
  <c r="AE489" i="1"/>
  <c r="T489" i="1"/>
  <c r="AE921" i="1"/>
  <c r="T921" i="1"/>
  <c r="AE918" i="1"/>
  <c r="T918" i="1"/>
  <c r="AE915" i="1"/>
  <c r="T915" i="1"/>
  <c r="AE912" i="1"/>
  <c r="T912" i="1"/>
  <c r="AE909" i="1"/>
  <c r="T909" i="1"/>
  <c r="AE927" i="1"/>
  <c r="T927" i="1"/>
  <c r="AE924" i="1"/>
  <c r="T924" i="1"/>
  <c r="T1126" i="1"/>
  <c r="AE1123" i="1"/>
  <c r="T1123" i="1"/>
  <c r="U1123" i="1" s="1"/>
  <c r="AE1126" i="1"/>
  <c r="AE1120" i="1"/>
  <c r="T1120" i="1"/>
  <c r="AE1117" i="1"/>
  <c r="T1117" i="1"/>
  <c r="U1117" i="1" s="1"/>
  <c r="AE1114" i="1"/>
  <c r="T1114" i="1"/>
  <c r="U1114" i="1" s="1"/>
  <c r="AE1107" i="1"/>
  <c r="T1107" i="1"/>
  <c r="U1107" i="1" s="1"/>
  <c r="AE1110" i="1"/>
  <c r="T1110" i="1"/>
  <c r="U1110" i="1" s="1"/>
  <c r="AD1326" i="1"/>
  <c r="T1326" i="1"/>
  <c r="U1326" i="1" s="1"/>
  <c r="AD1309" i="1"/>
  <c r="T1309" i="1"/>
  <c r="U1309" i="1" s="1"/>
  <c r="AD1248" i="1"/>
  <c r="T1248" i="1"/>
  <c r="U1248" i="1" s="1"/>
  <c r="AD1245" i="1"/>
  <c r="T1245" i="1"/>
  <c r="U1245" i="1" s="1"/>
  <c r="AD1242" i="1"/>
  <c r="T1242" i="1"/>
  <c r="U1242" i="1" s="1"/>
  <c r="AD1239" i="1"/>
  <c r="T1239" i="1"/>
  <c r="U1239" i="1" s="1"/>
  <c r="AD1235" i="1"/>
  <c r="T1235" i="1"/>
  <c r="U1235" i="1" s="1"/>
  <c r="AD1232" i="1"/>
  <c r="T1232" i="1"/>
  <c r="U1232" i="1" s="1"/>
  <c r="AD1229" i="1"/>
  <c r="T1229" i="1"/>
  <c r="U1229" i="1" s="1"/>
  <c r="AD1226" i="1"/>
  <c r="T1226" i="1"/>
  <c r="U1226" i="1" s="1"/>
  <c r="AD1223" i="1"/>
  <c r="T1223" i="1"/>
  <c r="U1223" i="1" s="1"/>
  <c r="AD1220" i="1"/>
  <c r="T1220" i="1"/>
  <c r="U1220" i="1" s="1"/>
  <c r="AD1216" i="1"/>
  <c r="T1216" i="1"/>
  <c r="U1216" i="1" s="1"/>
  <c r="AE832" i="1"/>
  <c r="T832" i="1"/>
  <c r="AE828" i="1"/>
  <c r="T828" i="1"/>
  <c r="AE825" i="1"/>
  <c r="T825" i="1"/>
  <c r="AE822" i="1"/>
  <c r="T822" i="1"/>
  <c r="AE251" i="1"/>
  <c r="T251" i="1"/>
  <c r="AE255" i="1"/>
  <c r="T255" i="1"/>
  <c r="AE248" i="1"/>
  <c r="T248" i="1"/>
  <c r="AE245" i="1"/>
  <c r="T245" i="1"/>
  <c r="AE405" i="1" l="1"/>
  <c r="T405" i="1"/>
  <c r="U405" i="1" s="1"/>
  <c r="AE402" i="1"/>
  <c r="T402" i="1"/>
  <c r="U402" i="1" s="1"/>
  <c r="AE408" i="1"/>
  <c r="T408" i="1"/>
  <c r="U408" i="1" s="1"/>
  <c r="AE415" i="1"/>
  <c r="T415" i="1"/>
  <c r="U415" i="1" s="1"/>
  <c r="AE411" i="1"/>
  <c r="T411" i="1"/>
  <c r="U411" i="1" s="1"/>
  <c r="AE399" i="1"/>
  <c r="T399" i="1"/>
  <c r="U399" i="1" s="1"/>
  <c r="AE396" i="1"/>
  <c r="T396" i="1"/>
  <c r="U396" i="1" s="1"/>
  <c r="AE393" i="1"/>
  <c r="T393" i="1"/>
  <c r="U393" i="1" s="1"/>
  <c r="AE956" i="1" l="1"/>
  <c r="T956" i="1"/>
  <c r="AE966" i="1"/>
  <c r="T966" i="1"/>
  <c r="AE963" i="1"/>
  <c r="T963" i="1"/>
  <c r="AE960" i="1"/>
  <c r="T960" i="1"/>
  <c r="AE953" i="1"/>
  <c r="T953" i="1"/>
  <c r="AE46" i="1"/>
  <c r="T46" i="1"/>
  <c r="AE42" i="1"/>
  <c r="T42" i="1"/>
  <c r="AE39" i="1"/>
  <c r="T39" i="1"/>
  <c r="AE36" i="1"/>
  <c r="T36" i="1"/>
  <c r="AE33" i="1"/>
  <c r="T33" i="1"/>
  <c r="T193" i="1"/>
  <c r="T189" i="1"/>
  <c r="AE186" i="1"/>
  <c r="T186" i="1"/>
  <c r="AE183" i="1"/>
  <c r="T183" i="1"/>
  <c r="AE179" i="1"/>
  <c r="T179" i="1"/>
  <c r="AE176" i="1"/>
  <c r="T176" i="1"/>
  <c r="AE173" i="1"/>
  <c r="T173" i="1"/>
  <c r="AE170" i="1"/>
  <c r="T170" i="1"/>
  <c r="AE1077" i="1" l="1"/>
  <c r="T1077" i="1"/>
  <c r="AE353" i="1"/>
  <c r="T353" i="1"/>
  <c r="AE347" i="1"/>
  <c r="T347" i="1"/>
  <c r="AE350" i="1"/>
  <c r="T350" i="1"/>
  <c r="AE344" i="1"/>
  <c r="AE341" i="1"/>
  <c r="T341" i="1"/>
  <c r="AE337" i="1"/>
  <c r="T337" i="1"/>
  <c r="AE334" i="1"/>
  <c r="T334" i="1"/>
  <c r="AE331" i="1"/>
  <c r="T331" i="1"/>
  <c r="AE328" i="1"/>
  <c r="T328" i="1"/>
  <c r="AE1153" i="1" l="1"/>
  <c r="T1153" i="1"/>
  <c r="AE1081" i="1"/>
  <c r="T1081" i="1"/>
  <c r="AE1074" i="1"/>
  <c r="T1074" i="1"/>
  <c r="AE1021" i="1"/>
  <c r="T1021" i="1"/>
  <c r="U1021" i="1" s="1"/>
  <c r="AE1018" i="1"/>
  <c r="T1018" i="1"/>
  <c r="AE1015" i="1"/>
  <c r="T1015" i="1"/>
  <c r="U1015" i="1" s="1"/>
  <c r="AE1012" i="1"/>
  <c r="T1012" i="1"/>
  <c r="U1012" i="1" s="1"/>
  <c r="AE1009" i="1"/>
  <c r="T1009" i="1"/>
  <c r="U1009" i="1" s="1"/>
  <c r="AE1006" i="1"/>
  <c r="T1006" i="1"/>
  <c r="U1006" i="1" s="1"/>
  <c r="AE712" i="1" l="1"/>
  <c r="T712" i="1"/>
  <c r="AE306" i="1"/>
  <c r="T306" i="1"/>
  <c r="AE303" i="1"/>
  <c r="AE300" i="1"/>
  <c r="T300" i="1"/>
  <c r="AE297" i="1"/>
  <c r="AE294" i="1"/>
  <c r="T294" i="1"/>
  <c r="U294" i="1" s="1"/>
  <c r="AE104" i="1"/>
  <c r="T104" i="1"/>
  <c r="AE94" i="1"/>
  <c r="T94" i="1"/>
  <c r="AE101" i="1"/>
  <c r="T101" i="1"/>
  <c r="AE98" i="1"/>
  <c r="T98" i="1"/>
  <c r="AE91" i="1"/>
  <c r="T91" i="1"/>
  <c r="AE88" i="1"/>
  <c r="T88" i="1"/>
  <c r="AE85" i="1"/>
  <c r="T85" i="1"/>
  <c r="AE82" i="1"/>
  <c r="T82" i="1"/>
  <c r="AE78" i="1"/>
  <c r="T78" i="1"/>
  <c r="AE75" i="1"/>
  <c r="T75" i="1"/>
  <c r="AE72" i="1"/>
  <c r="T72" i="1"/>
  <c r="AE69" i="1"/>
  <c r="T69" i="1"/>
  <c r="AE66" i="1"/>
  <c r="T66" i="1"/>
  <c r="AD1336" i="1" l="1"/>
  <c r="T1336" i="1"/>
  <c r="U1336" i="1" s="1"/>
  <c r="AD1333" i="1"/>
  <c r="AD1330" i="1"/>
  <c r="AD1323" i="1"/>
  <c r="AD1320" i="1"/>
  <c r="AD1317" i="1"/>
  <c r="AD1313" i="1"/>
  <c r="T1313" i="1"/>
  <c r="U1313" i="1" s="1"/>
  <c r="AE1169" i="1"/>
  <c r="T1169" i="1"/>
  <c r="AE1166" i="1"/>
  <c r="T1166" i="1"/>
  <c r="U1166" i="1" s="1"/>
  <c r="AE1163" i="1"/>
  <c r="T1163" i="1"/>
  <c r="AE1160" i="1"/>
  <c r="T1160" i="1"/>
  <c r="AE1157" i="1"/>
  <c r="T1157" i="1"/>
  <c r="U1157" i="1" s="1"/>
  <c r="AE700" i="1" l="1"/>
  <c r="T700" i="1"/>
  <c r="AE697" i="1"/>
  <c r="T697" i="1"/>
  <c r="AE694" i="1"/>
  <c r="AE156" i="1"/>
  <c r="T156" i="1"/>
  <c r="AE150" i="1"/>
  <c r="T150" i="1"/>
  <c r="AE153" i="1"/>
  <c r="T153" i="1"/>
  <c r="U153" i="1" s="1"/>
  <c r="AE147" i="1"/>
  <c r="T147" i="1"/>
  <c r="AE132" i="1"/>
  <c r="AE143" i="1"/>
  <c r="T143" i="1"/>
  <c r="AE140" i="1"/>
  <c r="T140" i="1"/>
  <c r="AE136" i="1"/>
  <c r="T136" i="1"/>
  <c r="AE131" i="1"/>
  <c r="T131" i="1"/>
  <c r="AE129" i="1"/>
  <c r="T129" i="1"/>
  <c r="AE126" i="1"/>
  <c r="T126" i="1"/>
  <c r="AE123" i="1"/>
  <c r="T123" i="1"/>
  <c r="AE120" i="1"/>
  <c r="T120" i="1"/>
  <c r="T1320" i="1" l="1"/>
  <c r="U1320" i="1" s="1"/>
  <c r="T1323" i="1"/>
  <c r="U1323" i="1" s="1"/>
  <c r="T1330" i="1"/>
  <c r="U1330" i="1" s="1"/>
  <c r="T1317" i="1"/>
  <c r="U1317" i="1" s="1"/>
  <c r="T1333" i="1"/>
  <c r="U1333" i="1" s="1"/>
  <c r="AE222" i="1"/>
  <c r="T222" i="1"/>
  <c r="U222" i="1" s="1"/>
  <c r="AE219" i="1"/>
  <c r="T219" i="1"/>
  <c r="U219" i="1" s="1"/>
  <c r="AE217" i="1"/>
  <c r="T217" i="1"/>
  <c r="AE214" i="1"/>
  <c r="T214" i="1"/>
  <c r="U214" i="1" s="1"/>
  <c r="T211" i="1"/>
  <c r="U211" i="1" s="1"/>
  <c r="AE211" i="1"/>
  <c r="T208" i="1"/>
  <c r="U208" i="1" s="1"/>
  <c r="AE208" i="1"/>
  <c r="T9" i="1"/>
  <c r="T1290" i="1" l="1"/>
  <c r="AD1290" i="1"/>
  <c r="T1293" i="1"/>
  <c r="U1293" i="1" s="1"/>
  <c r="AD1293" i="1"/>
</calcChain>
</file>

<file path=xl/sharedStrings.xml><?xml version="1.0" encoding="utf-8"?>
<sst xmlns="http://schemas.openxmlformats.org/spreadsheetml/2006/main" count="19646" uniqueCount="1338">
  <si>
    <t>Kvietimo numeris</t>
  </si>
  <si>
    <t>Kvietimo pavadinimas</t>
  </si>
  <si>
    <t>Pažangos priemonės numeris</t>
  </si>
  <si>
    <t xml:space="preserve">Pažangos priemonės pavadinimas </t>
  </si>
  <si>
    <t>Finansuojamos projektų veiklos</t>
  </si>
  <si>
    <t>Konkretus uždavinys arba priemonė (reforma ar investicija)</t>
  </si>
  <si>
    <t>Siektini stebėsenos rodikliai</t>
  </si>
  <si>
    <t>Pareiškėjų tipas: viešasis,  privatus</t>
  </si>
  <si>
    <t>Galimi pareiškėjai</t>
  </si>
  <si>
    <t>Asignavimų valdytojas</t>
  </si>
  <si>
    <t>Administruojančioji institucija</t>
  </si>
  <si>
    <t>Finansavimo forma</t>
  </si>
  <si>
    <t>Projektų atrankos būdas</t>
  </si>
  <si>
    <t xml:space="preserve">Bendra kvietimui skirta finansavimo lėšų suma (eurais) </t>
  </si>
  <si>
    <t xml:space="preserve">Didžiausia galima skirti finansavimo lėšų suma projektui ir (arba) projekto veiklai įgyvendinti (eurais) </t>
  </si>
  <si>
    <t>Finansavimo šaltinis (-iai) ir sumos (eurais)</t>
  </si>
  <si>
    <t>Nuosavo įnašo dydis (eurais)</t>
  </si>
  <si>
    <t>ES lėšų fondas</t>
  </si>
  <si>
    <t xml:space="preserve">Apskritis </t>
  </si>
  <si>
    <t>Planuojama kvietimo pradžios data</t>
  </si>
  <si>
    <t xml:space="preserve">Planuojama kvietimo pabaigos data </t>
  </si>
  <si>
    <t>Paskelbto kvietimo data</t>
  </si>
  <si>
    <t>Pavadinimas</t>
  </si>
  <si>
    <t>Kodas</t>
  </si>
  <si>
    <t>Matavimo vienetas</t>
  </si>
  <si>
    <t>Siektina reikšmė</t>
  </si>
  <si>
    <t>Ekonomikos gaivinimo ir atsparumo didinimo priemonės (toliau – EGADP) subsidijos lėšos</t>
  </si>
  <si>
    <t>EGADP paskolos lėšos</t>
  </si>
  <si>
    <t xml:space="preserve">
Bendrojo finansavimo lėšos</t>
  </si>
  <si>
    <t>Valstybės biudžeto lėšos</t>
  </si>
  <si>
    <t>Valstybės biudžeto lėšos, skirtos ES fondų lėšomis netinkamam finansuoti  pridėtinės vertės mokesčiui apmokėti</t>
  </si>
  <si>
    <t>Sostinės regionas</t>
  </si>
  <si>
    <t>Vidurio ir Vakarų Lietuva</t>
  </si>
  <si>
    <t>Netaikoma</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</si>
  <si>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</si>
  <si>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ministerijos arba RPPl                                                                            administruojančiosios institucijos suteiktas kvietimo pavadinimas.</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</si>
  <si>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</si>
  <si>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</si>
  <si>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</si>
  <si>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Nurodoma „Taip“, jeigu veiklai (poveiklei) įgyvendinti suplanuotas valstybei svarbus projektas, kitu atveju nurodoma „Ne“. Jeigu kvietimas apima kelias pažangos priemones, informacija pateikiama pagal visas nurodytas veiklas (poveikles).</t>
  </si>
  <si>
    <t>Nurodomas stebėsenos rodiklio pavadinimas.</t>
  </si>
  <si>
    <t xml:space="preserve">Nurodomas stebėsenos
rodiklio kodas.
</t>
  </si>
  <si>
    <t>Nurodomas stebėsenos rodiklio matavimo vienetas.</t>
  </si>
  <si>
    <t>Nurodoma siektina stebėsenos rodiklio reikšmė.</t>
  </si>
  <si>
    <t>Nurodomas pareiškėjų tipas (sektorius).</t>
  </si>
  <si>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</si>
  <si>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Nurodomas atsakingas asignavimų valdytojas.</t>
  </si>
  <si>
    <t>Nurodoma administruojančioji institucija.</t>
  </si>
  <si>
    <t>Nurodoma pažangos priemonės veiklos (poveiklės) finansavimo forma.</t>
  </si>
  <si>
    <t>Nurodomas projektų atrankos būdas.</t>
  </si>
  <si>
    <t>Nurodoma didžiausia galima skirti finansavimo lėšų suma projektui ir (ar) projekto veiklai įgyvendinti (jei taikoma).</t>
  </si>
  <si>
    <t>Nurodoma pažangos priemonės veiklos (poveiklės) finansavimo iš ES fondų lėšų suma (eurais), skirta kvietimui.</t>
  </si>
  <si>
    <t>Nurodoma pažangos priemonės veiklos (poveiklės) finansavimo iš EGADP subsidijos lėšų suma (eurais), skirta kvietimui.</t>
  </si>
  <si>
    <t xml:space="preserve">Nurodoma pažangos priemonės veiklos (poveiklės) finansavimo iš bendrojo finansavimo lėšų suma (eurais), skirta kvietimui. </t>
  </si>
  <si>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</si>
  <si>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</si>
  <si>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Nurodomas bendras nuosavo įnašo dydis, kuriuo prisidedama prie pažangos priemonės veiklos (poveiklės) įgyvendinimo (eurais).</t>
  </si>
  <si>
    <t>Nurodomas Europos Sąjungos 2021–2027 metų investicijų programos fondas (Europos regioninės plėtros fondas (toliau – ERPF), Sanglaudos fondas, „Europos socialinis fondas  +“ (toliau – ESF+), Teisingos pertvarkos fondas (toliau – TPF).</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</si>
  <si>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</si>
  <si>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</si>
  <si>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Nurodoma Sanglaudos fondo arba EGADP, arba  TPF finansavimo lėšų suma.</t>
  </si>
  <si>
    <t>Nurodoma pažangos priemonės veiklos (poveiklės) apskritis. Taikoma tik TPF. Gali būti kelios apskritys.</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</si>
  <si>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</si>
  <si>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</si>
  <si>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Ministerijos nepildo.
Iš INVESTIS nurodoma paskelbto kvietimo data.</t>
  </si>
  <si>
    <t>Vietos plėtros strategijų rengimas</t>
  </si>
  <si>
    <t xml:space="preserve">01-004-08-04-01 </t>
  </si>
  <si>
    <t>Didinti visuomenės įsitraukimą į vietos problemų sprendimą</t>
  </si>
  <si>
    <t>1 veikla ,,Bendruomenės inicijuotos vietos plėtros metodo (BIVP) taikymas: parama vietos plėtros strategijų rengimui“</t>
  </si>
  <si>
    <t>2021–2027 m. Europos Sąjungos investicijų programos 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</si>
  <si>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Ne</t>
  </si>
  <si>
    <t>Parengtos BIVP strategijos</t>
  </si>
  <si>
    <t>P-01-004-08-04-01-10
(P.N.2.4720)</t>
  </si>
  <si>
    <t>Viešasis</t>
  </si>
  <si>
    <t>Vietos veiklos grupės (VVG), atitinkančios Vietos plėtros strategijų rengimo ir atrankos taisyklėse nustatytus reikalavimus</t>
  </si>
  <si>
    <t>Vidaus reikalų ministerija</t>
  </si>
  <si>
    <t>VšĮ Centrinė projektų valdymo agentūra</t>
  </si>
  <si>
    <t>Dotacija</t>
  </si>
  <si>
    <t>Tęstinė atranka</t>
  </si>
  <si>
    <t xml:space="preserve"> - </t>
  </si>
  <si>
    <t>ERPF</t>
  </si>
  <si>
    <t>2023 m. balandis</t>
  </si>
  <si>
    <t>Pilietinės visuomenės ir privačiojo sektoriaus subjektai, dalyvavę rengiant ir (ar) įgyvendinant vietos plėtros strategijas</t>
  </si>
  <si>
    <t>R-01-004-08-04-01-01
(R.S.2.3034)</t>
  </si>
  <si>
    <t>Planavimas</t>
  </si>
  <si>
    <t>Skaičius</t>
  </si>
  <si>
    <t>Procentai</t>
  </si>
  <si>
    <t>Vietos veiklos grupių kompetencijų ir bendradarbiavimo stiprinimas</t>
  </si>
  <si>
    <t>01-004-08-04-01</t>
  </si>
  <si>
    <t>4. veikla „Parama vietos veiklos grupių kompetencijų ir bendradarbiavimo stiprinimui“</t>
  </si>
  <si>
    <t>Subjektai (miestų VVG), dalyvavę kompetencijų ir bendradarbia-vimo stiprinimo veiklose</t>
  </si>
  <si>
    <t>P-01-004-08-04-01-11
(P.N.2.4721)</t>
  </si>
  <si>
    <t>1 296,74733</t>
  </si>
  <si>
    <t>4.1. poveiklė „Parama vietos veiklos grupių kompetencijų ir bendradarbiavimo stiprinimui“</t>
  </si>
  <si>
    <t>4.2. poveiklė „Parama vietos veiklos grupių kompetencijų ir bendradarbiavimo stiprinimui“</t>
  </si>
  <si>
    <t>Vietos plėtros strategijų įgyvendinimo administravimas</t>
  </si>
  <si>
    <t>3 veikla ,,BIVP metodo taikymas: parama vietos plėtros strategijų administravimui“</t>
  </si>
  <si>
    <t>VVG</t>
  </si>
  <si>
    <t>-</t>
  </si>
  <si>
    <t>2024 m. gegužė</t>
  </si>
  <si>
    <t>2024 m. liepa</t>
  </si>
  <si>
    <t xml:space="preserve">BIVP strategijos, kurioms suteikta parama                                  </t>
  </si>
  <si>
    <t>P-01-004-08-04-01-02
(P.B.2.0080)</t>
  </si>
  <si>
    <t>3.1. poveiklė „BIVP metodo taikymas: parama vietos plėtros strategijų administravimui“ Sostinės regione</t>
  </si>
  <si>
    <t xml:space="preserve">1 586 609,21
</t>
  </si>
  <si>
    <t>3.2. poveiklė „BIVP metodo taikymas: parama vietos plėtros strategijų administravimui“ Vidurio ir Vakarų Lietuvos regione</t>
  </si>
  <si>
    <t xml:space="preserve"> 01-004-08-04-01 </t>
  </si>
  <si>
    <t>R-01-004-08-04-01-02
(R.S.2.3517)</t>
  </si>
  <si>
    <t>Viešasis ir privatus</t>
  </si>
  <si>
    <t>Konkursas</t>
  </si>
  <si>
    <t>ESF+</t>
  </si>
  <si>
    <t>BIVP projektai, kuriuos įgyvendino NVO ir (arba) kurie įgyvendinti kartu su partneriu</t>
  </si>
  <si>
    <t>P-01-004-08-04-01-01
(P.S.2.1513)</t>
  </si>
  <si>
    <t>Paramą gavusiuose subjektuose sukurtos darbo vietos</t>
  </si>
  <si>
    <t>R-01-004-08-04-01-03
(R.B.2.2001)</t>
  </si>
  <si>
    <t>Vienų metų etato ekvivalentai</t>
  </si>
  <si>
    <t>Socialinio verslo subjektai, per BIVP projektus gavę paramą socialinio verslo kūrimui ar plėtrai</t>
  </si>
  <si>
    <t>P-01-004-08-04-01-03
(P.S.21032)</t>
  </si>
  <si>
    <t>P-01-004-08-04-01-04
(P.B.2.0001)</t>
  </si>
  <si>
    <t>Įmonės</t>
  </si>
  <si>
    <t>Paramą dotacijomis gavusios įmonės</t>
  </si>
  <si>
    <t>P-01-004-08-04-01-09
(P.B.2.0002)</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</si>
  <si>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</si>
  <si>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</si>
  <si>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_____________________________________________________________________________________________________________________________________________________________________________</t>
  </si>
  <si>
    <t>2024 m. rugpjūtis</t>
  </si>
  <si>
    <t>2024 m. spalis</t>
  </si>
  <si>
    <t>BIVP projektų veiklų dalyviai (įskaitant visas tikslines grupes)</t>
  </si>
  <si>
    <t>P-01-004-08-04-01-12
 (P.N.2.4723)</t>
  </si>
  <si>
    <t>1.1. Poveiklė „Bendruomenės inicijuotos vietos plėtros metodo (BIVP) taikymas: parama vietos plėtros strategijų rengimui“ Sostinės regione</t>
  </si>
  <si>
    <t>1.2. Poveiklė „Bendruomenės inicijuotos vietos plėtros metodo (BIVP) taikymas: parama vietos plėtros strategijų rengimui“ Vidurio ir Vakarų Lietuvos regione</t>
  </si>
  <si>
    <t>Strategijos</t>
  </si>
  <si>
    <t>2.4. Poveiklė „BIVP metodo taikymas: parama vietos plėtros strategijų įgyvendinimui“ Vidurio ir Vakarų Lietuvos regione (ERPF)</t>
  </si>
  <si>
    <t>2023 m. vasaris</t>
  </si>
  <si>
    <t>2.3. Poveiklė „BIVP metodo taikymas: parama vietos plėtros strategijų įgyvendinimui“ Vidurio ir Vakarų Lietuvos regione (ESF+)</t>
  </si>
  <si>
    <t>2023 m. liepa</t>
  </si>
  <si>
    <t>2023 m. rugpjūtis</t>
  </si>
  <si>
    <t xml:space="preserve">Finansavimas pagal regioną, kuriam gali būti priskiriama (-os) projekto veikla
 (-os) </t>
  </si>
  <si>
    <t>Europos Sąjungos (toliau – ES) fondų lėšos</t>
  </si>
  <si>
    <t xml:space="preserve">Jeigu nurodytą pažangos priemonės veiklą (poveiklę) planuojama iš dalies finansuoti Europos Sąjungos (toliau – ES) fondų lėšomis, nurodomas konkretus 2021–2027 metų Europos Sąjungos investicijų programos uždavinys (2021 m. birželio 24 d.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</si>
  <si>
    <t>Strateginės svarbos projektas nurodomas pagal Reglamentą (ES) 2021/1060. Nurodoma „Taip“, jeigu pasirinktai veiklai (poveiklei) įgyvendinti suplanuotas strateginės svarbos projektas pagal 2021–2027 metų Europos Sąjungos  fondų investicijų programą. Jeigu kvietimas apima kelias pažangos priemones, informacija pateikiama pagal visas nurodytas veiklas (poveikles).</t>
  </si>
  <si>
    <t xml:space="preserve">Nurodoma bendra kvietimui skirta finansavimo lėšų suma (susumuojamos 21–26 stulpeliuose nurodytos sumos). Jeigu kvietimas apima kelias pažangos priemones, nurodomi visų pažangos prie-monių duomenys atskirose eilutėse. </t>
  </si>
  <si>
    <t>3. Lentelės 3–6, 9–13, 15, 20–32 stulpelių reikšmės, jei jų yra daugiau nei viena, nurodomos atskirose eilutėse.</t>
  </si>
  <si>
    <t xml:space="preserve">Požymis </t>
  </si>
  <si>
    <t>Nepanaudotos Ekonomikos gaivinimo ir atsparumo didinimo priemonės lėšos</t>
  </si>
  <si>
    <t xml:space="preserve">Nr. 11-055-K </t>
  </si>
  <si>
    <t xml:space="preserve">Pakruojo miesto 2023-2029 m. vietos plėtros strategija. Kvietimas "Teikti bendrąsias ir specialiąsias socialines paslaugas atitinkančias Pakruojo miesto gyventojų poreikius" </t>
  </si>
  <si>
    <t xml:space="preserve">2021–2027 m. Europos Sąjungos investicijų programos 4.7 uždavinys „Skatinti aktyvią įtrauktį, siekiant propaguoti lygias galimybes, nediskriminavimą ir aktyvų dalyvavimą, ir gerinti įsidarbinamumą, ypač palankių sąlygų neturinčių grupių“ </t>
  </si>
  <si>
    <t>Pareiškėjas turintis juridinio asmens statusą ne trumpiau nei 2 metus (šis reikalavimas netaikomas biudžetinėms įstaigoms) ir veiką vykdantis vietos plėtros strategijos įgyvendinimo teritorijoje, Pakruojo mieste.   Projekto pareiškėju arba bent vienu iš partnerių turi būti nevyriausybinė organizacija  arba socialinis partneris (t. y. darbuotojų ar darbdavių organizacija).</t>
  </si>
  <si>
    <t xml:space="preserve">ESF+ </t>
  </si>
  <si>
    <t>2024 m. lapkritis</t>
  </si>
  <si>
    <t xml:space="preserve">Pakruojo miesto 2023-2029 m. vietos plėtros strategija. Kvietimas. "Teikti sociokultūrines paslaugas, skirtas  tikslinės grupės socialinės įtraukties didinimui, savitarpio pagalbos, gebėjimų reaguoti ekstremalių situacijų atveju ugdymui ir kt. Pakruojo miesto gyventojams" </t>
  </si>
  <si>
    <t>Pareiškėjas turintis juridinio asmens statusą ne trumpiau nei 2 metus (šis reikalavimas netaikomas biudžetinėms įstaigoms) ir veiką vykdantis vietos plėtros strategijos įgyvendinimo teritorijoje, Pakruojo mieste.  Projekto pareiškėju arba bent vienu iš partnerių turi būti nevyriausybinė organizacija  arba socialinis partneris (t. y. darbuotojų ar darbdavių organizacija).</t>
  </si>
  <si>
    <t>Pakruojo miesto 2023-2029 m. vietos plėtros strategija. Kvietimas "Vykdyti mokymo ir darbinių įgūdžių ugdymui skirtas veiklas darbingiems neaktyviems gyventojams"</t>
  </si>
  <si>
    <t>Pakruojo miesto 2023-2029 m. vietos plėtros strategija. Kvietimas "Vykdyti verslumo skatinimo, verslumo įgūdžių  ir priemonių, reikalingų verslo pradžiai ir plėtrai veiklas" (verslumo skatinimas ir neformalus švietimas)</t>
  </si>
  <si>
    <t>Pareiškėjas turintis juridinio asmens statusą ne trumpiau nei 2 metus ir veiką vykdantis vietos plėtros strategijos įgyvendinimo teritorijoje, Pakruojo mieste. Pareiškėjais ir partneriais negali būti tie juridiniai asmenys, kuriems, kaip jauno verslo subjektams, projekto įgyvendinimo metu bus teikiama pagalba verslo pradžiai.</t>
  </si>
  <si>
    <t>Pakruojo miesto 2023-2029 m. vietos plėtros strategija. Kvietimas. "Vykdyti verslumo skatinimo, verslumo įgūdžių  ir priemonių, reikalingų verslo pradžiai ir plėtrai veiklas". (JVA rėmimas)</t>
  </si>
  <si>
    <t>2025 m. sausis</t>
  </si>
  <si>
    <t>2025 m. vasaris</t>
  </si>
  <si>
    <t>Pakruojo miesto 2023-2029 m. vietos plėtros strategija. Kvietimas "Teikti bendrąsias ir specialiąsias socialines paslaugas atitinkančias Pakruojo miesto gyventojų poreikius".</t>
  </si>
  <si>
    <t>2025 m. balandis</t>
  </si>
  <si>
    <t>2025 m. gegužė</t>
  </si>
  <si>
    <t>Pakruojo miesto 2023-2029 m. vietos plėtros strategija. Kvietimas "Teikti sociokultūrines paslaugas, skirtas  tikslinės grupės socialinės įtraukties didinimui, savitarpio pagalbos, gebėjimų reaguoti ekstremalių situacijų atveju ugdymui ir kt. Pakruojo miesto gyventojams"</t>
  </si>
  <si>
    <t>Pakruojo miesto 2023-2029 m. vietos plėtros strategija. Kvietimas "Vykdyti socialinio verslo sukūrimą ir plėtrą Pakruojo mieste"</t>
  </si>
  <si>
    <t>Pareiškėjas viešasis ar privatus juridinis asmuo (socialinio verslo vykdytojas) registruotas ir veiklą  vykdantis vietos plėtros strategijos įgyvendinimo teritorijoje.</t>
  </si>
  <si>
    <t>Pakruojo miesto 2023-2029 m. vietos plėtros strategija. Kvietimas "Vykdyti socialinio verslo sukūrimą ir plėtrą Pakruojo mieste".</t>
  </si>
  <si>
    <t>2026 m. vasaris</t>
  </si>
  <si>
    <t>2026 m. kovas</t>
  </si>
  <si>
    <t xml:space="preserve">Nr. 11-415-K </t>
  </si>
  <si>
    <t>Šiaulių miesto 2022–2029 metų vietos plėtros strategijos įgyvendinimas. Kvietimas „Taikyti prevencines, integruotas priemones socialinę atskirtį patiriantiems asmenims“</t>
  </si>
  <si>
    <t>Viešieji ir privatūs juridiniai asmenys, kurių veiklos vykdymo vieta Šiaulių m.</t>
  </si>
  <si>
    <t>Nr. 11-416-K</t>
  </si>
  <si>
    <t>Šiaulių miesto 2022–2029 metų vietos plėtros strategijos įgyvendinimas. Kvietimas "Teikti kompleksinę (re)integracijos į darbo rinką pagalbą mažiau galimybių turintiems jaunuoliams"</t>
  </si>
  <si>
    <t>Nr. 11-417-K</t>
  </si>
  <si>
    <t>2024 m. gruodis</t>
  </si>
  <si>
    <t>Nr. 11-418-K</t>
  </si>
  <si>
    <t>2025 m. kovas</t>
  </si>
  <si>
    <t>Nr. 11-419-K</t>
  </si>
  <si>
    <t>Šiaulių miesto 2022–2029 metų vietos plėtros strategijos įgyvendinimas. Kvietimas "Įgyvendinti neformalias iniciatyvas stiprinant Šiaulių bendruomenės (gyventojų) verslumą" ir "Teikti paramą jauno verslo subjektams - Šiaulių m. VVG teritorijos gyventojams"</t>
  </si>
  <si>
    <t>2025 m. birželis</t>
  </si>
  <si>
    <t>Nr. 11-420-K</t>
  </si>
  <si>
    <t>Šiaulių miesto 2022–2029 metų vietos plėtros strategijos įgyvendinimas. Kvietimas "Skatinti ir teikti paramą socialinio verslo kūrimui ir plėtojimui, sprendžiant pažeidžiamų grupių atskirties problemas"</t>
  </si>
  <si>
    <t xml:space="preserve">Nr. 11-040-K </t>
  </si>
  <si>
    <t xml:space="preserve">Joniškio miesto 2023-2029 m. vietos plėtros strategija. Kvietimas "Organizuoti ir vykdyti prevencinę, sociokultūrinę veiklą, skatinti savanorystę" </t>
  </si>
  <si>
    <t>2.3. Poveiklė „BIVP metodo taikymas: parama vietos plėtros strategijų įgyvendinimui“ Vidurio ir vakarų Lietuvos regione (ESF+)</t>
  </si>
  <si>
    <t>Pareiškėjas turintis juridinio asmens statusą ne trumpiau nei 2 metus (šis reikalavimas netaikomas biudžetinėms įstaigoms) ir veiklą vykdantis vietos plėtros strategijos įgyvendinimo teritorijoje, Joniškio mieste.   Projekto pareiškėju arba bent vienu iš partnerių turi būti nevyriausybinė organizacija  arba socialinis partneris (t. y. darbuotojų ar darbdavių organizacija).</t>
  </si>
  <si>
    <t>Nr. 11-041-K</t>
  </si>
  <si>
    <t>Joniškio miesto 2023-2029 m. vietos plėtros strategija. Kvietimas "Organizuoti socialinių paslaugų teikimą ir informacijos sklaidą apie teikiamas paslaugas Joniškio mieste"</t>
  </si>
  <si>
    <t>Pareiškėjas turintis juridinio asmens statusą ne trumpiau nei 2 metus (šis reikalavimas netaikomas biudžetinėms įstaigoms) ir veiklą vykdantis vietos plėtros strategijos įgyvendinimo teritorijoje, Joniškio mieste.  Projekto pareiškėju arba bent vienu iš partnerių turi būti nevyriausybinė organizacija  arba socialinis partneris (t. y. darbuotojų ar darbdavių organizacija).</t>
  </si>
  <si>
    <t>Nr. 11-042-K</t>
  </si>
  <si>
    <t>Joniškio miesto 2023-2029 m. vietos plėtros strategija. Kvietimas "Ugdyti ir stiprinti gyventojų darbinius, verslumo įgūdžius siekiant integracijos į darbo rinką, remti verslumą skatinančias iniciatyvas"</t>
  </si>
  <si>
    <t>Joniškio miesto 2023-2029 m. vietos plėtros strategija. Kvietimas "Organizuoti ir teikti darbo rinkoje reikalingų įgūdžių ugdymą, praktinių darbinių įgūdžių įgijimą darbo vietoje"</t>
  </si>
  <si>
    <t>Pareiškėjas turintis juridinio asmens statusą ne trumpiau nei 2 metus ir veiklą vykdantis vietos plėtros strategijos įgyvendinimo teritorijoje,Joniškio mieste. Pareiškėjais ir partneriais negali būti tie juridiniai asmenys, kuriems, kaip jauno verslo subjektams, projekto įgyvendinimo metu bus teikiama pagalba verslo pradžiai.</t>
  </si>
  <si>
    <t>Nr. 11-044-K</t>
  </si>
  <si>
    <t>Joniškio miesto 2023-2029 m. vietos plėtros strategija. Kvietimas "Skatinti jauno verslo kūrimąsi ir plėtrą teikiant metodinę pagalbą ir verslo pradžiai reikalingas priemones.</t>
  </si>
  <si>
    <t>Nr. 11-045-K</t>
  </si>
  <si>
    <t>Joniškio miesto 2023-2029 m. vietos plėtros strategija. Kvietimas "Socialinio verslo, sprendžiančio pažeidžiamų grupių atskirties problemas, kūrimosi rėmimas"</t>
  </si>
  <si>
    <t>Joniškio miesto 2023-2029 m. vietos plėtros strategija. Kvietimas "Organizuoti socialinių paslaugų teikimą ir informacijos sklaidą apie teikiamas paslaugas Joniškio mieste".</t>
  </si>
  <si>
    <t>Pareiškėjas turintis juridinio asmens statusą ne trumpiau nei 2 metus ir veiklą vykdantis vietos plėtros strategijos įgyvendinimo teritorijoje, Joniškio mieste. Pareiškėjais ir partneriais negali būti tie juridiniai asmenys, kuriems, kaip jauno verslo subjektams, projekto įgyvendinimo metu bus teikiama pagalba verslo pradžiai.</t>
  </si>
  <si>
    <t>Nr. 11-048-K</t>
  </si>
  <si>
    <t>Nr. 11-049-K</t>
  </si>
  <si>
    <t>Joniškio miesto 2023-2029 m. vietos plėtros strategija. Kvietimas "Bendradarbiauti su kitų miestų VVG sprendžiant socialinės atskirties problemas"</t>
  </si>
  <si>
    <t>Nr. 11-050-K</t>
  </si>
  <si>
    <t>Joniškio miesto 2023-2029 m. vietos plėtros strategija. Kvietimas "Ugdyti ir stiprinti gyventojų darbinius, verslumo įgūdžius siekiant integracijos į darbo rinką, remti verslumą skatinančias iniciatyvas."</t>
  </si>
  <si>
    <t>Joniškio miesto 2023-2029 m. vietos plėtros strategija. Kvietimas "Skatinti jauno verslo kūrimąsi ir plėtrą teikiant metodinę pagalbą ir verslo pradžiai reikalingas priemones "</t>
  </si>
  <si>
    <t>** Rodiklis skaidomas į smulkesnius rodiklius, kurie neturi siektinų reikšmių ir naudojami tik atsiskaitymui.</t>
  </si>
  <si>
    <t>* Rodiklis siekiamas pažangos priemonės lygiu, projektiniu lygiu rodiklis nesiekiamas ir neturi būti nurodomas projektų įgyvendinimo planuose.</t>
  </si>
  <si>
    <t>Bendruomenės inicijuotos vietos plėtros (BIVP) projektų veiklų dalyvių, kurie po dalyvavimo veiklose toliau dalyvauja socialinei integracijai skirtose veiklose ir (ar) darbo rinkoje, dalis*</t>
  </si>
  <si>
    <t>Paramą gavusios įmonės (iš jų: labai mažos, mažosios, vidutinės ir didelės**</t>
  </si>
  <si>
    <t xml:space="preserve">Nr. 11-115-K </t>
  </si>
  <si>
    <t>Biržų miesto vietos veiklos grupės strategija 2023–2029 m. Kvietimas "Teikti bedrąsias, specialiąsias ir kitas socialines paslaugas atitinkančias Biržų miesto gyventojų poreikius</t>
  </si>
  <si>
    <t>Nr. 11-117-K</t>
  </si>
  <si>
    <t>Nr. 11-119-K</t>
  </si>
  <si>
    <t>Biržų miesto vietos veiklos grupės strategija 2023–2029 m. Kvietimas "Įvairių sociakultūrinių paslaugų teikimo užtikrinimas atvykusiems/grįžusiems gyventi į Biržų miestą".</t>
  </si>
  <si>
    <t>Biržų miesto vietos veiklos grupės strategija 2023–2029 m. Kvietimas "Verslo kūrimas ir plėtra Biržų mieste".</t>
  </si>
  <si>
    <t>Biržų miesto vietos veiklos grupės strategija 2023–2029 m. Kvietimas "Socialinio verslo kūrimas ir plėtra Biržų mieste".</t>
  </si>
  <si>
    <t>Viešieji ir privatūs juridiniai asmenys, kurių veiklos vykdymo Biržų miestas</t>
  </si>
  <si>
    <t>Biržų miesto vietos veiklos grupės strategija 2023–2029 m. Kvietimas "Naujų profesinių specialybių, darbinių įgūdžių suteikimas".</t>
  </si>
  <si>
    <t xml:space="preserve">Nr. 11-521-K </t>
  </si>
  <si>
    <t>Nr. 11-522-K</t>
  </si>
  <si>
    <t>Ukmergės miesto vietos veiklos grupės 2023-2027 m.vietos plėtros strategijos įgyvendinimas. Kvietimas "Sociokultūrinių veiklų organizavimui"</t>
  </si>
  <si>
    <t>Ukmergės miesto vietos veiklos grupės 2023-2027 m.vietos plėtros strategijos įgyvendinimas. Kvietimas "Socialinio verslo  skatinimas"</t>
  </si>
  <si>
    <t>Ukmergės miesto vietos veiklos grupės 2023-2027 m.vietos plėtros strategijos įgyvendinimas. Kvietimas "Paslaugų, apjungiančių socialinius ir (arba) švietimo ir (arba) fizinės ir (arba) psichologinės sveikatos elementus plėtojimas"</t>
  </si>
  <si>
    <t>Ukmergės miesto vietos veiklos grupės 2023-2027 m.vietos plėtros strategijos įgyvendinimas. Kvietimas "Sociokultūrinių veiklų organizavimas"</t>
  </si>
  <si>
    <t>Nr. 11-523-K</t>
  </si>
  <si>
    <t>Ukmergės miesto vietos veiklos grupės 2023-2027 m.vietos plėtros strategijos įgyvendinimas. Kvietimas "Socialinių inovacijų veiklų neformalaus ugdymo ir (arba) iniciatyvų srityse įgyveninimas"</t>
  </si>
  <si>
    <t>Nr. 11-524-K</t>
  </si>
  <si>
    <t>Ukmergės miesto vietos veiklos grupės 2023-2027 m.vietos plėtros strategijos įgyvendinimas. Kvietimas "Stiprinti Ukmergės miesto gyventojų ekonominę ir socialinę integraciją"</t>
  </si>
  <si>
    <t>Nr. 11-526-K</t>
  </si>
  <si>
    <t>2025 m.gegužė</t>
  </si>
  <si>
    <t>Nr. 11-527-K</t>
  </si>
  <si>
    <t>Nr. 11-528-K</t>
  </si>
  <si>
    <t>2026 m. balandis</t>
  </si>
  <si>
    <t xml:space="preserve">Nr. 11-025-K </t>
  </si>
  <si>
    <t>Rokiškio miesto 2023-2027 m. vietos plėtros strategija. Kvietimas "Socialinės atskirties mažinimas teikiant bendrąsias ir specialiąsias paslaugas Rokiškio miesto gyventojams".</t>
  </si>
  <si>
    <t>Nr. 11-026-K</t>
  </si>
  <si>
    <t>Rokiškio miesto 2023-2027 m. vietos plėtros strategija. Kvietimas "Sociokultūrinių užimtumo veiklų organizavimas socialinę atskirtį patiriantiems asmenims".</t>
  </si>
  <si>
    <t>Viešieji juridiniai asmenys, kurių veiklos vykdymo vieta yra vietos plėtros strategijos įgyvendinimo teritorijoj; privatūs juridiniai asmenys, kurių veiklos vykdymo vieta yra vietos plėtros strategijos įgyvendinimo teritorijoje</t>
  </si>
  <si>
    <t>Nr. 11-027-K</t>
  </si>
  <si>
    <t>Rokiškio miesto 2023-2027 m. vietos plėtros strategija. Kvietimas "Užimtumui didinti skirtų iniciatyvų įgyvendinimas, vykdant informavimo, konsultavimo, tarpininkavimo, neformaliojo švietimo, naujų profesinių ir kitų reikalingų įgūdžių įgijimo veiklas".</t>
  </si>
  <si>
    <t>Nr. 11-028-K</t>
  </si>
  <si>
    <t>Rokiškio miesto 2023-2027 m. vietos plėtros strategija. Kvietimas "Bendruomenės verslumo skatinimo iniciatyvų įgyvendinimas bei verslo pradžiai reikalingų priemonių suteikimas ".</t>
  </si>
  <si>
    <t>Nr. 11-029-K</t>
  </si>
  <si>
    <t>Rokiškio miesto 2023-2027 m. vietos plėtros strategija. Kvietimas "Socialinio verslo kūrimasis ir plėtra Rokiškio mieste".</t>
  </si>
  <si>
    <t xml:space="preserve">Nr. 11-030-K </t>
  </si>
  <si>
    <t>Nr. 11-031-K</t>
  </si>
  <si>
    <t>2025 m. rugsėjis</t>
  </si>
  <si>
    <t>2025 m. spalis</t>
  </si>
  <si>
    <t>Viešieji juridiniai asmenys, kurių veiklos vykdymo vieta yra vietos plėtros strategijos įgyvendinimo teritorijoj; privatūs juridiniai asmenys, kurių veiklos vykdymo vieta yra vietos plėtros strategijos įgyvendinimo teritorijoe</t>
  </si>
  <si>
    <t>Nr. 11-034-K</t>
  </si>
  <si>
    <t>2025 m. lapkritis</t>
  </si>
  <si>
    <t>Nr. 11-035-K</t>
  </si>
  <si>
    <t>2025 m. gruodis</t>
  </si>
  <si>
    <t>2026 m. sausis</t>
  </si>
  <si>
    <t>Nr. 11-036-K</t>
  </si>
  <si>
    <t>Nr. 11-037-K</t>
  </si>
  <si>
    <t xml:space="preserve">Nr. 11-235-K </t>
  </si>
  <si>
    <t>Pareiškėjas turintis juridinio asmens statusą ne trumpiau nei 2 metus (šis reikalavimas netaikomas biudžetinėms įstaigoms) ir veiklą vykdantis vietos plėtros strategijos įgyvendinimo teritorijoje, Radviliškio mieste.   Projekto pareiškėju arba bent vienu iš partnerių turi būti nevyriausybinė organizacija  arba socialinis partneris (t. y. darbuotojų ar darbdavių organizacija).</t>
  </si>
  <si>
    <t>Radviliškio miesto 2023-2029 m. vietos plėtros strategija. Kvietimas "Neformaliojo ir profesinio ugdymo bei integravimo į darbo rinką paslaugų teikimas neaktyviems darbingo amžiaus asmenims".</t>
  </si>
  <si>
    <t>Radviliškio miesto 2023-2029 m. vietos plėtros strategija. Kvietimas "Bendrųjų socialinių ir sociokultūrinių paslaugų teikimas socialiai pažeidžiamiems ir socialinę atskirtį patiriantiems asmenims".</t>
  </si>
  <si>
    <t>Pareiškėjas turintis juridinio asmens statusą ne trumpiau nei 2 metus (šis reikalavimas netaikomas biudžetinėms įstaigoms) ir veiklą vykdantis vietos plėtros strategijos įgyvendinimo teritorijoje, Radviliškio mieste.  Projekto pareiškėju arba bent vienu iš partnerių turi būti nevyriausybinė organizacija  arba socialinis partneris (t. y. darbuotojų ar darbdavių organizacija).</t>
  </si>
  <si>
    <t>Nr. 11-237-K</t>
  </si>
  <si>
    <t>Radviliškio miesto 2023-2029 m. vietos plėtros strategija. Kvietimas "Neformalių verslumą skatinančių iniciatyvų vykdymas ir jauno verslo stiprinimas priemonėmis (verslumo skatinimo veiklos)"</t>
  </si>
  <si>
    <t>Radviliškio miesto 2023-2029 m. vietos plėtros strategija. Kvietimas "Darbo vietų, padedančias vykdyti socialinį poveikį ir spręsti socialiai pažeidžiamų asmenų problemas, kūrimas"</t>
  </si>
  <si>
    <t>Nr. 11-239-K</t>
  </si>
  <si>
    <t>Nr. 11-240-K</t>
  </si>
  <si>
    <t>Radviliškio miesto 2023-2029 m. vietos plėtros strategija. Kvietimas "Bendrųjų socialinių ir sociokultūrinių paslaugų teikimas socialiai pažeidžiamiems ir socialinę atskirtį patiriantiems asmenims"</t>
  </si>
  <si>
    <t xml:space="preserve">Pareiškėjas turintis juridinio asmens statusą ne trumpiau nei 2 metus (šis reikalavimas netaikomas biudžetinėms įstaigoms) ir veiklą vykdantis vietos plėtros strategijos įgyvendinimo teritorijoje, Radviliškio mieste.  </t>
  </si>
  <si>
    <t>Radviliškio miesto 2023-2029 m. vietos plėtros strategija. Kvietimas "Neformalių verslumą skatinančių iniciatyvų vykdymas ir jauno verslo stiprinimas priemonėmis (JVA rėmimo veiklos)"</t>
  </si>
  <si>
    <t>Pareiškėjas turintis juridinio asmens statusą ne trumpiau nei 2 metus ir veiklą vykdantis vietos plėtros strategijos įgyvendinimo teritorijoje, Radviliškio mieste. Pareiškėjais ir partneriais negali būti tie juridiniai asmenys, kuriems, kaip jauno verslo subjektams, projekto įgyvendinimo metu bus teikiama pagalba verslo pradžiai</t>
  </si>
  <si>
    <t>Nr. 11-060-K
Nebeplanuojamas</t>
  </si>
  <si>
    <t xml:space="preserve">Nr. 11-445-K </t>
  </si>
  <si>
    <t>Kretingos miesto 2024-2028 m. vietos plėtros strategijos įgyvendinimas 
Kvietimas „Esamos infrastruktūros įveiklinimas socialinių ir ekonominių paslaugų vystymui ir veiklų organizavimui Kretingos mieste“</t>
  </si>
  <si>
    <t>Gargždų miesto  2024-2028 m.vietos plėtros strategijos įgyvendinimas. 
Kvietimas "Socialiai atsakingo ir socialinio verslo  skatinimas"</t>
  </si>
  <si>
    <t>Nr. 11-490-K</t>
  </si>
  <si>
    <t xml:space="preserve">Gargždų miesto  2024-2028 m.vietos plėtros strategijos įgyvendinimas. 
Kvietimas "Plėtojimas ir vystymas iniciatyvų skirtų - socialiai ir (arba) ekologiškai atsakingų, ekonomiškai gyvybingų Gargždų miesto gyventojų ugdymui"
</t>
  </si>
  <si>
    <t>Nr. 11-492-K</t>
  </si>
  <si>
    <t>Gargždų miesto  2024-2028 m.vietos plėtros strategijos įgyvendinimas. 
Kvietimas "Plėtojimas ir vystymas iniciatyvų skirtų - socialiai ir (arba) ekologiškai atsakingų, ekonomiškai gyvybingų Gargždų miesto gyventojų ugdymui"</t>
  </si>
  <si>
    <t>2025 m.balandis</t>
  </si>
  <si>
    <t>Nr. 11-493-K</t>
  </si>
  <si>
    <t>Gargždų miesto  2024-2028 m.vietos plėtros strategijos įgyvendinimas 
Kvietimas "Žinių ir kompetencijų ugdymas išmaniųjų technologijų panaudojimo srityje, siekiant plėtoti socialinę ir ekonominę Gargždų miesto ekonominę plėtrą"</t>
  </si>
  <si>
    <t>Gargždų miesto  2024-2028 m.vietos plėtros strategijos įgyvendinimas  
Kvietimas "Plėtojimas ir vystymas iniciatyvų skirtų - socialiai ir (arba) ekologiškai atsakingų, ekonomiškai gyvybingų Gargždų miesto gyventojų ugdymui"</t>
  </si>
  <si>
    <t>Gargždų miesto  2024-2028 m.vietos plėtros strategijos įgyvendinimas  
Kvietimas "Žinių ir kompetencijų ugdymas išmaniųjų technologijų panaudojimo srityje, siekiant plėtoti socialinę ir ekonominę Gargždų miesto ekonominę plėtrą"</t>
  </si>
  <si>
    <t xml:space="preserve">Nr. 11-130-K </t>
  </si>
  <si>
    <t>Varėnos miesto 2023–2029 m. vietos plėtros strategijos įgyvendinimas. 
Kvietimas „Socialinių paslaugų pasiūlos ir prieinamumo didinimas, plėtojant informavimo, tarpininkavimo, konsultavimo bei sociokultūrines paslaugas Varėnos mieste“.</t>
  </si>
  <si>
    <t>Nr. 11-131-K</t>
  </si>
  <si>
    <t>Varėnos miesto 2023–2029 m. vietos plėtros strategijos įgyvendinimas. 
Kvietimas „Įsidarbinimo galimybes didinančių paslaugų teikimas Varėnos mieste“.</t>
  </si>
  <si>
    <t>Viešieji juridiniai asmenys ir privatūs juridiniai asmenys, kurių veiklos vykdymo vieta yra vietos plėtros strategijos įgyvendinimo teritorijoje.</t>
  </si>
  <si>
    <t>Nr. 11-132-K</t>
  </si>
  <si>
    <t>Varėnos miesto 2023–2029 m. vietos plėtros strategijos įgyvendinimas. 
Kvietimas „Neformalių iniciatyvų, skirtų gyventojų verslumui skatinti bei jauniems verslams remti, įgyvendinimas ir reikalingų priemonių suteikimas Varėnos mieste“.</t>
  </si>
  <si>
    <t>Nr. 11-133-K</t>
  </si>
  <si>
    <t>Varėnos miesto 2023–2029 m. vietos plėtros strategijos įgyvendinimas. 
Kvietimas „Socialinio verslo produktų ir paslaugų kūrimas ir diegimas bei darbo vietų kūrimas Varėnos mieste“.</t>
  </si>
  <si>
    <t>Socialiniai verslai, atitinkantys socialiniam verslui taikomus kriterijus, kaip jie apibrėžti Socialinio verslo paramos taisyklėse</t>
  </si>
  <si>
    <t>Nr. 11-134-K</t>
  </si>
  <si>
    <t>2025 m. liepa</t>
  </si>
  <si>
    <t>Nr. 11-135-K</t>
  </si>
  <si>
    <t>Nr. 11-136-K</t>
  </si>
  <si>
    <t>Nr. 11-137-K</t>
  </si>
  <si>
    <t>Nr. 11-138-K</t>
  </si>
  <si>
    <t>Kretingos mieste registruotos ir veiklą vykdančios:
VšĮ arba Asociacija, įsteigti pagal NVO įstatymą        savivaldybės administracija; BĮ; privatūs juridiniai asmenys</t>
  </si>
  <si>
    <t>Nr. 11-447-K</t>
  </si>
  <si>
    <t>Nr. 11-446-K</t>
  </si>
  <si>
    <t>Kretingos miesto 2024-2028 m. vietos plėtros strategijos įgyvendinimas
Kvietimas „Socialinio verslo infrastruktūros ir socialinio verslo kūrimas ir vystymas“</t>
  </si>
  <si>
    <t>Kretingos mieste registruotos ir veiklą vykdančios:                                                                                                                                                                                                                                                                                                                                                                            
1) VšĮ arba Asociacija, įsteigti pagal NVO įstatymą                                                                                                                                          
2) Privatus juridinis asmuo</t>
  </si>
  <si>
    <t>Kretingos miesto 2024-2028 m. vietos plėtros strategijos įgyvendinimas 
Kvietimas „Socialinių ir ekonominių paslaugų plėtra Kretingos mieste“</t>
  </si>
  <si>
    <t>Kretingos mieste registruotos ir veiklą vykdančios:
VšĮ arba Asociacija, įsteigti pagal NVO įstatymą; savivaldybės administracija; BĮ; privatūs juridiniai asmenys</t>
  </si>
  <si>
    <t xml:space="preserve">Nr. 11-070-K </t>
  </si>
  <si>
    <t>Utenos miesto 2023-2029 m. vietos plėtros strategijos įgyvendinimas.
Kvietimas "Socialiai pažeidžiamų ir  socialinę riziką (atskirtį) patiriančių asmenų sociokultūrinės integracijos veiklos ir pagalba įsitraukiant į visuomenės gyvenimą."</t>
  </si>
  <si>
    <t>Pareiškėjas turintis juridinio asmens statusą ne trumpiau nei 2 metus (šis reikalavimas netaikomas biudžetinėms įstaigoms) ir veiką vykdantis vietos plėtros strategijos įgyvendinimo teritorijoje, Utenos mieste.</t>
  </si>
  <si>
    <t>Nr. 11-071-K</t>
  </si>
  <si>
    <t>Utenos miesto  2023-2029 m. vietos plėtros strategijos įgyvendinimas.
Kvietimas: "Kompleksinių prevencinių pagalbos priemonių teikimas socialinę riziką patiriantiems Utenos miesto gyventojams, tame tarpe mažiau galimybių turinčiam jaunimui, stiprinant jų savivertę ir pasitikėjimą."</t>
  </si>
  <si>
    <t xml:space="preserve">Pareiškėjas turintis juridinio asmens statusą ne trumpiau nei 2 metus (šis reikalavimas netaikomas biudžetinėms įstaigoms) ir veiką vykdantis vietos plėtros strategijos įgyvendinimo teritorijoje, Utenos mieste. </t>
  </si>
  <si>
    <t xml:space="preserve">Utenos miesto 2023-2029 m. vietos plėtros strategijos įgyvendinimas. 
Kvietimas "Darbo rinkoje reikalingų įgūdžių ugdymas." </t>
  </si>
  <si>
    <t>Nr. 11-073-K</t>
  </si>
  <si>
    <t>Utenos miesto 2023-2029 m. vietos plėtros strategijos įgyvendinimas. 
Kvietimas "Neformalių verslumo iniciatyvų taikymas skatinant jauno verslo plėtrą."</t>
  </si>
  <si>
    <t xml:space="preserve">Pareiškėjas turintis juridinio asmens statusą ne trumpiau nei 2 metus (šis reikalavimas netaikomas biudžetinėms įstaigoms) ir veiką vykdantis vietos plėtros strategijos įgyvendinimo teritorijoje, Utenos mieste.  </t>
  </si>
  <si>
    <t>Utenos miesto 2023-2029 m. vietos plėtros strategijos įgyvendinimas. 
 Kvietimas "Socialiai pažeidžiamų ir  socialinę riziką (atskirtį) patiriančių asmenų sociokultūrinės integracijos veiklos ir pagalba įsitraukiant į visuomenės gyvenimą."</t>
  </si>
  <si>
    <t xml:space="preserve">Nr. 11-074-K </t>
  </si>
  <si>
    <t>Nr. 11-075-K</t>
  </si>
  <si>
    <t>Utenos miesto 2023-2029 m. vietos plėtros strategijos įgyvendinimas.  
Kvietimas " Veiksmas. Socialinio verslo kūrimas ir (ar) plėtra Utenos mieste."</t>
  </si>
  <si>
    <t>Šilutės miesto 2023–2029 m. vietos plėtros strategija. Kvietimas "Iniciatyvų, skirtų paskatinti gyventojų verslumą, įgyvendinimas"</t>
  </si>
  <si>
    <t>Privatūs ir viešieji juridiniai asmenys, nevyriausybinės organizacijos</t>
  </si>
  <si>
    <t>Nr. 11-010-K</t>
  </si>
  <si>
    <t>Šilutės miesto 2023–2029 m. vietos plėtros strategija. Kvietimas "Socialinių ir kitų reikalingų paslaugų prieinamumo didinimas"</t>
  </si>
  <si>
    <t>Šilutės miesto 2023–2029 m. vietos plėtros strategija. Kvietimas "Įsidarbinimo galimybes didinančių paslaugų teikimas"</t>
  </si>
  <si>
    <t>Nr. 11-012-K</t>
  </si>
  <si>
    <t>Šilutės miesto 2023–2029 m. vietos plėtros strategija. Kvietimas "Socialinio verslo kūrimas ir plėtra"</t>
  </si>
  <si>
    <t>Privatūs  juridiniai asmenys, nevyriausybinės organizacijos</t>
  </si>
  <si>
    <t>Nr. 11-014-K</t>
  </si>
  <si>
    <t xml:space="preserve">Nr. 11-370-K </t>
  </si>
  <si>
    <t>Jurbarko miesto 2024–2029 metų vietos plėtros strategija. Kvietimas „Nepalankioje padėtyje esantiems gyventojams socialinių ir kitų reikalingų paslaugų teikimas“</t>
  </si>
  <si>
    <t xml:space="preserve">1. Viešieji juridiniai asmenys, kurių veiklos vykdymo vieta yra vietos plėtros strategijos įgyvendinimo teritorijoje;
2. Privatūs juridiniai asmenys, kurių veiklos vykdymo vieta yra vietos plėtros strategijos įgyvendinimo teritorijoje;
3. Savivaldybės, kurios teritorijoje įgyvendinama vietos plėtros strategija, administracija. </t>
  </si>
  <si>
    <t>Nr. 11-371-K</t>
  </si>
  <si>
    <t>Jurbarko miesto 2024–2029 metų vietos plėtros strategija. Kvietimas „Socialinio verslo kūrimas ir plėtra“</t>
  </si>
  <si>
    <t>Socialiniai verslai, atitinkantys socialiniam verslui taikomus kriterijus, kaip jie apibrėžti socialinio verslo paramos taisyklėse.</t>
  </si>
  <si>
    <t>Nr. 11-372-K</t>
  </si>
  <si>
    <t>Jurbarko miesto 2024–2029 metų vietos plėtros strategija. Kvietimas „Gyventojams reikalingų įgūdžių ir kompetencijų stiprinimas, siekiant jų integracijos į darbo rinką“</t>
  </si>
  <si>
    <t>Nr. 11-373-K</t>
  </si>
  <si>
    <t>Jurbarko miesto 2024–2029 metų vietos plėtros strategija. Kvietimas „Konsultacijos ir mokymai, norintiems pradėti verslą ir jauno verslo subjektams“</t>
  </si>
  <si>
    <t>Nr. 11-374-K</t>
  </si>
  <si>
    <t>Jurbarko miesto 2024–2029 metų vietos plėtros strategija. Kvietimas „Nepalankioje padėtyje esantiems gyventojams socialinių ir kitų reikalingų paslaugų t</t>
  </si>
  <si>
    <t xml:space="preserve">Nr. 11-160-K </t>
  </si>
  <si>
    <t>Klaipėdos miesto vietos veiklos grupės strategijos 2023-2029 m. įgyvendinimas.
Kvietimas "Savitarpio pagalbos grupių, psichosocialinių, sociokultūrinių bei krizių įveikimo paslaugų teikimas  neįgaliesiems ir dėl ligos krizę patiriantiems asmenims ir jų artimiesiems -1"</t>
  </si>
  <si>
    <t>Viešieji juridiniai asmenys, privatūs juridiniai asmenys, kurių veiklos teritorijoje įgyvendinama vietos plėtros strategija</t>
  </si>
  <si>
    <t>Nr. 11-161-K</t>
  </si>
  <si>
    <t>Klaipėdos miesto vietos veiklos grupės strategijos 2023-2029 m. įgyvendinimas. Kvietimas "Savitarpio pagalbos grupių, psichosocialinių, sociokultūrinių bei krizių įveikimo paslaugų teikimas  neįgaliesiems ir dėl ligos krizę patiriantiems asmenims ir jų artimiesiems -1"</t>
  </si>
  <si>
    <t>Nr. 11-162-K</t>
  </si>
  <si>
    <t>Nr. 11-163-K</t>
  </si>
  <si>
    <t>Klaipėdos miesto vietos veiklos grupės strategijos 2023-2029 m. įgyvendinimas.
Kvietimas "Socialinių ir darbinių įgūdžių formavimas bei palaikymas asmenims su intelekto ir (ar) psichikos negalia (jų tarpe paaugliams bei jaunimui)"</t>
  </si>
  <si>
    <t>Nr. 11-164-K</t>
  </si>
  <si>
    <t>Klaipėdos miesto vietos veiklos grupės strategijos 2023-2029 m. įgyvendinimas.
Kvietimas "Emocinės pagalbos bei atokvėpio paslaugų teikimas  tėvams auginantiems vaikus su negalia ir specialiaisiais poreikiais"</t>
  </si>
  <si>
    <t>Nr. 11-165-K</t>
  </si>
  <si>
    <t>Klaipėdos miesto vietos veiklos grupės strategijos 2023-2029 m. įgyvendinimas.
Kvietimas  "Bedarbių ir ekonomiškai neaktyvių asmenų (jų tarpe - migrantų) kompetencijų stiprinimas siekiant padėti jiems integruotis į darbo rinką"</t>
  </si>
  <si>
    <t>Nr. 11-166-K</t>
  </si>
  <si>
    <t>Klaipėdos miesto vietos veiklos grupės strategijos 2023-2029 m. įgyvendinimas.
Kvietimas "Socialinio verslo vystymas sprendžiant Klaipėdos miestui aktualias socialines problemas: 1) ikimokyklinio ugdymo paslaugų trūkumo centrinėje, šiaurinėje ir rytinėje miesto dalyse, 2) mažiau galimybių turinčio jaunimo, senyvo amžiaus žmonių, asmenų su negalia, priklausomybės ligomis sergančių žmonių bei kitas socialines rizikas patiriančių asmenų ir šeimų integracijos į visuomenę"</t>
  </si>
  <si>
    <t>2025 m. rugpjūtis</t>
  </si>
  <si>
    <t>Nr. 11-167-K</t>
  </si>
  <si>
    <t>Klaipėdos miesto vietos veiklos grupės strategijos 2023-2029 m. įgyvendinimas.
Kvietimas "Gyventojų verslumo skatinimas suteikiant žinių apie verslo pradžią bei paremiant inovatyvius jauno verslo subjektus"</t>
  </si>
  <si>
    <t xml:space="preserve">Nr. 11-085-K </t>
  </si>
  <si>
    <t xml:space="preserve">Naujosios Akmenės miesto vietos veiklos grupės 2023-2029 metų vietos plėtros strategija. Kvietimas "Užimtumo veiklų organizavimas senyvo amžiaus, neįgaliems ir kitiems socialiai pažeidžiamiems asmenims" </t>
  </si>
  <si>
    <t>Viešieji ir privatūs juridiniai asmenys, kurie veiklą vykdo vietos plėtros strategijos įgyvendinimo teritorijoje</t>
  </si>
  <si>
    <t>Nr. 11-086-K</t>
  </si>
  <si>
    <t>Naujosios Akmenės miesto vietos veiklos grupės 2023-2029 metų vietos plėtros strategija. Kvietimas "Socialinių paslaugų teikimas socialiai pažeidžiamiems asmenims".</t>
  </si>
  <si>
    <t>Naujosios Akmenės miesto vietos veiklos grupės 2023-2029 metų vietos plėtros strategija. Kvietimas "Socialinio
verslo kūrimas
Naujojoje
Akmenėje“</t>
  </si>
  <si>
    <t>Nr. 11-088-K</t>
  </si>
  <si>
    <t>Naujosios Akmenės miesto vietos veiklos grupės 2023-2029 metų vietos plėtros strategija. Kvietimas "Ekonominio aktyvumo, darbinių įgūdžių ugdymo, verslumo skatinimas, ugdant verslumo įgūdžius ir teikiant priemones, reikalingas verslo pradžiai ir plėtrai"</t>
  </si>
  <si>
    <t>1) VšĮ arba Asociacijos, įsteigti pagal NVO įstatymą 
2) Kitos VšĮ ir asociacijos; 3) Savivaldybės administracija;
4) Biudžetinė įstaiga; 
5) Privatus juridinis asmuo</t>
  </si>
  <si>
    <t xml:space="preserve">Nr. 11-310-K </t>
  </si>
  <si>
    <t>Alytaus miesto 2024-2029 metų vietos plėtros strategija. Kvietimas "Socialinių paslaugų pasiūlos ir prieinamumo didinimas, plėtojant socialines bei sociokultūrines paslaugas socialiai pažeidžiamiems, socialinę riziką (atskirtį) patiriantiems asmenims"</t>
  </si>
  <si>
    <t>Viešieji ir privatūs juridiniai asmenys, kurių veiklos vykdymo vieta Alytaus m.</t>
  </si>
  <si>
    <t xml:space="preserve">Nr. 11-311-K </t>
  </si>
  <si>
    <t>Alytaus miesto 2024-2029 metų vietos plėtros strategija. Kvietimas "Verslumą skatinančių iniciatyvų vykdymas ir jauno verslo stiprinimas"</t>
  </si>
  <si>
    <t>Nr. 11-312-K</t>
  </si>
  <si>
    <t>Alytaus miesto 2024-2029 metų vietos plėtros strategija. Kvietimas "Socialinio verslo kūrimas ir plėtra, atliepiant bendruomenės poreikius"</t>
  </si>
  <si>
    <t>Alytaus miesto 2024-2029 metų vietos plėtros strategija. Kvietimas "Verslumą skatinančių iniciatyvų vykdymas ir jauno verslo stiprinimas" ir "Socialinių paslaugų pasiūlos ir prieinamumo didinimas, plėtojant socialines bei sociokultūrines paslaugas socialiai pažeidžiamiems, socialinę riziką (atskirtį) patiriantiems asmenims"</t>
  </si>
  <si>
    <t>1) VšĮ arba Asociacija įsteigtos pagal NVO įstatymą
2) Privatus juridinis asmuo</t>
  </si>
  <si>
    <t xml:space="preserve">Švenčionių  mieste registruotos ir veiklą vykdančios:  NVO (VšĮ arba Asociacija);  privatūs juridiniai asmenys </t>
  </si>
  <si>
    <t>Švenčionių miesto vietos veiklos grupės 2023-2027 m. vietos plėtros strategijos įgyvendinimas. 
Kvietimas "Skatinti socialinio verslo iniciatyvas"</t>
  </si>
  <si>
    <t>Švenčionių miesto vietos veiklos grupės 2023-2027 m. vietos plėtros strategijos įgyvendinimas. 
Kvietimas "Skatinti verslumą ir darbo vietų kūrimą"</t>
  </si>
  <si>
    <t xml:space="preserve">Nr. 11-552-K </t>
  </si>
  <si>
    <t>Švenčionių miesto vietos veiklos grupės 2023-2027 m.vietos plėtros strategijos įgyvendinimas. 
Kvietimas "Skatinti kompleksinių socialinių paslaugų teikimą"</t>
  </si>
  <si>
    <t xml:space="preserve">Švenčionių  mieste registruotos ir veiklą vykdančios
1) NVO (VšĮ arba Asociacijos)
2) Kitos VšĮ ar Asociacijos
3) Biudžetinė įstaiga 
4) Privatus juridinis asmuo                        </t>
  </si>
  <si>
    <t>Nr. 11-553-K</t>
  </si>
  <si>
    <t>Švenčionių miesto vietos veiklos grupės 2023-2027 m. vietos plėtros strategijos įgyvendinimas. 
Kvietimas "Stiprinti jaunimo iniciatyvas"</t>
  </si>
  <si>
    <t xml:space="preserve">Švenčionių  mieste registruotos ir veiklą vykdančios
1) NVO (VšĮ arba Asociacijos)
2) Kitos VšĮ ar Asociacijos
3) Biudžetinė įstaiga 
4) Privatus juridinis asmuo       </t>
  </si>
  <si>
    <t>Nr. 11-554-K</t>
  </si>
  <si>
    <t>Švenčionių miesto vietos veiklos grupės 2023-2027 m. vietos plėtros strategijos įgyvendinimas. 
Kvietimas "Stiprinti Švenčionių miesto gyventojų socialinę integraciją"</t>
  </si>
  <si>
    <t xml:space="preserve">Švenčionių  mieste registruotos ir veiklą vykdančios
1) NVO (VšĮ arba Asociacijos)
2) Kitos VšĮ ar Asociacijos
3) Biudžetinė įstaiga 
4) Privatus juridinis asmuo          </t>
  </si>
  <si>
    <t>Nr. 11-555-K</t>
  </si>
  <si>
    <t>Nr. 11-556-K</t>
  </si>
  <si>
    <t>Švenčionių miesto vietos veiklos grupės 2023-2027 m. vietos plėtros strategijos įgyvendinimas. 
Kvietimas "Skatinti kompleksinių socialinių paslaugų teikimą"</t>
  </si>
  <si>
    <t xml:space="preserve">Švenčionių  mieste registruotos ir veiklą vykdančios
1) NVO (VšĮ arba Asociacijos)
2) Kitos VšĮ ar Asociacijos
3) Biudžetinė įstaiga 
4) Privatus juridinis asmuo                      </t>
  </si>
  <si>
    <t>Nr. 11-557-K</t>
  </si>
  <si>
    <t xml:space="preserve"> Švenčionių  mieste registruotos ir veiklą vykdančios
1) NVO (VšĮ arba Asociacijos)
2) Kitos VšĮ ar Asociacijos
3) Biudžetinė įstaiga 
4) Privatus juridinis asmuo         </t>
  </si>
  <si>
    <t>Nr. 11-558-K</t>
  </si>
  <si>
    <t>Molėtų miesto 2024-2027 m. vietos plėtros strategija. Kvietimas "Gerinti Nevyriausybinės organizacijos (NVO) gebėjimus ir sąlygas perimti ir teikti socialines paslaugas ir (arba) vystyti ekonomines veiklas"</t>
  </si>
  <si>
    <t xml:space="preserve">Nr. 11-475-K </t>
  </si>
  <si>
    <t>Nr. 11-476-K</t>
  </si>
  <si>
    <t>Molėtų miesto 2024-2027 m. vietos plėtros strategija. Kvietimas "Naujų ekonominių galimybių kūrimas, skatinant kūrybiškumą, inovacijas, bei kuriant draugišką
visuomenei aplinką"</t>
  </si>
  <si>
    <t>Nr. 11-477-K</t>
  </si>
  <si>
    <t>Molėtų miesto 2024-2027 m. vietos plėtros strategija. Kvietimas "Remti veiklas, siekiant plėsti socialinių paslaugų ir užimtumo įvairovę bei pasiekiamumą Molėtų mieste"</t>
  </si>
  <si>
    <t>Nr. 11-478-K</t>
  </si>
  <si>
    <t>Molėtų miesto 2024-2027 m. vietos plėtros strategija. Kvietimas "Skatinti darnių paslaugų plėtrą, vystyti skaitmenizuotas, socialiai ir ekologiškai atsakingas
paslaugas"</t>
  </si>
  <si>
    <t>Nr. 11-481-K</t>
  </si>
  <si>
    <t>Molėtų miesto 2024-2027 m. vietos plėtros strategija. Kvietimas "Gerinti Nevyriausybinės organizacijos (NVO) gebėjimus ir sąlygas perimti ir teikti socialines paslaugas ir (arba) vystyti ekonomines
veiklas"</t>
  </si>
  <si>
    <t>2026 m. gegužė</t>
  </si>
  <si>
    <t>2026 m. birželis</t>
  </si>
  <si>
    <t xml:space="preserve">Nr. 11-355-K </t>
  </si>
  <si>
    <t>Skuodo miesto 2023–2029 metų vietos plėtros strategija. Kvietimas „Sociokultūrinių paslaugų pasiūlos didinimas socialiai pažeidžiamiems gyventojams Skuodo mieste“</t>
  </si>
  <si>
    <t>Skuodo miesto 2023–2029 metų vietos plėtros strategija. Kvietimas „Mažiau galimybių turinčio jaunimo užimtumo veiklų plėtojimas Skuodo mieste“</t>
  </si>
  <si>
    <t xml:space="preserve">Nr. 11-356-K </t>
  </si>
  <si>
    <t>Skuodo miesto 2023–2029 metų vietos plėtros strategija. Kvietimas „Pagalbos ekonomiškai neaktyviems asmenims įgyti kvalifikaciją  ir integruotis į darbo rinką iniciatyvos Skuodo mieste teikimas“</t>
  </si>
  <si>
    <t>Skuodo miesto 2023–2029 metų vietos plėtros strategija. Kvietimas „Jauno verslo iniciatyvų skatinimas Skuodo mieste“</t>
  </si>
  <si>
    <t xml:space="preserve">Nr. 11-359-K </t>
  </si>
  <si>
    <t>Skuodo miesto 2023–2029 metų vietos plėtros strategija. Kvietimas „Bendruomeninės pagalbos senyvo amžiaus, neįgaliems asmenims, migrantams iniciatyvų skatinimas Skuodo mieste“</t>
  </si>
  <si>
    <t xml:space="preserve">Nr. 11-360-K </t>
  </si>
  <si>
    <t>Skuodo miesto 2023–2029 metų vietos plėtros strategija. Kvietimas „Socialinių įgūdžių palaikymo paslaugų senyvo amžiaus ir neįgaliems asmenims plėtojimas Skuodo mieste“</t>
  </si>
  <si>
    <t>Skuodo miesto 2023–2029 metų vietos plėtros strategija. Kvietimas „Socialiai pažeidžiamų asmenų kompetencijų stiprinimas padedant jiems integruotis į darbo rinką per socialinį verslą Skuodo mieste“</t>
  </si>
  <si>
    <t xml:space="preserve">Nr. 11-190-K </t>
  </si>
  <si>
    <t>Telšių miesto 2022-2029 m. vietos plėtros strategija. Kvietimas "Prevencinių ir kitų socialinių kompleksinių priemonių, socialinę atskirtį ir riziką patiriantiems asmenims organizavimas"</t>
  </si>
  <si>
    <t>Viešieji ir privatūs juridiniai asmenys, kurių veiklos vykdymo vieta Telšių miestas</t>
  </si>
  <si>
    <t>Nr. 11-191-K</t>
  </si>
  <si>
    <t>Telšių miesto 2022-2029 m. vietos plėtros strategija. Kvietimas "Veiklų ir iniciatyvų, skirtų gyventojams įtraukti į savanorystę, organizavimas"</t>
  </si>
  <si>
    <t>Nr. 11-192-K</t>
  </si>
  <si>
    <t>Telšių miesto 2022-2029 m. vietos plėtros strategija. Kvietimas "Socialinio verslo vystymui  skirto edukacinio centro įkūrimas ir įveiklinimas"</t>
  </si>
  <si>
    <t>Telšių miesto 2022-2029 m. vietos plėtros strategija. Kvietimas "Bendruomenės socialinio verslo kūrimas ir plėtra"</t>
  </si>
  <si>
    <t>Telšių miesto 2022-2029 m. vietos plėtros strategija. Kvietimas "Priemonių, skirtų socialinę atskirtį patiriančių asmenų informavimui, tarpininkavimui ir atstovavimui, sprendžiant jų problemas, įgyvendinimas "</t>
  </si>
  <si>
    <t>Nr. 11-195-K</t>
  </si>
  <si>
    <t>Telšių miesto 2022-2029 m. vietos plėtros strategija. Kvietimas "Bendruomenės socialinių ryšių palaikymui ir gyventojų socialinės atskirties mažinimui skirtų bendrų sociokultūrinių ir kitų veiklų organizavimas"</t>
  </si>
  <si>
    <t>Nr. 11-196-K</t>
  </si>
  <si>
    <t>Telšių miesto 2022-2029 m. vietos plėtros strategija. Kvietimas "Gyventojų verslumo skatinimas, užtikrinant reikiamą informavimą, konsultavima (įskaitant mentorystę), mokymus ir suteikiant pagalbą verslo pradžiai"</t>
  </si>
  <si>
    <t>Nr. 11-197-K</t>
  </si>
  <si>
    <t>Telšių miesto 2022-2029 m. vietos plėtros strategija. Kvietimas "Bedarbiais esančių ir neaktyvių gyventojų užimtumo  skatinimas, stiprinant įsidarbinimui reikiamus gebėjimus ir kompetencijas"</t>
  </si>
  <si>
    <t>Nr. 11-198-K</t>
  </si>
  <si>
    <t>Nr. 11-199-K</t>
  </si>
  <si>
    <t>Nr. 11-201-K</t>
  </si>
  <si>
    <t xml:space="preserve">Nr. 11-175-K </t>
  </si>
  <si>
    <t>Visagino miesto vietos plėtros strategijos 2024-2029 m. įgyvendinimas. 
Kvietimas "Organizuoti sociokultūrinių paslaugų teikimą Visagino miesto tikslinių grupių atstovų poreikiams patenkinti".</t>
  </si>
  <si>
    <t>Viešieji ir privatūs juridiniai asmenys, kurių veiklos vykdymo vieta Visagino miestas.</t>
  </si>
  <si>
    <t>Nr. 11-176-K</t>
  </si>
  <si>
    <t>Visagino miesto vietos plėtros strategijos 2024-2029 m. įgyvendinimas. 
Kvietimas "Organizuoti socialinių paslaugų teikimą Visagino miesto tikslinių grupių atstovų poreikiams patenkinti, tarpininkauti jas gaunant".</t>
  </si>
  <si>
    <t>Visagino miesto vietos plėtros strategijos 2024-2029 m. įgyvendinimas. 
Kvietimas "Organizuoti informavimą ir konsultavimą apie prieinamas socialines ir kitas reikalingas paslaugas, tarpininkauti jas gaunant".</t>
  </si>
  <si>
    <t>Nr. 11-178-K</t>
  </si>
  <si>
    <t>Visagino miesto vietos plėtros strategijos 2024-2029 m. įgyvendinimas. 
Kvietimas "Organizuoti prevencines veiklas, skirtas socialiai pažeidžiamiems ir socialinės rizikos Visagino gyventojams ir padedančias mažinti jų socialinę atskirtį".</t>
  </si>
  <si>
    <t>Nr. 11-179-K</t>
  </si>
  <si>
    <t>Visagino miesto vietos plėtros strategijos 2024-2029 m. įgyvendinimas. 
Kvietimas "Įgyvendinti Visagino bendruomenės iniciatyvas, kuriomis siekiama didinti pažeidžiamoms grupėms priklausančių Visagino gyventojų užimtumą (įskaitant ėmimąsi savarankiško darbo, verslo)".</t>
  </si>
  <si>
    <t>Nr. 11-180-K</t>
  </si>
  <si>
    <t>Visagino miesto vietos plėtros strategijos 2024-2029 m. įgyvendinimas.
 Kvietimas "Įgyvendinti Visagino bendruomenės iniciatyvas, kuriomis siekiama didinti pažeidžiamoms grupėms priklausančių Visagino gyventojų užimtumą (įskaitant ėmimąsi savarankiško darbo, verslo)".</t>
  </si>
  <si>
    <t>Visagino miesto vietos plėtros strategijos 2024-2029 m. įgyvendinimas. 
Kvietimas "Skatinti socialinį verslą, padedantį spręsti pažeidžiamų grupių atskirties problemas Visagine".</t>
  </si>
  <si>
    <t>Viešieji ir privatūs juridiniai asmenys, kurių veiklos vykdymo vieta Visagino miestas</t>
  </si>
  <si>
    <t>Nr. 11-183-K</t>
  </si>
  <si>
    <t>Nr. 11-184-K</t>
  </si>
  <si>
    <t>Visagino miesto vietos plėtros strategijos 2024-2029 m. įgyvendinimas.
 Kvietimas "Organizuoti prevencines veiklas, skirtas socialiai pažeidžiamiems ir socialinės rizikos Visagino gyventojams ir padedančias mažinti jų socialinę atskirtį".</t>
  </si>
  <si>
    <t>Nr. 11-185-K</t>
  </si>
  <si>
    <t>Klaipėdos miesto vietos veiklos grupės strategijos 2023-2029 m. įgyvendinimas. Kvietimas "Paslaugų mažiau galimybių turinčiam jaunimui ir vaikams iš socialinės rizikos šeimų plėtojimas,  kuriant patrauklias užsiėmimų erdves bei  paslaugas"</t>
  </si>
  <si>
    <t>Viešieji ir privatūs juridiniai asmenys, kurių veiklos vykdymo vieta Kuršėnų m.</t>
  </si>
  <si>
    <t>Kuršėnų miesto 2023–2029 m. vietos plėtros strategijos įgyvendinimas. 
Kvietimas „Taikyti prevencines, integruotas priemones socialinę atskirtį patiriantiems asmenims“</t>
  </si>
  <si>
    <t xml:space="preserve">Kuršėnų miesto 2023–2029 m. vietos plėtros strategijos įgyvendinimas.
 Kvietimas "Vykdyti veiklas darbingų 60 m. ir vyresnio amžiaus asmenų socialinio ir darbinio aktyvumo didinimui"  </t>
  </si>
  <si>
    <t xml:space="preserve">Kuršėnų miesto 2023–2029 m. vietos plėtros strategijos įgyvendinimas.  Kvietimas "Teikti kompleksinę (re)integracijos į darbo rinką pagalbą mažiau galimybių turintiems jaunuoliams" </t>
  </si>
  <si>
    <t xml:space="preserve">Kuršėnų miesto 2023–2029 m. vietos plėtros strategijos įgyvendinimas. Kvietimas "Įgyvendinti neformalias iniciatyvas stiprinant Kuršėnų bendruomenės (gyventojų) " </t>
  </si>
  <si>
    <t xml:space="preserve">Kuršėnų miesto 2023–2029 m. vietos plėtros strategijos įgyvendinimas. Kvietimas  "Vykdyti veiklas užtikrinančias lygias galimybes migrantams, pabėgėliams, kitataučiams.  dalyvauti darbo rinkoje ir visuomenės gyvenime" </t>
  </si>
  <si>
    <t>Kuršėnų miesto 2023–2029 m. vietos plėtros strategijos įgyvendinimas. Kvietimas "Ekonominio aktyvumo. Darbinių įgūdžių ugdymo, verslumo skatinimas, ugdant verslumo įgūdžius ir teikiant priemones, reikalingas verslo pradžiai"</t>
  </si>
  <si>
    <t>Kuršėnų miesto 2023–2029 m. vietos plėtros strategijos įgyvendinimas. Kvietimas "Skatinti ir teikti paramą socialinio verslo kūrimui ir plėtojimui, sprendžiant pažeidžiamų grupių atskirties problemas"</t>
  </si>
  <si>
    <t xml:space="preserve">Nr. 11-100-K </t>
  </si>
  <si>
    <t xml:space="preserve">Nr. 11-101-K </t>
  </si>
  <si>
    <t xml:space="preserve">Nr. 11-102-K </t>
  </si>
  <si>
    <t xml:space="preserve">Nr. 11-103-K </t>
  </si>
  <si>
    <t xml:space="preserve">Pareiškėjas turintis juridinio asmens statusą ne trumpiau nei 2 metus (šis reikalavimas netaikomas biudžetinėms įstaigoms) ir veiką vykdantis vietos plėtros strategijos įgyvendinimo teritorijoje, Kėdainių mieste. 
</t>
  </si>
  <si>
    <t xml:space="preserve">Kėdainių miesto VVG vietos plėtros 2023-2029 m. strategija Kvietimas  „Socialinių paslaugų teikimas bei jų prieinamumo didinimas pažeidžiamų grupių asmenims“
</t>
  </si>
  <si>
    <t xml:space="preserve">Pareiškėjas turintis juridinio asmens statusą ne trumpiau nei 2 metus (šis reikalavimas netaikomas biudžetinėms įstaigoms) ir veiką vykdantis vietos plėtros strategijos įgyvendinimo teritorijoje, Kėdainių mieste. </t>
  </si>
  <si>
    <t>Pareiškėjas turintis juridinio asmens statusą ne daugiau nei 3 metus ir veiką vykdantis vietos plėtros strategijos įgyvendinimo teritorijoje, Kėdainių mieste (išskyrus biudžetines įstaigas).</t>
  </si>
  <si>
    <t xml:space="preserve">Pareiškėjas turintis juridinio asmens statusą ne trumpiau nei 2 metus (šis reikalavimas netaikomas biudžetinėms įstaigoms) ir veiką vykdantis vietos plėtros strategijos įgyvendinimo teritorijoje, Kėdainių mieste.  </t>
  </si>
  <si>
    <t>Pareiškėjas viešasis ar privatus juridinis asmuo (socialinio verslo vykdytojas) registruotas ir veiklą  vykdantis vietos plėtros strategijos įgyvendinimo teritorijoje, Kėdainių mieste.</t>
  </si>
  <si>
    <t>Kėdainių miesto VVG vietos plėtros 2023-2029 m. strategija Kvietimas " Socialinę atskirtį patiriančių asmenų užimtumo veiklų 
organizavimas, 
sociokultūrinių 
paslaugų teikimas 
bei įtrauktis į 
visavertį visuomenės 
gyvenimą"</t>
  </si>
  <si>
    <t>Kėdainių miesto VVG vietos plėtros 2023-2029 m. strategija Kvietimas " Verslumo įgūdžių, skirtų verslo  pradžiai ir plėtrai, skatinimas 
suteikiant reikalingas 
priemones"</t>
  </si>
  <si>
    <t>Kėdainių miesto VVG vietos plėtros 2023-2029 m. strategija Kvietimas "Informacijos apie socialinį verslą 
sklaida"</t>
  </si>
  <si>
    <t>Kėdainių miesto VVG vietos plėtros 2023-2029 m. strategija Kvietimas "Socialinio verslo iniciatyvų, 
sukuriant darbo 
vietas, vykdymas"</t>
  </si>
  <si>
    <t xml:space="preserve">Nr. 11-460-K </t>
  </si>
  <si>
    <t xml:space="preserve">Nr. 11-461-K </t>
  </si>
  <si>
    <t>2025 m.kovas</t>
  </si>
  <si>
    <t>Nr. 11-462-K</t>
  </si>
  <si>
    <t xml:space="preserve">Šakių miesto vietos veiklos grupės 2023-2029 m. vietos plėtros strategija. Kvietimas  "Socialinio verslo kūrimasis Šakių mieste" </t>
  </si>
  <si>
    <t>Šakių miesto vietos veiklos grupės 2023-2029 m. vietos plėtros strategija. 
Kvietimas  "Socialinių paslaugų teikimas socialiai pažeidžiamiems asmenims"</t>
  </si>
  <si>
    <t>Šakių miesto vietos veiklos grupės 2023-2029 m. vietos plėtros strategija. 
Kvietimas  "Užimtumo veiklų organizavimas, didinant socialiai pažeidžiamų asmenų integraciją į visuomenę"</t>
  </si>
  <si>
    <t xml:space="preserve">Nr. 11-463-K </t>
  </si>
  <si>
    <t xml:space="preserve"> - 
</t>
  </si>
  <si>
    <t xml:space="preserve">Nr. 11-061-K </t>
  </si>
  <si>
    <t>Nr. 11-062-K</t>
  </si>
  <si>
    <t>Nr. 11-063-K</t>
  </si>
  <si>
    <t>Nr. 11-064-K</t>
  </si>
  <si>
    <t xml:space="preserve">1) VšĮ arba Asociacijos, įsteigti pagal NVO įstatymą 
2) Kitos VšĮ ir asociacijos; 3) Savivaldybės administracija;
4) Biudžetinė įstaiga; 
5) Privatus juridinis asmuo
</t>
  </si>
  <si>
    <t>Nr. 11-505-K</t>
  </si>
  <si>
    <t>Nr. 11-506-K</t>
  </si>
  <si>
    <t>Nr. 11-507-K</t>
  </si>
  <si>
    <t>Nr. 11-508-K</t>
  </si>
  <si>
    <t>Nr. 11-509-K</t>
  </si>
  <si>
    <t>Nr. 11-510-K</t>
  </si>
  <si>
    <t>Nr. 11-511-K</t>
  </si>
  <si>
    <t>Nr. 11-512-K</t>
  </si>
  <si>
    <t>Nr. 11-513-K</t>
  </si>
  <si>
    <t xml:space="preserve"> Kauno miesto Žaliakalnio 2023-2029 m. vietos plėtros strategijos įgyvendinimas. Kvietimas 
„Sociokultūrinių, socialinių įgūdžių, psichinę ir fizinę būklę gerinančių veiklų organizavimas“</t>
  </si>
  <si>
    <t>Viešieji ir privatūs juridiniai asmenys, kurie veiklą vykdo vietos plėtros strategijos įgyvendinimo teritorijoje.</t>
  </si>
  <si>
    <t xml:space="preserve"> Kauno miesto Žaliakalnio 2023-2029 m. vietos plėtros strategijos įgyvendinimas. Kvietimas  "Kūrybinių saviraiškos užsiėmimų, įvairių tęstinių edukacijų, asmenines kompetencijas ugdančių neformalių mokymų organizavimas" </t>
  </si>
  <si>
    <t>Kauno miesto Žaliakalnio 2023-2029 m. vietos plėtros strategijos įgyvendinimas. Kvietimas  "Verslumo ir darbinių įgūdžių ugdymas ir tobulinimas bei verslo pradžiai reikalingų priemonių suteikimas"</t>
  </si>
  <si>
    <t xml:space="preserve"> Kauno miesto Žaliakalnio 2023-2029 m. vietos plėtros strategijos įgyvendinimas. Kvietimas  "Konsultacinė pagalba, mokymai, tarpininkavimas, mentorystės paslaugos"</t>
  </si>
  <si>
    <t>Kauno miesto Žaliakalnio 2023-2029 m. vietos plėtros strategijos įgyvendinimas. Kvietimas "Psichinę ir fizinę būklę gerinančių, socialinę įtrauktį skatinančių stovyklų organizavimas"</t>
  </si>
  <si>
    <t>Kauno miesto Žaliakalnio 2023-2029 m. vietos plėtros strategijos įgyvendinimas. Kvietimas  "Profesinių mokymų organizavimas, suteikiant naują kvalifikaciją"</t>
  </si>
  <si>
    <t xml:space="preserve"> Kauno miesto Žaliakalnio 2023-2029 m. vietos plėtros strategijos įgyvendinimas. Kvietimas  "Socialinio verslo kūrimas ir (ar) plėtra"</t>
  </si>
  <si>
    <t xml:space="preserve"> Kauno miesto Žaliakalnio 2023-2029 m. vietos plėtros strategijos įgyvendinimas. Kvietimas  "NVO multifunkcinio centro įrengimas"</t>
  </si>
  <si>
    <t xml:space="preserve">Pareiškėjas viešasis ar privatus juridinis asmuo (socialinio verslo vykdytojas) registruotas ir veiklą  vykdantis vietos plėtros strategijos įgyvendinimo teritorijoje.
</t>
  </si>
  <si>
    <t>2026 m. liepa</t>
  </si>
  <si>
    <t xml:space="preserve"> Kauno miesto Žaliakalnio 2023-2029 m. vietos plėtros strategijos įgyvendinimas. Kvietimas  "Bendrųjų, specialiųjų ir kompleksinių paslaugų teikimas ir (arba) modernizavimas bei plėtra"</t>
  </si>
  <si>
    <t>Nr. 11-220-K</t>
  </si>
  <si>
    <t>Nr. 11-221-K</t>
  </si>
  <si>
    <t>Nr. 11-222-K</t>
  </si>
  <si>
    <t>Marijampolės miesto vietos veiklos grupės 2024 – 2029 metų vietos plėtros strategija. Kvietimas  "Ekonominio aktyvumo skatinimas, ugdant darbo rinkoje reikalingus ir verslumo įgūdžius"</t>
  </si>
  <si>
    <t>Marijampolės miesto vietos veiklos grupės 2024 – 2029 metų vietos plėtros strategija. Kvietimas „Sociokultūrinių veiklų organizavimas, didinant socialiai pažeidžiamų asmenų integracija į visuomenę“</t>
  </si>
  <si>
    <t>Nr. 11-223-K</t>
  </si>
  <si>
    <t>Marijampolės miesto vietos veiklos grupės 2024 – 2029 metų vietos plėtros strategija.  Kvietimas  "Verslumo skatinimas, vykdant verslo konsultacijas, mokymus bei teikiant pagalbą verslo pradžiai"</t>
  </si>
  <si>
    <t>Nr. 11-224-K</t>
  </si>
  <si>
    <t>Marijampolės miesto vietos veiklos grupės 2024 – 2029 metų vietos plėtros strategija. Kvietimas  „Sociokultūrinių veiklų organizavimas, didinant socialiai pažeidžiamų asmenų integracija į visuomenę“</t>
  </si>
  <si>
    <t>Marijampolės miesto vietos veiklos grupės 2024 – 2029 metų vietos plėtros strategija.  Kvietimas veiksmui  „Socialinio verslo kūrimosi ir plėtros skatinimas“</t>
  </si>
  <si>
    <t>Nr. 11-225-K</t>
  </si>
  <si>
    <t xml:space="preserve">Marijampolės miesto vietos veiklos grupės 2024 – 2029 metų vietos plėtros strategija.  Kvietimas  “Socialinių paslaugų teikimas pažeidžiamiems asmenims” </t>
  </si>
  <si>
    <t xml:space="preserve">Nr. 11-430-K </t>
  </si>
  <si>
    <t xml:space="preserve">Viešieji ir privatūs juridiniai asmenys, kurie veiklą vykdo vietos plėtros strategijos įgyvendinimo teritorijoje, Prienų mieste.    </t>
  </si>
  <si>
    <t xml:space="preserve">Nr. 11-431-K </t>
  </si>
  <si>
    <t xml:space="preserve">Nr. 11-432-K </t>
  </si>
  <si>
    <t xml:space="preserve">Nr. 11-433-K </t>
  </si>
  <si>
    <t xml:space="preserve">Nr. 11-434-K </t>
  </si>
  <si>
    <t xml:space="preserve">Nr. 11-435-K </t>
  </si>
  <si>
    <t xml:space="preserve">Nr. 11-436-K </t>
  </si>
  <si>
    <t xml:space="preserve">Nr. 11-437-K </t>
  </si>
  <si>
    <t xml:space="preserve">Nr. 11-439-K </t>
  </si>
  <si>
    <t xml:space="preserve">
212</t>
  </si>
  <si>
    <t xml:space="preserve">Nr. 11-440-K </t>
  </si>
  <si>
    <t xml:space="preserve">Nr. 11-441-K </t>
  </si>
  <si>
    <t>Nr. 11-442-K</t>
  </si>
  <si>
    <t xml:space="preserve">Nr. 11-443-K </t>
  </si>
  <si>
    <t>Prienų miesto 2023-2029 m. vietos plėtros strategijos 
Kvietimas
"Sociokultūrinių, socialinių įgūdžių, psichinę ir fizinę būklę gerinančių veiklų organizavimas tikslinėms grupėms"</t>
  </si>
  <si>
    <t>Prienų miesto 2023-2029 m. vietos plėtros strategijos
 Kvietimas 
"Kūrybinių saviraiškos užsiėmimų, įvairių tęstinių edukacijų, asmenines kompetencijas ugdančių neformalių mokymų organizavimas tikslinėms grupėms"</t>
  </si>
  <si>
    <t>Prienų miesto 2023-2029 m. vietos plėtros strategijos 
Kvietimas 
"Psichinę ir fizinę būklę gerinančių, socialinę įtrauktį skatinančių stovyklų organizavimas tikslinėms grupėms"</t>
  </si>
  <si>
    <t>Prienų miesto 2023-2029 m. vietos plėtros strategijos 
Kvietimas 
"Verslumo įgūdžių ugdymas ir tobulinimas bei verslo pradžiai reikalingų priemonių suteikimas tikslinėms grupėms"</t>
  </si>
  <si>
    <t xml:space="preserve">Prienų miesto 2023-2029 m. vietos plėtros strategijos 
Kvietimas
"Konsultacinė pagalba, mokymai, tarpininkavimas, mentorystės paslaugos didinant integraciją į darbo rinką bei skatinant pradėti savarankišką veiklą tikslinėms grupėms"
</t>
  </si>
  <si>
    <t>Prienų miesto 2023-2029 m. vietos plėtros strategijos 
Kvietimas 
"Profesinių mokymų organizavimas, suteikiant naują kvalifikaciją tikslinėms grupėms"</t>
  </si>
  <si>
    <t>Prienų miesto 2023-2029 m. vietos plėtros strategijos 
Kvietimas 
"Bendrųjų, specialiųjų ir kompleksinių paslaugų teikimas ir (arba) modernizavimas bei plėtra tikslinėms grupėms"</t>
  </si>
  <si>
    <t>Prienų miesto 2023-2029 m. vietos plėtros strategijos 
Kvietimas 
"Sociokultūrinių, socialinių įgūdžių, psichinę ir fizinę būklę gerinančių veiklų organizavimas tikslinėms grupėms"</t>
  </si>
  <si>
    <t>Prienų miesto 2023-2029 m. vietos plėtros strategijos 
Kvietimas 
"Kūrybinių saviraiškos užsiėmimų, įvairių tęstinių edukacijų, asmenines kompetencijas ugdančių neformalių mokymų organizavimas tikslinėms grupėms"</t>
  </si>
  <si>
    <t xml:space="preserve">Prienų miesto 2023-2029 m. vietos plėtros strategijos 
Kvietimas 
"Konsultacinė pagalba, mokymai, tarpininkavimas, mentorystės paslaugos didinant integraciją į darbo rinką bei skatinant pradėti savarankišką veiklą tikslinės grupės asmenims"
</t>
  </si>
  <si>
    <t>Prienų miesto 2023-2029 m. vietos plėtros strategijos
 Kvietimas 
"Profesinių mokymų organizavimas, suteikiant naują kvalifikaciją  tikslinėms grupėms"</t>
  </si>
  <si>
    <t>2024 m.  gruodis</t>
  </si>
  <si>
    <t xml:space="preserve">
18</t>
  </si>
  <si>
    <t>Prienų miesto 2023-2029 m. vietos plėtros strategijos 
Kvietimas 
"Socialinio verslo kūrimas ir (ar) plėtra, remiant reikalingos įrangos įsigijimą, socialinio verslo pradinių produktų ir paslaugų sukūrimą, testavimą, rinkodaros priemonių kūrimą ir taikymą ir kt. "</t>
  </si>
  <si>
    <t xml:space="preserve">Nurodoma pažangos priemonės veiklos (poveiklės) finansavimo iš EGADP paskolos lėšų suma (eurais), skirta kvietimui. </t>
  </si>
  <si>
    <t xml:space="preserve">Nr. 11-145-K </t>
  </si>
  <si>
    <t>Kazlų Rūdos miesto 2023-2027 m. vietos veiklos grupės plėtros strategijos įgyvendinimas. Kvietimas "Socialinės atskirties mažinimas teikiant bendrąsias, specialiąsias socialines ir kitas susijusias paslaugas Kazlų Rūdos miesto gyventojams"</t>
  </si>
  <si>
    <t xml:space="preserve">Pareiškėjas turintis juridinio asmens statusą ne trumpiau nei 2 metus (šis reikalavimas netaikomas biudžetinėms įstaigoms) ir veiklą vykdantis vietos plėtros strategijos įgyvendinimo teritorijoje, Kazlų Rūdos mieste. </t>
  </si>
  <si>
    <t xml:space="preserve">Nr. 11-146-K </t>
  </si>
  <si>
    <t>Kazlų Rūdos miesto 2023-2027 m. vietos veiklos grupės plėtros strategijos įgyvendinimas. Kvietimas "Socialinę atskirtį patiriančių gyventojų socialinių ryšių bendruomenėje stiprinimas teikiant sociokultūrines paslaugas"</t>
  </si>
  <si>
    <t>Kazlų Rūdos miesto 2023-2027 m. vietos veiklos grupės plėtros strategijos įgyvendinimas. Kvietimas "Socialinių paslaugų teikimas skatinant pabėgėlių socialinę integraciją Kazlų Rūdos mieste"</t>
  </si>
  <si>
    <t xml:space="preserve">Nr. 11-148-K </t>
  </si>
  <si>
    <t>Kazlų Rūdos miesto 2023-2027 m. vietos veiklos grupės plėtros strategijos įgyvendinimas. Kvietimas "Užimtumui didinti skirtų iniciatyvų įgyvendinimas, vykdant informavimo, konsultavimo, tarpininkavimo, neformaliojo švietimo, naujų profesinių ir kitų reikalingų įgūdžių įgijimo, veiklas"</t>
  </si>
  <si>
    <t xml:space="preserve">Nr. 11-149-K </t>
  </si>
  <si>
    <t>Kazlų Rūdos miesto 2023-2027 m. vietos veiklos grupės plėtros strategijos įgyvendinimas. Kvietimas "Bendruomenės verslumo skatinimo iniciatyvų įgyvendinimas bei verslo pradžiai reikalingų priemonių suteikimas"</t>
  </si>
  <si>
    <t>Nr. 11-150-K</t>
  </si>
  <si>
    <t>Kazlų Rūdos miesto 2023-2027 m. vietos veiklos grupės plėtros strategijos įgyvendinimas. Kvietimas "Socialinio verslo kūrimasis ir plėtra Kazlų Rūdos mieste"</t>
  </si>
  <si>
    <t>Nr. 11-340-K</t>
  </si>
  <si>
    <t>Raseinių miesto 2023-2029 m. vietos plėtros strategija. Kvietimas "Socialinę atskirtį patiriančių asmenų užimtumo veiklų organizavimas, sociokultūrinių paslaugų teikimas bei įtrauktis į visavertį visuomenės gyvenimą".</t>
  </si>
  <si>
    <t>Nr. 11-341-K</t>
  </si>
  <si>
    <t>Raseinių miesto 2023-2029 m. vietos plėtros strategija. Kvietimas "Verslumo mokymų organizavimas, suteikiant naują kvalifikaciją bedarbiams, darbingo amžiaus ekonomiškai neaktyviems asmenims, taip pat socialinę atskirtį patiriantiems, mažiau galimybių turintiems asmenims, neįgaliesiems".</t>
  </si>
  <si>
    <t>Nr. 11-342-K</t>
  </si>
  <si>
    <t>Viešieji ir privatūs juridiniai asmenys, veiką vykdantis vietos plėtros strategijos įgyvendinimo teritorijoje, Raseinių mieste.</t>
  </si>
  <si>
    <t>Raseinių miesto 2023-2029 m. vietos plėtros strategija. Kvietimas "Verslumo įgūdžių, skirtų verslo pradžiai ir plėtrai, skatinimas suteikiant reikalingas priemones"</t>
  </si>
  <si>
    <t>Viešasis ar privatus juridinis asmuo (socialinio verslo vykdytojas) registruotas ir veiklą  vykdantis vietos plėtros strategijos įgyvendinimo teritorijoje, Raseinių mieste.</t>
  </si>
  <si>
    <t>Raseinių miesto 2023-2029 m. vietos plėtros strategija. Kvietimas "Socialinio verslo iniciatyvų sukuriant darbo vietas vykdymas"</t>
  </si>
  <si>
    <t>Nr. 11-345-K</t>
  </si>
  <si>
    <t>Pareiškėjas turintis juridinio asmens statusą ne trumpiau nei 2 metus (šis reikalavimas netaikomas biudžetinėms įstaigoms) ir veiklą vykdantis vietos plėtros strategijos įgyvendinimo teritorijoje, Kazlų Rūdos mieste.  Projekto pareiškėju arba bent vienas iš partnerių turi būti nevyriausybinė organizacija  arba socialinis partneris (t. y. darbuotojų ar darbdavių organizacija).</t>
  </si>
  <si>
    <t xml:space="preserve">Nr. 11-205-K </t>
  </si>
  <si>
    <t xml:space="preserve">Kelmės  miesto vietos grupės 2023-2029 m. vietos plėtros strategija. Kvietimas „Gyventojų poreikius atitinkančių socialinių paslaugų plėtra“.  </t>
  </si>
  <si>
    <t>Viešieji ir privatūs juridiniai asmenys, kurių veiklos vykdymo vieta yra vietos plėtros strategijos įgyvendinimo teritorijoje;  savivaldybės, kurios teritorijoje įgyvendinama vietos plėtros strategija, administracija.</t>
  </si>
  <si>
    <t>Kelmės  miesto vietos grupės 2023-2029 m. vietos plėtros strategija. Kvietimas „Socialinio verslo kūrimas ir plėtra, sprendžiant gyventojų atskirties problemas“</t>
  </si>
  <si>
    <t>Viešieji ir privatūs juridiniai asmenys, kurių veiklos teritorijoje įgyvendinama vietos plėtros strategija</t>
  </si>
  <si>
    <t xml:space="preserve">Kelmės  miesto vietos grupės 2023-2029 m. vietos plėtros strategija. Kvietimas „Bedarbių ir ekonomiškai neaktyvių gyventojų integracija į darbo rinką“ </t>
  </si>
  <si>
    <t xml:space="preserve">Kelmės  miesto vietos grupės 2023-2029 m. vietos plėtros strategija. Kvietimas „Bendruomenės verslumo gebėjimų ugdymas“ </t>
  </si>
  <si>
    <t xml:space="preserve">Kelmės  miesto vietos grupės 2023-2029 m. vietos plėtros strategija. Kvietimas „Jauno verslo kūrimas“ </t>
  </si>
  <si>
    <t xml:space="preserve">Nr. 11-210-K </t>
  </si>
  <si>
    <t>Kelmės miesto vietos grupės 2023-2029 m. vietos plėtros strategija. Kvietimas „Socialinio verslo kūrimas ir plėtra, sprendžiant gyventojų atskirties problemas“</t>
  </si>
  <si>
    <t xml:space="preserve">Nr. 11-213-K </t>
  </si>
  <si>
    <t xml:space="preserve">Nr. 11-214-K </t>
  </si>
  <si>
    <t xml:space="preserve">Nr. 11-295-K </t>
  </si>
  <si>
    <t xml:space="preserve">Vilkaviškio miesto vietos veiklos grupės vietos plėtros 2023-2029 mеtų strategija. Kvietimas:  "Socialinių paslaugų teikimas organizuojant užimtumo veiklas socialiai pažeidžiamiems asmenims" </t>
  </si>
  <si>
    <t xml:space="preserve">Viešieji ir privatūs
juridiniai
asmenys,  turintys juridinio asmens statusą ne trumpiau nei 2 metus  ir veiklą vykdantys vietos plėtros strategijos įgyvendinimo teritorijoje, Vilkaviškio mieste.   </t>
  </si>
  <si>
    <t xml:space="preserve">Vilkaviškio miesto vietos veiklos grupės vietos plėtros 2023-2029 mеtų strategija. Kvietimas:  "Ekonominio aktyvumo, verslumo skatinimas, ugdant verslumo įgūdžius ir teikiant priemones, reikalingas verslo pradžiai ir plėtrai" </t>
  </si>
  <si>
    <t xml:space="preserve">Vilkaviškio miesto vietos veiklos grupės vietos plėtros 2023-2029 mеtų strategija. veiksmas "Socialinio verslo iniciatyvų rėmimasi" </t>
  </si>
  <si>
    <t xml:space="preserve">Viešieji ir privatūs juridiniai asmenys registruoti ir veiklą  vykdantys vietos plėtros strategijos įgyvendinimo teritorijoje. Vilkaviškio rajono savivaldybės administracija arba kita biudžetinė įstaiga. </t>
  </si>
  <si>
    <t>Plungės miesto 2023-2029 m. vietos plėtros strategija. Kvietimas ,,Prevencinių priemonių, mažinančių nepalankioje padėtyje esančių gyventojų grupių socialinę atskirtį, didinančių jų socializaciją ir integraciją įgyvendinimas“</t>
  </si>
  <si>
    <t xml:space="preserve">Viešieji juridiniai asmenys, privatūs juridiniai asmenys, kurių veiklos vykdymo vieta yra Plungės mieste. </t>
  </si>
  <si>
    <t>Plungės miesto 2023-2029 m. vietos plėtros strategija. Kvietimas ,,Neformalių iniciatyvų skirtų bendruomenės verslumui didinti įgyvendinimas“</t>
  </si>
  <si>
    <t xml:space="preserve">Plungės miesto 2023-2029 m. vietos plėtros strategija. Kvietimas "Jauno verslo iniciatyvų padedančių vietoje spręsti pažeidžiamų grupių atskirties problemas, įgyvendinimas“ </t>
  </si>
  <si>
    <t xml:space="preserve">Plungės miesto 2023-2029 m. vietos plėtros strategija. Kvietimas "Integruojančio ir darbo vietas kuriančio socialinio verslo kūrimas ir plėtra“ </t>
  </si>
  <si>
    <t xml:space="preserve"> Viešieji juridiniai asmenys, privatūs juridiniai asmenys, kurių veiklos vykdymo vieta yra Plungės mieste. </t>
  </si>
  <si>
    <t>Didinti visuomenės įsitraukimą į 
vietos problemų sprendimą</t>
  </si>
  <si>
    <t>konkursas</t>
  </si>
  <si>
    <t>Jonavos miesto vietos veiklos grupės Jonavos miesto vietos plėtros strategijos 2023-2029 m. įgyvendinimas. 
Kvietimas "Bendruomenės inicijuojamų socialinių veiklų vykdymas, stiprinant socialinius ryšius"</t>
  </si>
  <si>
    <t>2.3. Poveiklė „Bendruomenės inicijuotos vietos plėtros metodo (BIVP) taikymas: parama vietos plėtros strategijų įgyvendinimui“ Vidurio ir vakarų Lietuvos regione (ESF+)</t>
  </si>
  <si>
    <t>Jonavos miesto vietos veiklos grupės Jonavos miesto vietos plėtros strategijos 2023-2029 m. įgyvendinimas.
Kvietimas "Gyventojų poreikius atitinkančių socialinių paslaugų užtikrinimas plėtojant esamas ir kuriant naujas"</t>
  </si>
  <si>
    <t>2021–2027 metų Europos Sąjungos investicijų programos 4 prioriteto „Socialiai atsakingesnė Lietuva“, konkretus uždavinys 4.7 „Skatinti aktyvią įtrauktį, siekiant propaguoti lygias galimybes, nediskriminavimą ir aktyvų dalyvavimą, ir gerinti įsidarbinamumą, ypač palankių sąlygų neturinčių grupių“</t>
  </si>
  <si>
    <t>Jonavos miesto vietos veiklos grupės Jonavos miesto vietos plėtros strategijos 2023-2029 m. įgyvendinimas. 
Kvietimas "Socialinio verslo plėtra"</t>
  </si>
  <si>
    <t>2.4. Poveiklė „Bendruomenės inicijuotos vietos plėtros metodo (BIVP) taikymas: parama vietos plėtros strategijų įgyvendinimui“ Vidurio ir vakarų Lietuvos regione (ERPF)</t>
  </si>
  <si>
    <t>2021–2027 metų Europos Sąjungos investicijų programos 4 prioriteto „Socialiai atsakingesnė Lietuva", konkretus uždavinys 
4.9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</si>
  <si>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Jonavos miesto vietos veiklos grupės Jonavos miesto vietos plėtros strategijos 2023-2029 m. įgyvendinimas. 
Kvietimas "Darbinių įgūdžių netekusių asmenų reintegracija į darbo rinką"</t>
  </si>
  <si>
    <t>Jonavos miesto vietos veiklos grupės Jonavos miesto vietos plėtros strategijos 2023-2029 m. įgyvendinimas. 
Kvietimas "Bendruomenės narių verslumo skatinimo iniciatyvų įgyvendinimas (informavimas, konsultavimas, mokymai, kūrybinės dirbtuvės)"</t>
  </si>
  <si>
    <t>Jonavos miesto vietos veiklos grupės Jonavos miesto vietos plėtros strategijos 2023-2029 m. įgyvendinimas. 
Kvietimas "Gyventojų poreikius atitinkančių socialinių paslaugų užtikrinimas plėtojant esamas ir kuriant naujas"</t>
  </si>
  <si>
    <t>Viešieji ir privatūs juridiniai asmenys, kurių veiklos vykdymo vieta yra VPS įgyvendinimo teritorijoje, Jonavos mieste.</t>
  </si>
  <si>
    <t>2025 m.rugsėjis</t>
  </si>
  <si>
    <t>Nr. 11-250-K</t>
  </si>
  <si>
    <t>Nr. 11-251-K</t>
  </si>
  <si>
    <t>Nr. 11-255-K</t>
  </si>
  <si>
    <t>Nr. 11-280-K</t>
  </si>
  <si>
    <t>Nr. 11-281-K</t>
  </si>
  <si>
    <t>Nr. 11-283-K</t>
  </si>
  <si>
    <t>Nr. 11-284-K</t>
  </si>
  <si>
    <t>Nr. 11-285-K</t>
  </si>
  <si>
    <t>Nr. 11-610-K</t>
  </si>
  <si>
    <t>Nr. 11-611-K</t>
  </si>
  <si>
    <t>Nr. 11-612-K</t>
  </si>
  <si>
    <t>Nr. 11-613-K</t>
  </si>
  <si>
    <t>Nr. 11-297-K</t>
  </si>
  <si>
    <t>Nr. 11-400-K</t>
  </si>
  <si>
    <t>2021–2027 metų Europos Sąjungos investicijų programos 4 prioriteto „Socialiai atsakingesnė Lietuva", konkretus uždavinys 4.7 „Skatinti aktyvią įtrauktį, siekiant propaguoti lygias galimybes, nediskriminavimą ir aktyvų dalyvavimą, ir gerinti įsidarbinamumą, ypač palankių sąlygų neturinčių grupių"</t>
  </si>
  <si>
    <t>Nr. 11-401-K</t>
  </si>
  <si>
    <t>Kalvarijos miesto vietos veiklos grupės vietos plėtros 2024 – 2029 metų  strategija.  Kvietimas "Socialinio verslo iniciatyvų vykdymas"</t>
  </si>
  <si>
    <t>2021–2027 metų Europos Sąjungos investicijų programos 4 prioriteto „Socialiai atsakingesnė Lietuva", konkretus uždavinys konkretus uždavinys 4.9„Skatinti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</si>
  <si>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Nr. 11-403-K</t>
  </si>
  <si>
    <t xml:space="preserve">Bendruomenės inicijuotos vietos plėtros  projektų veiklų dalyvių, kurie po dalyvavimo veiklose toliau dalyvauja socialinei integracijai skirtose veiklose ir (ar) darbo rinkoje, dalis
</t>
  </si>
  <si>
    <t>P-01-004-08-04-01-12
(P.N.2.4723)</t>
  </si>
  <si>
    <t xml:space="preserve">Socialinio verslo subjektai, įgyvendinus bendruomenės inicijuotos vietos plėtros projektus gavę paramą socialinio verslo kūrimui ar plėtrai </t>
  </si>
  <si>
    <t>Paramą gavusios įmonės, iš kurių labai mažos,  mažos, vidutinės ir didelės įmonės</t>
  </si>
  <si>
    <t>Viešasis ir privatus sektorius</t>
  </si>
  <si>
    <t>Kalvarijos miesto vietos veiklos grupės vietos plėtros 2024 – 2029 metų  strategija.  Kvietimas „Socialinių pasaugų teikimas organizuojant užimtumo veiklas socialiai pažeidžiamų grupių asmenims“</t>
  </si>
  <si>
    <t>Kalvarijos miesto vietos veiklos grupės vietos plėtros 2024 – 2029 metų  strategija.  Kvietimas "Ekonominio aktyvumo skatinimas, ugdant darbo rinkoje reikalingus ir verslumo įgūdžius"</t>
  </si>
  <si>
    <t>Druskininkų miesto vietos plėtros 2024-2029 m. strategija                  Kvietimas:  "Socialinių ir kitų viešųjų paslaugų spektro didinimas ir prieinamumo gerinimas, remiant socialinio verslo kūrimą ir plėtrą".</t>
  </si>
  <si>
    <t>2021–2027 metų Europos Sąjungos investicijų programos 4 prioriteto „Socialiai atsakingesnė Lietuva" konkretus uždavinys 4.9„Skatinti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</si>
  <si>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Druskininkų miesto vietos plėtros 2024-2029 m. strategija.                  Kvietimas: "Šiuolaikinei darbo rinkai reikalingų įgūdžių ir verslumo gebėjimų ugdymas, organizuojant neformaliojo ugdymo veiklas ir savanorystės praktikas"</t>
  </si>
  <si>
    <t>Druskininkų miesto vietos plėtros 2024-2029 m. strategija          Kvietimas: "Socialiai pažeidžiamų, socialinę riziką ir (arba) atskirtį patiriančių asmenų įgalinimas kuriant bei plėtojant jų poreikius atitinkančias socialines ir kitas viešąsias paslaugas".</t>
  </si>
  <si>
    <t>Druskininkų miesto vietos plėtros 2024-2029 m. strategija  Kvietimas: "Paramos teikimas jauno verslo kūrimui ir plėtrai" (JVA rėmimas)</t>
  </si>
  <si>
    <t>Nr. 11-390-K</t>
  </si>
  <si>
    <t>Druskininkų miesto vietos plėtros 2024-2029 m. strategija            Kvietimas: "Paramos teikimas jauno verslo kūrimui ir plėtrai" (JVA rėmimas)</t>
  </si>
  <si>
    <t>Bendruomenės inicijuotos vietos plėtros  projektų veiklų dalyviai (įskaitant visas tikslines grupes)</t>
  </si>
  <si>
    <t>Viešasis sektorius, privatus sektorius</t>
  </si>
  <si>
    <t>Pareiškėjas turintis juridinio asmens statusą ne trumpiau nei 2 metus (šis reikalavimas netaikomas biudžetinėms įstaigoms) ir veiką vykdantis vietos plėtros strategijos įgyvendinimo teritorijoje, Druskininkų mieste.   Projekto pareiškėju arba bent vienu iš partnerių turi būti nevyriausybinė organizacija  arba socialinis partneris (t. y. darbuotojų ar darbdavių organizacija).</t>
  </si>
  <si>
    <t>Pareiškėjas turintis juridinio asmens statusą ne trumpiau nei 2 metus (šis reikalavimas netaikomas biudžetinėms įstaigoms) ir veiką vykdantis vietos plėtros strategijos įgyvendinimo teritorijoje, Druskininkų mieste.  Pareiškėjais ir partneriais negali būti tie juridiniai asmenys, kuriems, kaip jauno verslo subjektams, projekto įgyvendinimo metu bus teikiama pagalba verslo pradžiai.</t>
  </si>
  <si>
    <t xml:space="preserve">Nr. 11-385-K </t>
  </si>
  <si>
    <t xml:space="preserve">Nr. 11-386-K </t>
  </si>
  <si>
    <t xml:space="preserve">Nr. 11-387-K </t>
  </si>
  <si>
    <t xml:space="preserve">Nr. 11-388-K </t>
  </si>
  <si>
    <t xml:space="preserve">Nr. 11-389-K </t>
  </si>
  <si>
    <t>2025 m. vasars</t>
  </si>
  <si>
    <t>Radviliškio miesto 2023-2029 m. vietos plėtros strategija. Kvietimas "Neformalių verslumą skatinančių iniciatyvų vykdymas ir jauno verslo stiprinimas priemonėmis.(verslumo skatinimo veiklos)"</t>
  </si>
  <si>
    <t>2025 m.sausis</t>
  </si>
  <si>
    <t>2021–2027 metų Europos Sąjungos investicijų programos 4 prioriteto „Socialiai atsakingesnė Lietuva“ konkretus uždavinys 4.9„Skatinti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</si>
  <si>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 xml:space="preserve"> 2021–2027 metų Europos Sąjungos investicijų programos 4 prioriteto „Socialiai atsakingesnė Lietuva“, konkretus uždavinys 4.7 „Skatinti aktyvią įtrauktį, siekiant propaguoti lygias galimybes, nediskriminavimą ir aktyvų dalyvavimą, ir gerinti įsidarbinamumą, ypač palankių sąlygų neturinčių grupių“ </t>
  </si>
  <si>
    <t>Nr. 11-536-K</t>
  </si>
  <si>
    <t>Nr. 11-537-K</t>
  </si>
  <si>
    <t>Nr. 11-539-K</t>
  </si>
  <si>
    <t>Nr. 11-543-K</t>
  </si>
  <si>
    <t>Nr. 11-544-K</t>
  </si>
  <si>
    <t>Nr. 11-545-K</t>
  </si>
  <si>
    <t xml:space="preserve">2
</t>
  </si>
  <si>
    <t xml:space="preserve">P-01-004-08-04-01-01
(P.S.2.1513)
</t>
  </si>
  <si>
    <t xml:space="preserve">Skaičius
</t>
  </si>
  <si>
    <t>2_x000D_</t>
  </si>
  <si>
    <t>skaičius</t>
  </si>
  <si>
    <t>1_x000D_</t>
  </si>
  <si>
    <t xml:space="preserve">1
</t>
  </si>
  <si>
    <t xml:space="preserve">P-01-004-08-04-01-01
(P.S.2.1513)
</t>
  </si>
  <si>
    <t xml:space="preserve">Skaičius
</t>
  </si>
  <si>
    <t xml:space="preserve">1
</t>
  </si>
  <si>
    <t xml:space="preserve">1
</t>
  </si>
  <si>
    <t>Viešasis ir privatus sektoriai</t>
  </si>
  <si>
    <t xml:space="preserve">Viešieji ir privatūs juridiniai asmenys, kurie veiklą vykdo vietos plėtros strategijos įgyvendinimo teritorijoje
</t>
  </si>
  <si>
    <t xml:space="preserve">Viešieji ir privatūs juridiniai asmenys, kurie veiklą vykdo vietos plėtros strategijos įgyvendinimo teritorijoje                                                                                                                                                                                                                                                                                                                                                                         
</t>
  </si>
  <si>
    <t xml:space="preserve">Viešieji ir privatūs juridiniai asmenys, kurie veiklą vykdo vietos plėtros strategijos įgyvendinimo teritorijoje                                                                                                                                                                                                                                                                                                                                                                  
</t>
  </si>
  <si>
    <t xml:space="preserve">Viešieji ir privatūs juridiniai asmenys, kurie veiklą vykdo vietos plėtros strategijos įgyvendinimo teritorijoje                                                                                                                                                                                                                                                                                                                                                                 
</t>
  </si>
  <si>
    <t xml:space="preserve">Viešieji ir privatūs juridiniai asmenys, kurie veiklą vykdo vietos plėtros strategijos įgyvendinimo teritorijoje                                                                                                                                                                                                                                                                                                                                           
</t>
  </si>
  <si>
    <t xml:space="preserve">Viešieji ir privatūs juridiniai asmenys, kurie veiklą vykdo vietos plėtros strategijos įgyvendinimo teritorijoje                                                                                                                                                                                                                                                                                                                                                                
</t>
  </si>
  <si>
    <t xml:space="preserve">Viešieji ir privatūs juridiniai asmenys, kurie veiklą vykdo vietos plėtros strategijos įgyvendinimo teritorijoje                                                                                                                                                                                                                                                                                                                                                       
</t>
  </si>
  <si>
    <t xml:space="preserve">Viešieji ir privatūs juridiniai asmenys, kurie veiklą vykdo vietos plėtros strategijos įgyvendinimo teritorijoje                                                                                                                                                                                                                                                                                                                                                                      
</t>
  </si>
  <si>
    <t xml:space="preserve">Viešieji ir privatūs juridiniai asmenys, kurie veiklą vykdo vietos plėtros strategijos įgyvendinimo teritorijoje                                                                                                                                                                                                                                                                                                                                                 
</t>
  </si>
  <si>
    <t xml:space="preserve">2025 m. birželis </t>
  </si>
  <si>
    <t xml:space="preserve">2025 m. vasaris
</t>
  </si>
  <si>
    <t xml:space="preserve">Nr.11-685-K     </t>
  </si>
  <si>
    <t xml:space="preserve">Nr.11-686-K     </t>
  </si>
  <si>
    <t xml:space="preserve">Nr.11-687-K     </t>
  </si>
  <si>
    <t xml:space="preserve">Nr.11-688-K     </t>
  </si>
  <si>
    <t xml:space="preserve">Nr.11-689-K     </t>
  </si>
  <si>
    <t xml:space="preserve">Nr.11-690-K     </t>
  </si>
  <si>
    <t xml:space="preserve">Nr.11-691-K     </t>
  </si>
  <si>
    <t xml:space="preserve">Nr.11-692-K     </t>
  </si>
  <si>
    <t xml:space="preserve">2021–2027 metų Europos Sąjungos investicijų programos 4 prioriteto „Socialiai atsakingesnė Lietuva“ uždavinys 4.7  uždavinys„Skatinti aktyvią įtrauktį, siekiant propaguoti lygias galimybes, nediskriminavimą ir aktyvų dalyvavimą, ir gerinti įsidarbinamumą, ypač palankių sąlygų neturinčių grupių“ </t>
  </si>
  <si>
    <t>2021–2027 metų Europos Sąjungos investicijų programos 4 prioriteto „Socialiai atsakingesnė Lietuva“ 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</si>
  <si>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 xml:space="preserve"> 2021–2027 metų Europos Sąjungos investicijų programos 4 prioriteto „Socialiai atsakingesnė Lietuva“ uždavinys 4.7  uždavinys„Skatinti aktyvią įtrauktį, siekiant propaguoti lygias galimybes, nediskriminavimą ir aktyvų dalyvavimą, ir gerinti įsidarbinamumą, ypač palankių sąlygų neturinčių grupių“ </t>
  </si>
  <si>
    <t xml:space="preserve">Skaičius </t>
  </si>
  <si>
    <t xml:space="preserve">Viešasis ir privatus </t>
  </si>
  <si>
    <t xml:space="preserve">Viešieji ir privatūs juridiniai asmenys, kurie veiklą vykdo vietos plėtros strategijos įgyvendinimo teritorijoje                                               </t>
  </si>
  <si>
    <t xml:space="preserve">Bendruomenės inicijuotos vietos plėtros projektų veiklų dalyvių, kurie po dalyvavimo veiklose toliau dalyvauja socialinei integracijai skirtose veiklose ir (ar) darbo rinkoje, dalis / proc. </t>
  </si>
  <si>
    <t>R-01-004-08-04-01-02 (R.S.2.3517.)</t>
  </si>
  <si>
    <t>Proc.</t>
  </si>
  <si>
    <t>P-01-004-08-04-01-01 (P.S.2.1513.)</t>
  </si>
  <si>
    <t xml:space="preserve">Skaičius 
</t>
  </si>
  <si>
    <t xml:space="preserve">Viešieji ir privatūs juridiniai asmenys, kurie veiklą vykdo vietos plėtros strategijos įgyvendinimo teritorijoje                                            </t>
  </si>
  <si>
    <t>proc.</t>
  </si>
  <si>
    <t xml:space="preserve"> Viešieji ir privatūs juridiniai asmenys, kurie veiklą vykdo vietos plėtros strategijos įgyvendinimo teritorijoje                                                   </t>
  </si>
  <si>
    <t>2025m. sausis</t>
  </si>
  <si>
    <t xml:space="preserve">2025 m. gruodis
</t>
  </si>
  <si>
    <t>2026 m.vasaris</t>
  </si>
  <si>
    <t xml:space="preserve">2026 m.kovas </t>
  </si>
  <si>
    <t>2026 m.balandis</t>
  </si>
  <si>
    <t>Nr. 11-001-T</t>
  </si>
  <si>
    <t>Nr. 11-005-P</t>
  </si>
  <si>
    <t>Nr. 11-006-T</t>
  </si>
  <si>
    <t>Nr. 11-008-T</t>
  </si>
  <si>
    <t xml:space="preserve"> Mažeikių miesto vietos veiklos grupės strategijos "Mažeikių miesto 2023-2029 m. vietos plėtros strategija" įgyvendinimas. 
Kvietimas  „Supažindinti visuomenę, vietos organizacijas su socialinio verslo iniciatyvų kūrimu bei skatinti verslumo gebėjimus pažeidiamoms Mažeikių miesto gyventojų grupėms"</t>
  </si>
  <si>
    <t xml:space="preserve"> Mažeikių miesto vietos veiklos grupės strategijos „Mažeikių 2023-2029 m. vietos plėtros strategija" įgyvendinimas. 
Kvietimas „Plėtoti kultūros, švietimo, sveikatingumo, sporto ir kitas iniciatyvas, skatinančias socialiai pažeidžiamų ir socialinę riziką patiriančių asmenų socialinę integraciją, įsitraukimą į visavertį visuomenės gyvenimą"</t>
  </si>
  <si>
    <t xml:space="preserve"> Mažeikių miesto vietos veiklos grupės strategijos „Mažeikių miesto 2023-2029 m. vietos plėtros strategija" įgyvendinimas. 
Kvietimas"Plėtoti integralios pagalbos ir socialinės globos bei priežiūros paslaugas, užtikrinti asmeninio asistento pagalbos paslaugas tikslinių grupių asmenims"</t>
  </si>
  <si>
    <t xml:space="preserve"> Mažeikių miesto vietos veiklos grupės strategijos "Mažeikių miesto 2023-2029 m. vietos plėtros strategija" įgyvendinimas. 
Kvietimas „Palaikyti sociainio verslo kūrimąsi ir plėtrą įsigyjant socialiniam verslui reikalingą įrang, pradinius produktus, paslaugas, kuriant ir taikant rinkodaros priemones"</t>
  </si>
  <si>
    <t xml:space="preserve"> Mažeikių miesto vietos veiklos grupės strategijos "Mažeikių miesto 2023-2029 m. vietos plėtros strategija" įgyvendinimas. 
Kvietimas „Skatinti jaunimo organizacijų bendradarbiavimą, verslumą, profesinį orientavimą, ugdyti  jaunimo praktinius įgūdžius"</t>
  </si>
  <si>
    <t xml:space="preserve"> Mažeikių miesto vietos veiklos grupės strategijos "Mažeikių miesto 2023-2029 m. vietos plėtros strategija" įgyvendinimas. 
Kvietimas „Sukurti smurto prevencijos ir pagalbos nukentėjusiems nuo smurto bei smurtinio elgesio keitimo mechanizmus"</t>
  </si>
  <si>
    <t>Elektrėnų miesto 2023-2027 m.vietos plėtros strategijos įgyvendinimas. 
Kvietimas  "Socialinio verslo  skatinimas"</t>
  </si>
  <si>
    <t>Elektrėnų miesto 2023-2027 m.vietos plėtros strategijos įgyvendinimas. 
Kvietimas  "Socialinės įtraukties priemonių, skirtų kovoti su socialine atskirtimi skatinimas"</t>
  </si>
  <si>
    <t>Elektrėnų miesto 2023-2027 m.vietos plėtros strategijos įgyvendinimas. 
Kvietimas "Sporto ir (arba) sveikos gyvensenos propagavimas"</t>
  </si>
  <si>
    <t>Elektrėnų miesto 2023-2027 m.vietos plėtros strategijos įgyvendinimas. 
 Kvietimas "Bendrų iniciatyvų ir sąmoningumo didinimas, siekiant palengvinti socialinį ir (arba) verslumo vystymąsi"</t>
  </si>
  <si>
    <t>Elektrėnų miesto 2023-2027 m.vietos plėtros strategijos įgyvendinimas. 
Kvietimas  "Sporto ir (arba) sveikos gyvensenos propagavimas"</t>
  </si>
  <si>
    <t>Elektrėnų miesto 2023-2027 m.vietos plėtros strategijos įgyvendinimas. 
 Kvietimas "Socialinių ryšių  kūrimas"</t>
  </si>
  <si>
    <t>Elektrėnų miesto 2023-2027 m.vietos plėtros strategijos įgyvendinimas. 
Kvietimas  "Bendrų iniciatyvų ir sąmoningumo didinimas, siekiant palengvinti socialinį ir (arba) verslumo vystymąsi"</t>
  </si>
  <si>
    <t>Elektrėnų miesto 2023-2027 m.vietos plėtros strategijos įgyvendinimas. 
Kvietimas "Socialinės įtraukties priemonių, skirtų kovoti su socialine atskirtimi skatinimas"</t>
  </si>
  <si>
    <t>Elektrėnų miesto 2023-2027 m.vietos plėtros strategijos įgyvendinimas. 
Kvietimas "Socialinių ryšių  kūrimas"</t>
  </si>
  <si>
    <t>Tauragės miesto 2023-2029 metų vietos plėtros strategija. Kvietimas "Socialinių dirbtuvių  asmenims, turintiems  intelekto ir (ar) psichikos negalią, įkūrimas"</t>
  </si>
  <si>
    <t>Tauragės miesto 2023-2029 metų vietos plėtros strategija. Kvietimas "Bendruomenės inicijuojamos senjorų (65 ir vyresnio amžiaus asmenų) prasmingo užimtumo veiklos, kuriant vertę Tauragei "</t>
  </si>
  <si>
    <t>Tauragės miesto 2023-2029 metų vietos plėtros strategija. Kvietimas "Krizių įveikimo pagalbos paslaugų teikimas šeimoms ir asmenims, patiriantiems socialinę riziką dėl priklausomybių ir/ar smurto artimoje aplinkoje ir kitų priežasčių"</t>
  </si>
  <si>
    <t>Tauragės miesto 2023-2029 metų vietos plėtros strategija. Kvietimas "Paslaugų socialinę riziką patiriantiems vaikams  plėtojimas"</t>
  </si>
  <si>
    <t>Tauragės miesto 2023-2029 metų vietos plėtros strategija. Kvietimas "Bendruomenės verslumo skatinimo iniciatyvų rėmimas "</t>
  </si>
  <si>
    <t>Tauragės miesto 2023-2029 metų vietos plėtros strategija. Kvietimas "Socialinio verslo vystymas vykdant kompleksinių paslaugų senyvo amžiaus ir/ar neįgaliems ir/ar priklausomybės ligomis sergantiems asmenims plėtrą"</t>
  </si>
  <si>
    <t>Nr. 11-266-K</t>
  </si>
  <si>
    <t>Nr. 11-267-K</t>
  </si>
  <si>
    <t>Nr. 11-268-K</t>
  </si>
  <si>
    <t>Nr. 11-269-K</t>
  </si>
  <si>
    <t>Nr. 11-270-K</t>
  </si>
  <si>
    <t>Nr. 11-271-K</t>
  </si>
  <si>
    <t>Tauragės miesto 2023-2029 metų vietos plėtros strategija. Kvietimas "Paslaugų  mažiau galimybių turinčiam jaunimui plėtojimas, prioritetą teikiant Žalgirių gyvenamajam rajonui "</t>
  </si>
  <si>
    <t>Bendruomenės inicijuotos vietos plėtros (BIVP) projektų veiklų dalyvių, kurie po dalyvavimo veiklose toliau dalyvauja socialinei integracijai skirtose veiklose ir (ar) darbo rinkoje, dalis**</t>
  </si>
  <si>
    <t>Viešieji ir/ar
privatūs
juridiniai
asmenys
atrinkti atviro
konkurso būdu</t>
  </si>
  <si>
    <t>2025 m.birželis</t>
  </si>
  <si>
    <t xml:space="preserve">Didinti visuomenės įsitraukimą į vietos problemų sprendimą </t>
  </si>
  <si>
    <t>Nr. 11-325-K</t>
  </si>
  <si>
    <t>Nr. 11-326-K</t>
  </si>
  <si>
    <t>Nr. 11-327-K</t>
  </si>
  <si>
    <t>Nr. 11-328-K</t>
  </si>
  <si>
    <t>Šilalės  miesto vietos veiklos grupės strategijos 2023-2029 m. įgyvendinimas.
Kvietimas "Gyventojų kompetencijų stiprinimas, sudarant sąlygas pradėti ir vystyti verslą"</t>
  </si>
  <si>
    <t>Šilalės miesto vietos veiklos grupės strategijos 2023-2029 m. įgyvendinimas.
Kvietimas "Mažiau galimybių turinčio jaunimo integravimas, sukuriant patrauklias užimtumo erdves"</t>
  </si>
  <si>
    <t xml:space="preserve"> 01-004-08-04-02</t>
  </si>
  <si>
    <t xml:space="preserve"> 01-004-08-04-03</t>
  </si>
  <si>
    <t xml:space="preserve"> 01-004-08-04-04</t>
  </si>
  <si>
    <t>Šilalės miesto vietos veiklos grupės strategijos 2023-2029 m. įgyvendinimas.              
 Kvietimas "Sociokultūrinių paslaugų plėtra senyvo amžiaus asmenims ir neįgaliesiems"</t>
  </si>
  <si>
    <t>Šilalės miesto vietos veiklos grupės strategijos 2023-2029 m. įgyvendinimas.
Kvietimas "Socialinio verslo kūrimosi skatinimas "</t>
  </si>
  <si>
    <t xml:space="preserve">Nr. 11-571-K </t>
  </si>
  <si>
    <t xml:space="preserve">Nr. 11-570-K </t>
  </si>
  <si>
    <t xml:space="preserve">Nr. 11-569-K </t>
  </si>
  <si>
    <t xml:space="preserve">Nr. 11-568-K </t>
  </si>
  <si>
    <t xml:space="preserve">Nr. 11-565-K </t>
  </si>
  <si>
    <t>Šalčininkų miesto 2023-2029 m. vietos plėtros strategija. 
Kvietimas: 1.1.1. veiksmas „Neformalaus švietimo ir integravimo į darbo rinką paslaugų teikimas“</t>
  </si>
  <si>
    <t xml:space="preserve">Šalčininkų miesto 2023-2029 m. vietos plėtros strategija. 
Kvietimas: 1.1.2. veiksmas „Verslo plėtros, socialinio verslo kūrimosi skatinimas ir pagalba teikiant reikalingų priemonių ir konsultacijų paramą ekonominės veiklos pradžiai“ </t>
  </si>
  <si>
    <t>Šalčininkų miesto 2023-2029 m. vietos plėtros strategija. 
Kvietimas: 1.2.1. veiksmas „Švietėjiškų, kultūrinių, sveikatinimo renginių, projektų organizavimas socialinę atskirtį patiriantiems asmenims“</t>
  </si>
  <si>
    <t>Šalčininkų miesto 2023-2029 m. vietos plėtros strategija. 
Kvietimas: 1.2.2. veiksmas „Pagalbos teikimas socialinę atskirtį patiriantiems asmenims ir jų šeimoms nariams“</t>
  </si>
  <si>
    <t>Pareiškėjas turintis juridinio asmens statusą ne trumpiau nei 2 metus (šis reikalavimas netaikomas biudžetinėms įstaigoms) ir veiką vykdantis vietos plėtros strategijos įgyvendinimo teritorijoje, Šalčininkų mieste.   Projekto pareiškėju arba bent vienu iš partnerių turi būti nevyriausybinė organizacija  arba socialinis partneris (t. y. darbuotojų ar darbdavių organizacija).</t>
  </si>
  <si>
    <t>Pareiškėjas yra viešasis ar privatus juridinis asmuo, veiką vykdantis vietos plėtros strategijos įgyvendinimo teritorijoje, Šalčininkų mieste.</t>
  </si>
  <si>
    <t>Kupiškio miesto 2024-2027 m.vietos plėtros strategijos įgyvendinimas. 
Kvietimas "Kurti ir vystyti infrastruktūrą socialinio verslo vykdymui ir (arba) vystyti socialinį verslą"</t>
  </si>
  <si>
    <t>Kupiškio miesto 2024-2027 m.vietos plėtros strategijos įgyvendinimas. 
Kvietimas "Kupiškio miesto gyventojų ekonominės ir socialinės integracijos stiprinimas remiant įvairias veiklas ir (arba) veiklų pozicionavimas tam tikroms socialinę atskirtį patirinačioms grupėms"</t>
  </si>
  <si>
    <t>Kupiškio miesto 2024-2027 m.vietos plėtros strategijos įgyvendinimas. 
Kvietimas ,,Įvairiapusių paslaugų teikimas asmenims atsižvelgiant į jų unikalius poreikius ir galimybes"</t>
  </si>
  <si>
    <t>Kupiškio miesto 2024-2027 m.vietos plėtros strategijos įgyvendinimas. 
Kvietimas "Įvairiapusių paslaugų teikimas asmenims atsižvelgiant į jų unikalius poreikius ir galimybes"</t>
  </si>
  <si>
    <t>Nr.11-732-K</t>
  </si>
  <si>
    <t>Nr. 11-731-K</t>
  </si>
  <si>
    <t>Nr. 11-734-K</t>
  </si>
  <si>
    <t>Nr. 11-735-K</t>
  </si>
  <si>
    <t xml:space="preserve">Tinkami pareiškėjai Kupiškio rajono savivaldybėje registruotos ir (ar) veiklą vykdančios:                                                                                                                                                                                                                                                                                                                                                                            
1) viešosios įstaigos arba Asociacijos įsteigtos pagal nevyriausybinių organizacijų įstatymą                                                                                                                                                                
2) Privatus juridinis asmuo </t>
  </si>
  <si>
    <t>Tinkami pareiškėjai Kupiškio rajono savivaldybėje registruotos ir (ar) veiklą vykdančios:   
1) Nevyriausybinės organizacijos (viešoji įstaiga arba Asociacija, įsteigta pagal nevyriausybinės organizacijos įstatymą)
2) Savivaldybės administracija
3) Biudžetinė įstaiga
4) Privatus juridinis asmuo</t>
  </si>
  <si>
    <t xml:space="preserve">2026 m. sausis </t>
  </si>
  <si>
    <t xml:space="preserve">Nr. 11-580-K </t>
  </si>
  <si>
    <t>Vilniaus miesto tikslinės teritorijos 2023–2027 metų vietos plėtros strategijos administravimas. Kvietimas „Užtikrinti socialinės integracijos paslaugas bei priemones siekiant mažinti strategijos teritorijoje gyvenančio jaunimo socialinę atskirtį“.</t>
  </si>
  <si>
    <t xml:space="preserve">Nr. 11-581-K </t>
  </si>
  <si>
    <t>Vilniaus miesto tikslinės teritorijos 2023–2027 metų vietos plėtros strategijos administravimas. Kvietimas „Užtikrinti visą reikalingą pagalbą nedirbančio jaunimo integracijai į darbo rinką“.</t>
  </si>
  <si>
    <t xml:space="preserve">Nr. 11-582-K </t>
  </si>
  <si>
    <t>Vilniaus miesto tikslinės teritorijos 2023–2027 metų vietos plėtros strategijos administravimas. Kvietimas „Sukurti tinkamas sąlygas socialinių verslų kūrimuisi ir plėtrai“.</t>
  </si>
  <si>
    <t xml:space="preserve">Nr. 11-583-K </t>
  </si>
  <si>
    <t>Vilniaus miesto tikslinės teritorijos 2023–2027 metų vietos plėtros strategijos administravimas. Kvietimas „Sukurti tinkamas sąlygas jaunų verslų kūrimuisi ir plėtrai“.</t>
  </si>
  <si>
    <t>2.1. Poveiklė „BIVP metodo taikymas: parama vietos plėtros strategijų įgyvendinimui“ Sostinės regione (ESF+)</t>
  </si>
  <si>
    <t>2.2. Poveiklė „BIVP metodo taikymas: parama vietos plėtros strategijų įgyvendinimui“ Sostinės regione (ERPF)</t>
  </si>
  <si>
    <t xml:space="preserve">Nr. 11-775-K </t>
  </si>
  <si>
    <t xml:space="preserve">Nr. 11-776-K </t>
  </si>
  <si>
    <t>Pasvalio miesto 2023-2027 m. vietos plėtros strategija. Kvietimas: 1.1.1. veiksmas "Plėtoti kultūros, švietimo, sveikatingumo, sporto ir kitas iniciatyvas, skatinančias socialiai pažeidžiamų ir socialinę riziką patiriančių asmenų socialinę integraciją"</t>
  </si>
  <si>
    <t>1.VšĮ arba asociacijos, įsteigti pagal NVO įstatymą
2.Pasvalio rajono savivaldybės administracija;
3.Biudžetinės įstaigos;
4.Privatūs juridiniai asmenys,            kurie veiklą vykdo vietos plėtros strategijos įgyvendinimo teritorijoje t.y. Pasvalio mieste</t>
  </si>
  <si>
    <t>Pasvalio miesto 2023-2027 m. vietos plėtros strategija. Kvietimas: 1.1.2. veiksmas "Tobulinti ir plėsti darbo su jaunimo iniciatyvas, integruoti mažiau galimybių turinčius jaunuolius"</t>
  </si>
  <si>
    <t>Pasvalio miesto 2023-2027 m. vietos plėtros strategija. Kvietimas: 1.2.1. veiksmas "Palaikyti socialinio verslo kūrimąsi ir plėtrą įsigyjant socialiniam verslui reikalingą įrangą ir pradinius produktus"</t>
  </si>
  <si>
    <t>Pasvalio miesto 2023-2027 m. vietos plėtros strategija. Kvietimas: 1.2.2. veiksmas "Jauno verslo pradžiai reikalingų priemonių įsigijimas"</t>
  </si>
  <si>
    <t>2.1. Poveiklė „BIVP metodo taikymas: parama vietos plėtros strategijų įgyvendinimui“Sostinės regione (ESF+)</t>
  </si>
  <si>
    <t xml:space="preserve"> 2.1. Poveiklė „BIVP metodo taikymas: parama vietos plėtros strategijų įgyvendinimui“ Sostinės regione (ESF+)</t>
  </si>
  <si>
    <t>1.	Viešieji juridiniai asmenys, kurių veiklos vykdymo vieta yra Molėtų mieste;
2.	Privatūs juridiniai asmenys, kurių veiklos vykdymo vieta yra Molėtų mieste;
3.	Molėtų rajono savivaldybės administracija</t>
  </si>
  <si>
    <t>1. VšĮ arba asociacijos
2. Privatūs juridiniai asmenys,  kurie veiklą vykdo vietos plėtros strategijos įgyvendinimo teritorijoje t.y. Pasvalio mieste</t>
  </si>
  <si>
    <t xml:space="preserve">Nr. 11-760-K </t>
  </si>
  <si>
    <t xml:space="preserve">Nr. 11-763-K </t>
  </si>
  <si>
    <t>Privatūs ir viešieji juridiniai asmenys, nevyriausybinės organizacijos, kurie yra registruoti ir (ar) vykdo veiklą VPS įgyvendinimo teritorijoje.</t>
  </si>
  <si>
    <t>Privatūs ir viešieji juridiniai asmenys, nevyriausybinės organizacijos, kurie vykdo veiklą VPS įgyvendinimo teritorijoje.</t>
  </si>
  <si>
    <t>Lazdijų miesto 2023-2029 metų vietos plėtros strategija                  
Kvietimas: "Įgyvendinti bendruomenines iniciatyvas socialiai pažeidžiamiems, socialinę riziką (atskirtį) patiriantiems asmenims, taikant prevencines priemones, sociokultūrines paslaugas bei plečiant socialines paslaugas".</t>
  </si>
  <si>
    <t>Lazdijų miesto 2023-2029 metų vietos plėtros strategija                 
Kvietimas: "Įgyvendinti verslumą skatinančias iniciatyvas, stiprinant jauno, savarankiško verslo kūrimąsi".</t>
  </si>
  <si>
    <t>Lazdijų miesto 2023-2029 metų vietos plėtros strategija                  
Kvietimas: "Socialinio verslo, socialinių dirbtuvių  kūrimas ir verslumo skatinimas".</t>
  </si>
  <si>
    <t>Lazdijų miesto 2023-2029 metų vietos plėtros strategija                 
 Kvietimas: "Įgyvendinti bendruomenines iniciatyvas socialiai pažeidžiamiems, socialinę riziką (atskirtį) patiriantiems asmenims, taikant prevencines priemones, sociokultūrines paslaugas bei plečiant socialines paslaugas".</t>
  </si>
  <si>
    <t>Šiaulių miesto 2022–2029 metų vietos plėtros strategijos įgyvendinimas. 
Kvietimas "Vykdyti veiklas darbingų 60 m. ir vyresnio amžiaus asmenų socialinio ir darbinio aktyvumo didinimui"</t>
  </si>
  <si>
    <t>Šiaulių miesto 2022–2029 metų vietos plėtros strategijos įgyvendinimas. 
Kvietimas "Vykdyti veiklas užtikrinančias lygias galimybes migrantams, pabėgėliams, kitataučiams dalyvauti darbo rinkoje ir visuomenės gyvenime"</t>
  </si>
  <si>
    <t>Nr. 11-640-K</t>
  </si>
  <si>
    <t>Nr. 11-641-K</t>
  </si>
  <si>
    <t>Nr. 11-644-K</t>
  </si>
  <si>
    <t>Nr. 11-645-K</t>
  </si>
  <si>
    <t>Nr. 11-642-K</t>
  </si>
  <si>
    <t>Nr. 11-643-K</t>
  </si>
  <si>
    <t>Kuršėnų miesto 2023–2029 m. vietos plėtros strategijos įgyvendinimas.  Kvietimas „Įgyvendinti neformalias iniciatyvas stiprinant Kuršėnų bendruomenės (gyventojų) verslumą“</t>
  </si>
  <si>
    <t>Kuršėnų miesto 2023–2029 m. vietos plėtros strategijos įgyvendinimas. Kvietimas „Vykdyti veiklas užtikrinančias lygias galimybes migrantams, pabėgeliams, kitataučiams“</t>
  </si>
  <si>
    <t>Kuršėnų miesto 2023–2029 m. vietos plėtros strategijos įgyvendinimas. Kvietimas  „Skatinti ir teikti paramą socialinio verslo kūrimui ir plėtojimui, sprendžiant pažeidžiamų grupių atskirties problemas“</t>
  </si>
  <si>
    <t>Kuršėnų miesto 2023–2029 m. vietos plėtros strategijos įgyvendinimas. Kvietimas „Teikti kompleksinę (re)integracijos į darbo rinką pagalbą mažiau galimybių turintiems jaunuoliams“</t>
  </si>
  <si>
    <t xml:space="preserve">2025 m. liepa </t>
  </si>
  <si>
    <t>Kaišiadorių miesto 2024-2029 m. vietos plėtros strategija 
Kvietimas „Prevencinių priemonių taikymas socialiai pažeidžiamiems ir socialinės rizikos asmenims“</t>
  </si>
  <si>
    <t>Kaišiadorių miesto 2024-2029 m. vietos plėtros strategija 
Kvietimas „Socialinėje atskirtyje esančių gyventojų įsitraukimas į visavertį visuomenės gyvenimą, taikant kultūros edukacijas bei skatinant kūrybingumą“</t>
  </si>
  <si>
    <t>Kaišiadorių miesto 2024-2029 m. vietos plėtros strategija 
Kvietimas „Sociakultūrinių paslaugų marginalizuotoms bendruomenėms teikimas, pėtojant savanorystę“</t>
  </si>
  <si>
    <t>Kaišiadorių miesto 2024-2029 m. vietos plėtros strategija 
Kvietimas „Socialinės įtraukties didinimas ir pasirengimas civilinei saugai“</t>
  </si>
  <si>
    <t>Kaišiadorių miesto 2024-2029 m. vietos plėtros strategija 
Kvietimas „Socialinėje atskirtyje esančių asmenų verslumo kompetencijų stiprinimas ir pagalba įsitraukiant į darbo rinką“</t>
  </si>
  <si>
    <t>Kaišiadorių miesto 2024-2029 m. vietos plėtros strategija 
Kvietimas „Socialinio verslo kūrimas ir plėtra Kaišiadorių mieste“</t>
  </si>
  <si>
    <t>Pareiškėjas turintis juridinio asmens statusą ne trumpiau nei 2 metus (šis reikalavimas netaikomas biudžetinėms įstaigoms) ir veiklą vykdantis vietos plėtros strategijos įgyvendinimo teritorijoje, Kaišiadorių mieste.   Projekto pareiškėju arba bent vienu iš partnerių turi būti nevyriausybinė organizacija  arba socialinis partneris (t. y. darbuotojų ar darbdavių organizacija).</t>
  </si>
  <si>
    <t>Pareiškėjas turintis juridinio asmens statusą ne trumpiau nei 2 metus (šis reikalavimas netaikomas biudžetinėms įstaigoms) ir veiką vykdantis vietos plėtros strategijos įgyvendinimo teritorijoje, Kaišiadorių mieste.  Projekto pareiškėju arba bent vienu iš partnerių turi būti nevyriausybinė organizacija  arba socialinis partneris (t. y. darbuotojų ar darbdavių organizacija).</t>
  </si>
  <si>
    <t>Pareiškėjas viešasis ar privatus juridinis asmuo (socialinio verslo vykdytojas)  veiklą  vykdantis vietos plėtros strategijos įgyvendinimo teritorijoje.</t>
  </si>
  <si>
    <t xml:space="preserve">Nr. 11-598-K </t>
  </si>
  <si>
    <t xml:space="preserve">Nr. 11-595-K </t>
  </si>
  <si>
    <t>Viešieji ir privatūs juridiniai asmenys veiką vykdantis vietos plėtros strategijos įgyvendinimo teritorijoje, Ignalinos mieste.</t>
  </si>
  <si>
    <t>2025 m.     kovas</t>
  </si>
  <si>
    <t xml:space="preserve">2025 m. balandis </t>
  </si>
  <si>
    <t xml:space="preserve">Ignalinos miesto 2024-2029 m. vietos plėtros strategija.
Kvietimas.  Socialinio verslo kūrimas ir vystymas          </t>
  </si>
  <si>
    <t>Ignalinos miesto 2024-2029 m. vietos plėtros strategija.
Kvietimas. Verslumo mokymai  strategijos tikslinių grupių nariams.</t>
  </si>
  <si>
    <t xml:space="preserve">Ignalinos miesto 2024-2029 m. vietos plėtros strategija.
Kvietimas. Kompleksinių socialinių paslaugų teikimas socialiai pažeidžiamoms grupėms.                                       </t>
  </si>
  <si>
    <t>Ignalinos miesto 2024-2029 m. vietos plėtros strategija.
Kvietimas. Socialinę atskirtį patiriančių gyventojų užimtumo didinimas per sociokultūrines ir sveikos gyvensenos skatinimo veiklas.</t>
  </si>
  <si>
    <t>Nr. 11-655-K</t>
  </si>
  <si>
    <t>Nr. 11-656-K</t>
  </si>
  <si>
    <t>Nr. 11-657-K</t>
  </si>
  <si>
    <t>Nr. 11-658-K</t>
  </si>
  <si>
    <t>Nr. 11-659-K</t>
  </si>
  <si>
    <t>Nr. 11-660-K</t>
  </si>
  <si>
    <t>13 026,09</t>
  </si>
  <si>
    <t>8 699,19</t>
  </si>
  <si>
    <t>8 699,20</t>
  </si>
  <si>
    <t>2025 m.  vasaris</t>
  </si>
  <si>
    <t>2025 m.  kovas</t>
  </si>
  <si>
    <t xml:space="preserve">Nr. 11-715-K </t>
  </si>
  <si>
    <t>Nr. 11-716-K</t>
  </si>
  <si>
    <t>Nr. 11-717-K</t>
  </si>
  <si>
    <t>Nr. 11-719-K</t>
  </si>
  <si>
    <t>Nr. 11-720-K</t>
  </si>
  <si>
    <t>Nr. 11-722-K</t>
  </si>
  <si>
    <t>Panevėžio miesto vietos veiklos grupės strategija 2023–2027 m. 
Kvietimas "Kompleksiškai teikti socialines paslaugas ( bedrųjų ir specialiųjų paslaugų teikimas kartu), atliepiančias Panevėžio miesto socialinę atskirtį patiriančių gyventojų poreikius".</t>
  </si>
  <si>
    <t>Panevėžio miesto vietos veiklos grupės strategija 2023–2027 m. 
Kvietimas "Didinti Panevėžio miesto bedarbių ir ekonomiškai neaktyvių Panevėžio miesto gyventojų (ypač jaunimo) darbines ir profesines įgūdžių kompetencijas, siekiant juos įtraukti į darbo rinką".</t>
  </si>
  <si>
    <t>Panevėžio miesto vietos veiklos grupės strategija 2023–2027 m. 
Kvietimas "Didinti Panevėžio miesto gyventojų  verslumo įgūdžių kompetencijas, suteikti reikalingas priemones verslo pradžiai".</t>
  </si>
  <si>
    <t>Panevėžio  miesto vietos veiklos grupės strategija 2023–2027 m. 
Kvietimas "Teikti įvairias sociakultūrines paslaugas socialinę atskirtį patiriantiems Panevėžio miesto gyventojams ir atvykusiems/grįžusiems gyventi į Panevėžio miestą, karo pabėgėliams ir kt., atsižvelgiant jų poreikius".</t>
  </si>
  <si>
    <t>Panevėžio miesto vietos veiklos grupės strategija 2023–2027 m. 
Kvietimas "Bendradarbiavimo tinklų su kitomis šalies vietos veiklos grupėmis kūrimas atskirties problemų sprendimui".</t>
  </si>
  <si>
    <t>Panevėžio miesto vietos veiklos grupės strategija 2023–2027 m. 
Kvietimas "Kurti ir plėtoti socialinį verslą, sprendžiant Panevėžio miestui aktualias socialines problemas"</t>
  </si>
  <si>
    <t xml:space="preserve">2025 m. rugpjūtis </t>
  </si>
  <si>
    <t xml:space="preserve">26442,12
</t>
  </si>
  <si>
    <t>Viešieji ir privatūs juridiniai asmenys, kurių veiklos vykdymo vieta Panevėžio miestas</t>
  </si>
  <si>
    <t>Nr. 11-745-K</t>
  </si>
  <si>
    <t>Zarasų miesto 2023-2029 m. vietos plėtros strategija. Kvietimas: 1.1.2. veiksmas „Didinti gyventojų  įsitraukimą ir užimtumą per integruotas  sociokultūrines priemones"</t>
  </si>
  <si>
    <t>Nr. 11-746-K</t>
  </si>
  <si>
    <t>Zarasų miesto 2023-2029 m. vietos plėtros strategija. Kvietimas: 1.2.1. veiksmas „Remti socialinių verslų, prisidedančių prie Zarasų miesto socialinių problemų sprendimo, kūrimą"</t>
  </si>
  <si>
    <t>Nr. 11-747-K</t>
  </si>
  <si>
    <t>Zarasų miesto 2023-2029 m. vietos plėtros strategija. Kvietimas: 1.1.1. veiksmas „Stiprinti miesto gyventojų bendruomeniškumą ir didinti  motyvaciją sukuriant ir plėtojant
Zarasų miesto socialinį ir kūrybos klasterį"</t>
  </si>
  <si>
    <t>Nr. 11-625-K</t>
  </si>
  <si>
    <t>Nr. 11-627-K</t>
  </si>
  <si>
    <t>Palangos miesto 2023-2029 m. vietos plėtros strategija. 
Kvietimas: „Skatinti tikslinių grupių socializaciją, įtrauktį, judumą ir aktyvumą, įveiklinant esamą ir kuriamą infrastruktūrą“</t>
  </si>
  <si>
    <t>Palangos miesto 2023-2029 m. vietos plėtros strategija. 
Kvietimas:  „Socialinių verslų vystymas arba kūrimas/plėtojimas naujų socialinių verslų“</t>
  </si>
  <si>
    <t>Pareiškėjas turintis juridinio asmens statusą ne trumpiau nei 2 metus (šis reikalavimas netaikomas biudžetinėms įstaigoms) ir veiką vykdantis vietos plėtros strategijos įgyvendinimo teritorijoje, Palangos miesto savivaldybėje.   Projekto pareiškėju arba bent vienu iš partnerių turi būti nevyriausybinė organizacija  arba socialinis partneris (t. y. darbuotojų ar darbdavių organizacija)</t>
  </si>
  <si>
    <t>2025 m.vasaris</t>
  </si>
  <si>
    <t>Pagėgių miesto  2024-2028 m.vietos plėtros strategijos įgyvendinimas. 
Kvietimas „Įtraukios, verslumą ir užimtumą skatinančios aplinkos kūrimas plėtojant socialinio verslo modelį socialinę riziką patiriantiems, socialiai pažeidžiamiems ar socialiai atskirtiems asmenims“</t>
  </si>
  <si>
    <t>Pagėgių miesto  2024-2028 m.vietos plėtros strategijos įgyvendinimas. 
Kvietimas „Taikyti ir įgyvendinti integruotas priemones išnaudojant ir įveiklinant esamą infrastruktūrą, skatinant socialinį aktyvumą, atliepiant įvairių socialinių grupių poreikius“</t>
  </si>
  <si>
    <t xml:space="preserve">Pagėgių miesto  2024-2028 m.vietos plėtros strategijos įgyvendinimas. 
Kvietimas „Taikyti ir įgyvendinti socialinių įtraukties priemonių, apjungiančių socialinius ir (arba) kultūrinius ir (arba) neformalaus švietimo ir (arba) fizinės ir (arba) emocinės sveikatos elementus atliepiant įvairių socialinių grupių poreikius“
</t>
  </si>
  <si>
    <t>Pareiškėjas turintis juridinio asmens statusą ne trumpiau nei 2 metus (šis reikalavimas netaikomas biudžetinėms įstaigoms) ir veiką vykdantis vietos plėtros strategijos įgyvendinimo teritorijoje, Pagėgių mieste.   Projekto pareiškėju arba bent vienu iš partnerių turi būti nevyriausybinė organizacija  arba socialinis partneris (t. y. darbuotojų ar darbdavių organizacija).</t>
  </si>
  <si>
    <t xml:space="preserve">Nr. 11-700-K </t>
  </si>
  <si>
    <t xml:space="preserve">Nr. 11-702-K </t>
  </si>
  <si>
    <t xml:space="preserve">Nr. 11-703-K </t>
  </si>
  <si>
    <t xml:space="preserve">Nr. 11-707-K </t>
  </si>
  <si>
    <t xml:space="preserve"> Viešieji ir privatūs juridiniai asmenys, kurių veiklos vykdymo vieta yra vietos plėtros strategijos įgyvendinimo teritorijoje;  savivaldybės, kurios teritorijoje įgyvendinama vietos plėtros strategija, administracija.</t>
  </si>
  <si>
    <t>Viešieji ir privatūs juridiniai asmenys, kurių veiklos teritorijoje įgyvendinama vietos</t>
  </si>
  <si>
    <t xml:space="preserve">Rietavo miesto vietos grupės 2023-2029 m. vietos plėtros strategija. 
Kvietimas "Jauno verslo pradžiai reikalingų priemonių įsigijimas". </t>
  </si>
  <si>
    <t xml:space="preserve">Rietavo miesto vietos grupės 2023-2029 m. vietos plėtros strategija. 
Kvietimas "Palaikyti socialinio verslo kūrimąsi ir plėtrą įsigyjant socialiniams verslui reikalingą įrangą, taikant rinkodaros priemones". </t>
  </si>
  <si>
    <t>Rietavo miesto vietos grupės 2023-2029 m. vietos plėtros strategija. 
Kvietimas "Supažindinti visuomenę, vietos organizacijas ir socialinio verslo iniciatyvų kūrimu bei skatinti verslumo gebėjimus pažeidžiamoms Rietavo miesto gyventojų grupėms".</t>
  </si>
  <si>
    <t>Rietavo miesto vietos grupės 2023-2029 m. vietos plėtros strategija. 
Kvietimas „Tobulinti ir plėsti darbo su jaunimu iniciatyvas bei skatinti visuomenės sąmoningumą apie savanorystę“.</t>
  </si>
  <si>
    <t>Rietavo miesto vietos grupės 2023-2029 m. vietos plėtros strategija.
 Kvietimas „Kurti skaitmenines iniciatyvas, pozicionuojant Rietavą, kaip inovatyvų socialų ir besimokanti miestą“.</t>
  </si>
  <si>
    <t xml:space="preserve">Rietavo miesto vietos grupės 2023-2029 m. vietos plėtros strategija. 
Kvietimas „Skatinti socialiai pažeidžiamų ir socialinę riziką patiriančių asmenų socialinę integraciją ir įsitraukimą į visavertį gyvenimą bei ugdyti jų socialinius, darbinius gebėjimus “.  </t>
  </si>
  <si>
    <t>Nr. 11-670-K</t>
  </si>
  <si>
    <t>Nr. 11-671-K</t>
  </si>
  <si>
    <t>Nr. 11-672-K</t>
  </si>
  <si>
    <t>Nr. 11-675-K</t>
  </si>
  <si>
    <t>Nr. 11-676-K</t>
  </si>
  <si>
    <t>Pareiškėjas viešasis ar privatus juridinis asmuo (socialinio verslo vykdytojas) registruotas ir (ar) veiklą  vykdantis vietos plėtros strategijos įgyvendinimo teritorijoje</t>
  </si>
  <si>
    <t>2025 m.rugpjūtis</t>
  </si>
  <si>
    <t xml:space="preserve">Nr. 11-464-K </t>
  </si>
  <si>
    <t>Šakių miesto vietos veiklos grupės 2023-2029 m. vietos plėtros strategija. 
Kvietimas "Užimtumo veiklų organizavimas, didinant socialiai pažeidžiamų asmenų integraciją į visuomenę Šakių mieste"</t>
  </si>
  <si>
    <t xml:space="preserve">Nr. 11-567-K </t>
  </si>
  <si>
    <t>Utenos miesto  2023-2029 m. vietos plėtros strategijos įgyvendinimas.
Kvietimas: "Kompleksinių prevencinių pagalbos priemonių teikimas socialinę riziką patiriantiems Utenos miesto gyventojams, tame tarpe mažiau galimybių turinčiam jaunimui, stiprinant jų savivertę ir pasitikėjimą."</t>
  </si>
  <si>
    <t>Šilutės miesto 2023–2029 m. vietos plėtros strategija. 
Kvietimas "Iniciatyvų, skirtų paskatinti gyventojų verslumą, įgyvendinimas"</t>
  </si>
  <si>
    <t>2025 kovo mėn.</t>
  </si>
  <si>
    <t>2025 gegužės mėn.</t>
  </si>
  <si>
    <t xml:space="preserve">Nr. 11-244-K
</t>
  </si>
  <si>
    <t>2025 m.  balandis</t>
  </si>
  <si>
    <t xml:space="preserve">1.Viešieji juridiniai asmenys, kurių veiklos vykdymo vieta yra Molėtų mieste;   
2.Privatūs juridiniai asmenys, kurių veiklos vykdymo vieta yra Molėtų mieste.
</t>
  </si>
  <si>
    <t>Nr. 11-482-K</t>
  </si>
  <si>
    <t xml:space="preserve">Nr. 11-120-K </t>
  </si>
  <si>
    <t>Nr. 11-122-K</t>
  </si>
  <si>
    <t xml:space="preserve">Nr. 11-123-K
</t>
  </si>
  <si>
    <t>Nr. 11-124-K</t>
  </si>
  <si>
    <t xml:space="preserve">Nr. 11-105-K </t>
  </si>
  <si>
    <t xml:space="preserve">Nr. 11-106-K </t>
  </si>
  <si>
    <t xml:space="preserve">Kelmės  miesto vietos grupės 2023-2029 m. vietos plėtros strategija. Kvietimas „Gyventojų poreikius atitinkančių socialinių paslaugų plėtra“ </t>
  </si>
  <si>
    <t>Nr. 11-559-K</t>
  </si>
  <si>
    <t xml:space="preserve">Nr. 11-560-K </t>
  </si>
  <si>
    <t>Nr. 11-561-K</t>
  </si>
  <si>
    <t>Viešieji ir privatūs juridiniai asmenys, kurie veiklą vykdo vietos plėtros strategijos įgyvendinimo teritorijoje"</t>
  </si>
  <si>
    <t>Nr. 11-496-K</t>
  </si>
  <si>
    <t>1.	Socialiniai verslai, atitinkantys socialiniam verslui
taikomus kriterijus, kaip jie apibrėžti Socialinio verslo paramos taisyklėse
2.	Juridinio asmens (socialinio verslo) filialas ar
atstovybė, jeigu tas filialas ar atstovybė vykdo veiklą Gargždų mieste</t>
  </si>
  <si>
    <t xml:space="preserve">Nr. 11-314-K </t>
  </si>
  <si>
    <t xml:space="preserve">Nr. 11-573-K </t>
  </si>
  <si>
    <t xml:space="preserve">Nr. 11-574-K </t>
  </si>
  <si>
    <t xml:space="preserve">Nr. 11-599-K </t>
  </si>
  <si>
    <t xml:space="preserve">Nr. 11-600-K </t>
  </si>
  <si>
    <t xml:space="preserve">Nr. 11-601-K </t>
  </si>
  <si>
    <t>Nr. 11-287-K</t>
  </si>
  <si>
    <t>Jonavos miesto vietos veiklos grupės Jonavos miesto vietos plėtros strategijos 2023-2029 m. įgyvendinimas. 
Kvietimas "Bendruomenės inicijuojamų socialinių veiklų vykdymas, stiprinant socialinius ryšius (2 etapas)"</t>
  </si>
  <si>
    <t>Nr. 11-614-K</t>
  </si>
  <si>
    <t>Nr. 11-017-K</t>
  </si>
  <si>
    <t>Nr. 11-723-K</t>
  </si>
  <si>
    <t>Nr. 11-724-K</t>
  </si>
  <si>
    <t xml:space="preserve">   2025 m. liepa</t>
  </si>
  <si>
    <t>Nr. 11-725-K</t>
  </si>
  <si>
    <t>Nr. 11-726-K</t>
  </si>
  <si>
    <t xml:space="preserve">Nr. 11-215-K </t>
  </si>
  <si>
    <t xml:space="preserve">2025 m. liepa
</t>
  </si>
  <si>
    <t>Bendruomenės inicijuotos vietos plėtros projektai, kuriuos įgyvendino nevyriausybinės organizacijos ir (arba) kurie įgyvendinti kartu su partneriu</t>
  </si>
  <si>
    <t xml:space="preserve">Nr. 11-709-K </t>
  </si>
  <si>
    <t>2025 m. rugjūtis</t>
  </si>
  <si>
    <t>Nr. 11-737-K</t>
  </si>
  <si>
    <t>Nr. 11-738-K</t>
  </si>
  <si>
    <t>Nr. 11-139-K</t>
  </si>
  <si>
    <t>Nr. 11-140- K</t>
  </si>
  <si>
    <t>Nr. 11-186-K</t>
  </si>
  <si>
    <t>Nr. 11-187-K</t>
  </si>
  <si>
    <t>Šakių miesto vietos veiklos grupės 2023-2029 m. vietos plėtros strategija. 
Kvietimas "Ekonominio aktyvumo skatinimas, ugdant darbo rinkoje reikalingus ir verslumo įgūdžius"</t>
  </si>
  <si>
    <t>Nr. 11-227-K</t>
  </si>
  <si>
    <t>Nr. 11-168-K</t>
  </si>
  <si>
    <t>Nr. 11-315-K</t>
  </si>
  <si>
    <t>Nr. 11-053-K</t>
  </si>
  <si>
    <t xml:space="preserve">2025 m. rugsėjis </t>
  </si>
  <si>
    <t xml:space="preserve">Nr. 11-054-K
</t>
  </si>
  <si>
    <t>Joniškio miesto 2023-2029 m. vietos plėtros strategija. "Bendradarbiauti su kitų miestų VVG sprendžiant socialinės atskirties problemas"</t>
  </si>
  <si>
    <t>Nr. 11-272-K</t>
  </si>
  <si>
    <t xml:space="preserve">Nr.11-693-K     </t>
  </si>
  <si>
    <t>2025m. spalis</t>
  </si>
  <si>
    <t>Nr. 11-203-K</t>
  </si>
  <si>
    <t>Nr. 11-204-K</t>
  </si>
  <si>
    <t xml:space="preserve">Nr. 11-602-K </t>
  </si>
  <si>
    <t xml:space="preserve">Nr. 11-603-K </t>
  </si>
  <si>
    <r>
      <t xml:space="preserve"> </t>
    </r>
    <r>
      <rPr>
        <sz val="10"/>
        <rFont val="Calibri"/>
        <family val="2"/>
        <charset val="186"/>
        <scheme val="minor"/>
      </rPr>
      <t xml:space="preserve">2021–2027 metų Europos Sąjungos investicijų programos 4 prioriteto „Socialiai atsakingesnė Lietuva“ uždavinys 4.7  uždavinys„Skatinti aktyvią įtrauktį, siekiant propaguoti lygias galimybes, nediskriminavimą ir aktyvų dalyvavimą, ir gerinti įsidarbinamumą, ypač palankių sąlygų neturinčių grupių“ </t>
    </r>
  </si>
  <si>
    <t>Nr. 11-677-K</t>
  </si>
  <si>
    <t>Nr. 11-038-K</t>
  </si>
  <si>
    <t xml:space="preserve">Nr. 11-078-K </t>
  </si>
  <si>
    <t>Nr. 11-018-K</t>
  </si>
  <si>
    <t xml:space="preserve">Nr. 11-779-K </t>
  </si>
  <si>
    <t xml:space="preserve">Nr. 11-781-K </t>
  </si>
  <si>
    <t>2025 m.  gruodis</t>
  </si>
  <si>
    <t xml:space="preserve">Nr. 11-576-K </t>
  </si>
  <si>
    <t xml:space="preserve">Nr. 11-577-K </t>
  </si>
  <si>
    <t xml:space="preserve">Nr. 11-444-K </t>
  </si>
  <si>
    <t xml:space="preserve">Telšių miesto 2022-2029 m. vietos plėtros strategija. Kvietimas "Bedarbiais esančių ir neaktyvių gyventojų užimtumo  skatinimas, stiprinant įsidarbinimui reikiamus gebėjimus ir kompetencijas
</t>
  </si>
  <si>
    <t>Nr. 11-748-K</t>
  </si>
  <si>
    <t xml:space="preserve">Nr. 11-765-K </t>
  </si>
  <si>
    <t xml:space="preserve">Nr. 11-584-K </t>
  </si>
  <si>
    <t>Nr. 11-727-K</t>
  </si>
  <si>
    <r>
      <t xml:space="preserve">Viešieji ir privatūs juridiniai asmenys, kurių veiklos vykdymo </t>
    </r>
    <r>
      <rPr>
        <i/>
        <sz val="10"/>
        <rFont val="Calibri"/>
        <family val="2"/>
        <charset val="186"/>
        <scheme val="minor"/>
      </rPr>
      <t>vieta</t>
    </r>
    <r>
      <rPr>
        <i/>
        <sz val="10"/>
        <color theme="1"/>
        <rFont val="Calibri"/>
        <family val="2"/>
        <charset val="186"/>
        <scheme val="minor"/>
      </rPr>
      <t xml:space="preserve"> Panevėžio miestas</t>
    </r>
  </si>
  <si>
    <r>
      <t xml:space="preserve">Nr. 11-241-K
</t>
    </r>
    <r>
      <rPr>
        <sz val="10"/>
        <rFont val="Calibri"/>
        <family val="2"/>
        <charset val="186"/>
        <scheme val="minor"/>
      </rPr>
      <t>(Įvykusio kvietimo metu, nepateikti PĮP)</t>
    </r>
  </si>
  <si>
    <r>
      <t xml:space="preserve">Nr. 11-242-K
</t>
    </r>
    <r>
      <rPr>
        <sz val="10"/>
        <rFont val="Calibri"/>
        <family val="2"/>
        <charset val="186"/>
        <scheme val="minor"/>
      </rPr>
      <t>(Įvykusio kvietimo metu, nepateikti PĮP)</t>
    </r>
  </si>
  <si>
    <r>
      <t xml:space="preserve">Nr. 11-243-K
</t>
    </r>
    <r>
      <rPr>
        <sz val="10"/>
        <rFont val="Calibri"/>
        <family val="2"/>
        <charset val="186"/>
        <scheme val="minor"/>
      </rPr>
      <t>(Įvykusio kvietimo metu, nepateikti PĮP)</t>
    </r>
  </si>
  <si>
    <r>
      <t xml:space="preserve">Nr. 11-245-K
</t>
    </r>
    <r>
      <rPr>
        <sz val="10"/>
        <rFont val="Calibri"/>
        <family val="2"/>
        <charset val="186"/>
        <scheme val="minor"/>
      </rPr>
      <t>(Įvykusio kvietimo metu, nepateikti PĮP)</t>
    </r>
  </si>
  <si>
    <t>Nr. 11-246-K</t>
  </si>
  <si>
    <t xml:space="preserve">Nr. 11-247-K
</t>
  </si>
  <si>
    <t xml:space="preserve">Nr. 11-248-K
</t>
  </si>
  <si>
    <t>Nr. 11-189-K</t>
  </si>
  <si>
    <t>Nr. 11-790-K</t>
  </si>
  <si>
    <t>Nr. 11-791-K</t>
  </si>
  <si>
    <t>Nr. 11-792-K</t>
  </si>
  <si>
    <t>Pakruojo miesto 2023-2029 m. vietos plėtros strategija. Kvietimas: 1.2.1. veiksmas. "Vykdyti mokymo ir darbinių įgūdžių ugdymui skirtas veiklas darbingiems neaktyviems gyventojams"</t>
  </si>
  <si>
    <t xml:space="preserve">2022–2030 metų plėtros programos valdytojos Lietuvos Respublikos vidaus reikalų ministerijos Viešojo valdymo plėtros programos pažangos priemonė „Didinti visuomenės įsitraukimą į vietos problemų sprendimą" </t>
  </si>
  <si>
    <t>„Bendruomenės inicijuotos vietos plėtros metodo (BIVP) taikymas: parama vietos plėtros strategijų įgyvendinimui" Vidurio ir Vakarų Lietuvos regione</t>
  </si>
  <si>
    <t>Nr.11-065-K</t>
  </si>
  <si>
    <t>Nr. 11-066-K</t>
  </si>
  <si>
    <t>Pakruojo miesto 2023-2029 m. vietos plėtros strategija. Kvietimas: 1.2.2. veiksmas. "Vykdyti verslumo skatinimo, verslumo įgūdžių  ir priemonių, reikalingų verslo pradžiai ir plėtrai veiklas" (verslumo skatinimas ir neformalus švietimas)</t>
  </si>
  <si>
    <t>„Bendruomenės inicijuotos vietos plėtros metodo (BIVP) taikymas: parama vietos plėtros strategijų įgyvendinimui" Vidurio ir Vakarų Lietuvos regione</t>
  </si>
  <si>
    <t>Nr. 11-067-K</t>
  </si>
  <si>
    <t>Pakruojo miesto 2023-2029 m. vietos plėtros strategija. Kvietimas: 1.2.2. veiksmas. "Vykdyti verslumo skatinimo, verslumo įgūdžių  ir priemonių, reikalingų verslo pradžiai ir plėtrai veiklas" (JVA rėmimas).</t>
  </si>
  <si>
    <r>
      <t xml:space="preserve">Nr. 11-056-K
</t>
    </r>
    <r>
      <rPr>
        <sz val="10"/>
        <rFont val="Calibri"/>
        <family val="2"/>
        <charset val="186"/>
        <scheme val="minor"/>
      </rPr>
      <t>(Įvykusio kvietimo metu, nepateikti PĮP)</t>
    </r>
  </si>
  <si>
    <r>
      <t xml:space="preserve">Nr. 11-057-K
</t>
    </r>
    <r>
      <rPr>
        <sz val="10"/>
        <rFont val="Calibri"/>
        <family val="2"/>
        <charset val="186"/>
        <scheme val="minor"/>
      </rPr>
      <t>(Įvykusio kvietimo metu, nepateikti PĮP)</t>
    </r>
  </si>
  <si>
    <r>
      <t xml:space="preserve">Nr. 11-058-K
</t>
    </r>
    <r>
      <rPr>
        <sz val="10"/>
        <rFont val="Calibri"/>
        <family val="2"/>
        <charset val="186"/>
        <scheme val="minor"/>
      </rPr>
      <t>(Įvykusio kvietimo metu, nepateikti PĮP)</t>
    </r>
  </si>
  <si>
    <r>
      <t xml:space="preserve">Nr. 11-059-K
</t>
    </r>
    <r>
      <rPr>
        <sz val="10"/>
        <rFont val="Calibri"/>
        <family val="2"/>
        <charset val="186"/>
        <scheme val="minor"/>
      </rPr>
      <t>(Įvykusio kvietimo metu, nepateikti PĮP)</t>
    </r>
  </si>
  <si>
    <t>Nr. 11-316-K</t>
  </si>
  <si>
    <r>
      <t xml:space="preserve">Nr. 11-313-K
</t>
    </r>
    <r>
      <rPr>
        <sz val="10"/>
        <rFont val="Calibri"/>
        <family val="2"/>
        <charset val="186"/>
        <scheme val="minor"/>
      </rPr>
      <t>Nebeplanuojamas</t>
    </r>
  </si>
  <si>
    <t>Alytaus miesto 2024-2029 metų vietos plėtros strategija. 
Kvietimas Kvietimas "Verslumą skatinančių iniciatyvų vykdymas ir jauno verslo stiprinimas Alytaus mieste"</t>
  </si>
  <si>
    <t>Nr. 11-317-K</t>
  </si>
  <si>
    <r>
      <rPr>
        <strike/>
        <sz val="10"/>
        <rFont val="Calibri"/>
        <family val="2"/>
        <charset val="186"/>
        <scheme val="minor"/>
      </rPr>
      <t xml:space="preserve">Nr. 11-009-K </t>
    </r>
    <r>
      <rPr>
        <sz val="10"/>
        <rFont val="Calibri"/>
        <family val="2"/>
        <charset val="186"/>
        <scheme val="minor"/>
      </rPr>
      <t xml:space="preserve">
(Įvykusio kvietimo metu, nepateikti PĮP)</t>
    </r>
  </si>
  <si>
    <r>
      <t xml:space="preserve">Nr. 11-011-K
</t>
    </r>
    <r>
      <rPr>
        <sz val="10"/>
        <rFont val="Calibri"/>
        <family val="2"/>
        <charset val="186"/>
        <scheme val="minor"/>
      </rPr>
      <t>(Įvykusio kvietimo metu, nepateikti PĮP)</t>
    </r>
  </si>
  <si>
    <r>
      <rPr>
        <strike/>
        <sz val="10"/>
        <rFont val="Calibri"/>
        <family val="2"/>
        <charset val="186"/>
        <scheme val="minor"/>
      </rPr>
      <t>Nr. 11-015-K</t>
    </r>
    <r>
      <rPr>
        <sz val="10"/>
        <rFont val="Calibri"/>
        <family val="2"/>
        <charset val="186"/>
        <scheme val="minor"/>
      </rPr>
      <t xml:space="preserve">
(Įvykusio kvietimo metu, nepateikti PĮP)</t>
    </r>
  </si>
  <si>
    <r>
      <t xml:space="preserve">Nr. 11-043-K
</t>
    </r>
    <r>
      <rPr>
        <sz val="10"/>
        <rFont val="Calibri"/>
        <family val="2"/>
        <charset val="186"/>
        <scheme val="minor"/>
      </rPr>
      <t>(Įvykusio kvietimo metu, nepateikti PĮP)</t>
    </r>
  </si>
  <si>
    <r>
      <t xml:space="preserve">Nr. 11-046-K 
</t>
    </r>
    <r>
      <rPr>
        <sz val="10"/>
        <rFont val="Calibri"/>
        <family val="2"/>
        <charset val="186"/>
        <scheme val="minor"/>
      </rPr>
      <t>(Įvykusio kvietimo metu, nepateikti PĮP)</t>
    </r>
  </si>
  <si>
    <r>
      <t xml:space="preserve">Nr. 11-047-K
</t>
    </r>
    <r>
      <rPr>
        <sz val="10"/>
        <rFont val="Calibri"/>
        <family val="2"/>
        <charset val="186"/>
        <scheme val="minor"/>
      </rPr>
      <t>(Įvykusio kvietimo metu, nepateikti PĮP)</t>
    </r>
  </si>
  <si>
    <r>
      <t xml:space="preserve">Nr. 11-051-K
</t>
    </r>
    <r>
      <rPr>
        <sz val="10"/>
        <rFont val="Calibri"/>
        <family val="2"/>
        <charset val="186"/>
        <scheme val="minor"/>
      </rPr>
      <t>Nebeplanuojamas</t>
    </r>
  </si>
  <si>
    <r>
      <t xml:space="preserve">Nr. 11-072-K
</t>
    </r>
    <r>
      <rPr>
        <sz val="10"/>
        <rFont val="Calibri"/>
        <family val="2"/>
        <charset val="186"/>
        <scheme val="minor"/>
      </rPr>
      <t>(Įvykusio kvietimo metu, nepateikti PĮP)</t>
    </r>
  </si>
  <si>
    <r>
      <t xml:space="preserve">Nr. 11-076-K 
</t>
    </r>
    <r>
      <rPr>
        <sz val="10"/>
        <rFont val="Calibri"/>
        <family val="2"/>
        <charset val="186"/>
        <scheme val="minor"/>
      </rPr>
      <t>(Kvietimas įvykęs, tačiau PĮP atsiimti)</t>
    </r>
  </si>
  <si>
    <r>
      <rPr>
        <strike/>
        <sz val="10"/>
        <rFont val="Calibri"/>
        <family val="2"/>
        <charset val="186"/>
        <scheme val="minor"/>
      </rPr>
      <t>Nr. 11-116-K</t>
    </r>
    <r>
      <rPr>
        <sz val="10"/>
        <rFont val="Calibri"/>
        <family val="2"/>
        <charset val="186"/>
        <scheme val="minor"/>
      </rPr>
      <t xml:space="preserve">
(Įvykusio kvietimo metu, neatrinkti PĮP)</t>
    </r>
  </si>
  <si>
    <r>
      <rPr>
        <strike/>
        <sz val="10"/>
        <rFont val="Calibri"/>
        <family val="2"/>
        <charset val="186"/>
        <scheme val="minor"/>
      </rPr>
      <t>Nr. 11-118-K</t>
    </r>
    <r>
      <rPr>
        <sz val="10"/>
        <rFont val="Calibri"/>
        <family val="2"/>
        <charset val="186"/>
        <scheme val="minor"/>
      </rPr>
      <t xml:space="preserve">
(Įvykusio kvietimo metu, nepateikti PĮP)</t>
    </r>
  </si>
  <si>
    <r>
      <t xml:space="preserve">
</t>
    </r>
    <r>
      <rPr>
        <sz val="10"/>
        <rFont val="Calibri"/>
        <family val="2"/>
        <charset val="186"/>
        <scheme val="minor"/>
      </rPr>
      <t>82</t>
    </r>
  </si>
  <si>
    <r>
      <t xml:space="preserve">Nr. 11-177-K
</t>
    </r>
    <r>
      <rPr>
        <sz val="10"/>
        <rFont val="Calibri"/>
        <family val="2"/>
        <charset val="186"/>
        <scheme val="minor"/>
      </rPr>
      <t>(Įvykusio kvietimo metu, nepateikti PĮP)</t>
    </r>
  </si>
  <si>
    <r>
      <rPr>
        <strike/>
        <sz val="10"/>
        <rFont val="Calibri"/>
        <family val="2"/>
        <charset val="186"/>
        <scheme val="minor"/>
      </rPr>
      <t>Nr. 11-193-K</t>
    </r>
    <r>
      <rPr>
        <sz val="10"/>
        <rFont val="Calibri"/>
        <family val="2"/>
        <charset val="186"/>
        <scheme val="minor"/>
      </rPr>
      <t xml:space="preserve">
(Įvykusio kvietimo metu, neatrinkti PĮP)</t>
    </r>
  </si>
  <si>
    <r>
      <rPr>
        <strike/>
        <sz val="10"/>
        <rFont val="Calibri"/>
        <family val="2"/>
        <charset val="186"/>
        <scheme val="minor"/>
      </rPr>
      <t>Nr. 11-236-K</t>
    </r>
    <r>
      <rPr>
        <sz val="10"/>
        <rFont val="Calibri"/>
        <family val="2"/>
        <charset val="186"/>
        <scheme val="minor"/>
      </rPr>
      <t xml:space="preserve">
(Įvykusio kvietimo metu, nepateikti PĮP)</t>
    </r>
  </si>
  <si>
    <r>
      <rPr>
        <strike/>
        <sz val="10"/>
        <rFont val="Calibri"/>
        <family val="2"/>
        <charset val="186"/>
        <scheme val="minor"/>
      </rPr>
      <t>Nr. 11-238-K</t>
    </r>
    <r>
      <rPr>
        <sz val="10"/>
        <rFont val="Calibri"/>
        <family val="2"/>
        <charset val="186"/>
        <scheme val="minor"/>
      </rPr>
      <t xml:space="preserve">
(Įvykusio kvietimo metu, nepateikti PĮP)</t>
    </r>
  </si>
  <si>
    <r>
      <t xml:space="preserve">Nr. 11-252-K
</t>
    </r>
    <r>
      <rPr>
        <sz val="10"/>
        <rFont val="Calibri"/>
        <family val="2"/>
        <charset val="186"/>
        <scheme val="minor"/>
      </rPr>
      <t>Nebeplanuojamas</t>
    </r>
  </si>
  <si>
    <r>
      <t xml:space="preserve">Nr. 11-253-K
</t>
    </r>
    <r>
      <rPr>
        <sz val="10"/>
        <rFont val="Calibri"/>
        <family val="2"/>
        <charset val="186"/>
        <scheme val="minor"/>
      </rPr>
      <t>Nebeplanuojamas</t>
    </r>
  </si>
  <si>
    <r>
      <t xml:space="preserve">Nr. 11-254-K
</t>
    </r>
    <r>
      <rPr>
        <sz val="10"/>
        <rFont val="Calibri"/>
        <family val="2"/>
        <charset val="186"/>
        <scheme val="minor"/>
      </rPr>
      <t>Nebeplanuojamas</t>
    </r>
  </si>
  <si>
    <r>
      <t xml:space="preserve">Nr. 11-256-K
</t>
    </r>
    <r>
      <rPr>
        <sz val="10"/>
        <rFont val="Calibri"/>
        <family val="2"/>
        <charset val="186"/>
        <scheme val="minor"/>
      </rPr>
      <t>Nebeplanuojamas</t>
    </r>
  </si>
  <si>
    <r>
      <t xml:space="preserve">Nr. 11-286-K
</t>
    </r>
    <r>
      <rPr>
        <sz val="10"/>
        <rFont val="Calibri"/>
        <family val="2"/>
        <charset val="186"/>
        <scheme val="minor"/>
      </rPr>
      <t>Nebeplanuojamas</t>
    </r>
  </si>
  <si>
    <r>
      <t xml:space="preserve">Nr. 11-357-K 
</t>
    </r>
    <r>
      <rPr>
        <sz val="10"/>
        <rFont val="Calibri"/>
        <family val="2"/>
        <charset val="186"/>
        <scheme val="minor"/>
      </rPr>
      <t>(Įvykusio kvietimo metu, nepateikti PĮP)</t>
    </r>
  </si>
  <si>
    <r>
      <t xml:space="preserve">Nr. 11-358-K 
</t>
    </r>
    <r>
      <rPr>
        <sz val="10"/>
        <rFont val="Calibri"/>
        <family val="2"/>
        <charset val="186"/>
        <scheme val="minor"/>
      </rPr>
      <t>(Įvykusio kvietimo metu, nepateikti PĮP)</t>
    </r>
  </si>
  <si>
    <r>
      <t xml:space="preserve">Pareiškėjas viešasis ar privatus juridinis asmuo (socialinio verslo vykdytojas) registruotas ir veiklą  vykdantis vietos plėtros strategijos įgyvendinimo teritorijoje, Prienų mieste. </t>
    </r>
    <r>
      <rPr>
        <strike/>
        <sz val="10"/>
        <rFont val="Calibri"/>
        <family val="2"/>
        <charset val="186"/>
        <scheme val="minor"/>
      </rPr>
      <t xml:space="preserve">  </t>
    </r>
  </si>
  <si>
    <r>
      <rPr>
        <strike/>
        <sz val="10"/>
        <rFont val="Calibri"/>
        <family val="2"/>
        <charset val="186"/>
        <scheme val="minor"/>
      </rPr>
      <t>Nr. 11-480-K</t>
    </r>
    <r>
      <rPr>
        <sz val="10"/>
        <rFont val="Calibri"/>
        <family val="2"/>
        <charset val="186"/>
        <scheme val="minor"/>
      </rPr>
      <t xml:space="preserve">
Nebeplanuojamas</t>
    </r>
  </si>
  <si>
    <r>
      <rPr>
        <strike/>
        <sz val="10"/>
        <rFont val="Calibri"/>
        <family val="2"/>
        <charset val="186"/>
        <scheme val="minor"/>
      </rPr>
      <t xml:space="preserve">Nr. 11-491-K </t>
    </r>
    <r>
      <rPr>
        <sz val="10"/>
        <rFont val="Calibri"/>
        <family val="2"/>
        <charset val="186"/>
        <scheme val="minor"/>
      </rPr>
      <t xml:space="preserve">
(Įvykusio kvietimo metu, nepateikti PĮP)</t>
    </r>
  </si>
  <si>
    <r>
      <t xml:space="preserve">Nr. 11-494-K
</t>
    </r>
    <r>
      <rPr>
        <sz val="10"/>
        <rFont val="Calibri"/>
        <family val="2"/>
        <charset val="186"/>
        <scheme val="minor"/>
      </rPr>
      <t>Nebeplanuojamas</t>
    </r>
  </si>
  <si>
    <r>
      <t xml:space="preserve">Nr. 11-495-K
</t>
    </r>
    <r>
      <rPr>
        <sz val="10"/>
        <rFont val="Calibri"/>
        <family val="2"/>
        <charset val="186"/>
        <scheme val="minor"/>
      </rPr>
      <t>Nebeplanuojamas</t>
    </r>
  </si>
  <si>
    <r>
      <t xml:space="preserve">Nr. 11-520-K
</t>
    </r>
    <r>
      <rPr>
        <sz val="10"/>
        <rFont val="Calibri"/>
        <family val="2"/>
        <charset val="186"/>
        <scheme val="minor"/>
      </rPr>
      <t>(Įvykusio kvietimo metu, nepateikti PĮP)</t>
    </r>
  </si>
  <si>
    <r>
      <t xml:space="preserve">Nr. 11-525-K
</t>
    </r>
    <r>
      <rPr>
        <sz val="10"/>
        <rFont val="Calibri"/>
        <family val="2"/>
        <charset val="186"/>
        <scheme val="minor"/>
      </rPr>
      <t>Nebeplanuojamas</t>
    </r>
  </si>
  <si>
    <t>Ukmergės miesto vietos veiklos grupės 2023-2027 m.vietos plėtros strategijos įgyvendinimas. 
Kvietimas "Sociokultūrinių veiklų organizavimui"</t>
  </si>
  <si>
    <r>
      <t xml:space="preserve">Nr. 11-529-K
</t>
    </r>
    <r>
      <rPr>
        <sz val="10"/>
        <rFont val="Calibri"/>
        <family val="2"/>
        <charset val="186"/>
        <scheme val="minor"/>
      </rPr>
      <t xml:space="preserve">Nebeplanuojamas
</t>
    </r>
  </si>
  <si>
    <r>
      <t xml:space="preserve">Nr. 11-530-K
</t>
    </r>
    <r>
      <rPr>
        <sz val="10"/>
        <rFont val="Calibri"/>
        <family val="2"/>
        <charset val="186"/>
        <scheme val="minor"/>
      </rPr>
      <t xml:space="preserve">Nebeplanuojamas
</t>
    </r>
  </si>
  <si>
    <r>
      <t xml:space="preserve">Nr. 11-535-K
</t>
    </r>
    <r>
      <rPr>
        <sz val="10"/>
        <rFont val="Calibri"/>
        <family val="2"/>
        <charset val="186"/>
        <scheme val="minor"/>
      </rPr>
      <t>(Įvykusio kvietimo metu, nepateikti PĮP)</t>
    </r>
  </si>
  <si>
    <r>
      <t xml:space="preserve"> </t>
    </r>
    <r>
      <rPr>
        <sz val="10"/>
        <rFont val="Calibri"/>
        <family val="2"/>
        <charset val="186"/>
        <scheme val="minor"/>
      </rPr>
      <t xml:space="preserve">2021–2027 metų Europos Sąjungos investicijų programos 4 prioriteto „Socialiai atsakingesnė Lietuva“, konkretus uždavinys 4.7 „Skatinti aktyvią įtrauktį, siekiant propaguoti lygias galimybes, nediskriminavimą ir aktyvų dalyvavimą, ir gerinti įsidarbinamumą, ypač palankių sąlygų neturinčių grupių“ </t>
    </r>
  </si>
  <si>
    <r>
      <t xml:space="preserve">Nr. 11-538-K
</t>
    </r>
    <r>
      <rPr>
        <sz val="10"/>
        <rFont val="Calibri"/>
        <family val="2"/>
        <charset val="186"/>
        <scheme val="minor"/>
      </rPr>
      <t>(Įvykusio kvietimo metu, nepateikti PĮP)</t>
    </r>
  </si>
  <si>
    <r>
      <rPr>
        <strike/>
        <sz val="10"/>
        <rFont val="Calibri"/>
        <family val="2"/>
        <charset val="186"/>
        <scheme val="minor"/>
      </rPr>
      <t>Nr. 11-550-K</t>
    </r>
    <r>
      <rPr>
        <sz val="10"/>
        <rFont val="Calibri"/>
        <family val="2"/>
        <charset val="186"/>
        <scheme val="minor"/>
      </rPr>
      <t xml:space="preserve">
(Įvykusio kvietimo metu, nepateikti PĮP)</t>
    </r>
  </si>
  <si>
    <r>
      <rPr>
        <strike/>
        <sz val="10"/>
        <rFont val="Calibri"/>
        <family val="2"/>
        <charset val="186"/>
        <scheme val="minor"/>
      </rPr>
      <t>Nr. 11-551-K</t>
    </r>
    <r>
      <rPr>
        <sz val="10"/>
        <rFont val="Calibri"/>
        <family val="2"/>
        <charset val="186"/>
        <scheme val="minor"/>
      </rPr>
      <t xml:space="preserve">
(Įvykusio kvietimo metu, nepateikti PĮP)</t>
    </r>
  </si>
  <si>
    <r>
      <t xml:space="preserve">Nr. 11-566-K 
</t>
    </r>
    <r>
      <rPr>
        <sz val="10"/>
        <rFont val="Calibri"/>
        <family val="2"/>
        <charset val="186"/>
        <scheme val="minor"/>
      </rPr>
      <t>(Įvykusio kvietimo metu, nepateikti PĮP)</t>
    </r>
  </si>
  <si>
    <r>
      <t xml:space="preserve">Nr. 11-572-K 
</t>
    </r>
    <r>
      <rPr>
        <sz val="10"/>
        <rFont val="Calibri"/>
        <family val="2"/>
        <charset val="186"/>
        <scheme val="minor"/>
      </rPr>
      <t>(Įvykusio kvietimo metu, nepateikti PĮP)</t>
    </r>
  </si>
  <si>
    <r>
      <t xml:space="preserve">Nr. 11-596-K 
</t>
    </r>
    <r>
      <rPr>
        <sz val="10"/>
        <rFont val="Calibri"/>
        <family val="2"/>
        <charset val="186"/>
        <scheme val="minor"/>
      </rPr>
      <t>(Įvykusio kvietimo metu, nepateikti PĮP)</t>
    </r>
  </si>
  <si>
    <r>
      <t xml:space="preserve">Nr. 11-597-K 
</t>
    </r>
    <r>
      <rPr>
        <sz val="10"/>
        <rFont val="Calibri"/>
        <family val="2"/>
        <charset val="186"/>
        <scheme val="minor"/>
      </rPr>
      <t>(Įvykusio kvietimo metu, nepateikti PĮP)</t>
    </r>
  </si>
  <si>
    <r>
      <t xml:space="preserve">Pareiškėjas turintis juridinio asmens statusą ne trumpiau nei 2 metus (šis reikalavimas netaikomas biudžetinėms įstaigoms) ir veiką vykdantis vietos plėtros strategijos įgyvendinimo teritorijoje, Palangos miesto savaldybėje.  </t>
    </r>
    <r>
      <rPr>
        <sz val="10"/>
        <rFont val="Calibri"/>
        <family val="2"/>
        <charset val="186"/>
        <scheme val="minor"/>
      </rPr>
      <t>Projekto pareiškėju arba bent vienu iš partnerių turi būti nevyriausybinė organizacija  arba socialinis partneris (t. y. darbuotojų ar darbdavių organizacija).</t>
    </r>
  </si>
  <si>
    <r>
      <t xml:space="preserve">Anykščių miesto vietos veiklos grupės 2024–2028 metų vietos plėtros strategijos įgyvendinimas
Kvietimas </t>
    </r>
    <r>
      <rPr>
        <strike/>
        <sz val="10"/>
        <color theme="1"/>
        <rFont val="Calibri"/>
        <family val="2"/>
        <charset val="186"/>
        <scheme val="minor"/>
      </rPr>
      <t xml:space="preserve">
</t>
    </r>
    <r>
      <rPr>
        <sz val="10"/>
        <color theme="1"/>
        <rFont val="Calibri"/>
        <family val="2"/>
        <charset val="186"/>
        <scheme val="minor"/>
      </rPr>
      <t>"Remti įtraukios, verslumą skatinančios, infrastruktūros ir paslaugų kūrimąsi ir plėtrą"</t>
    </r>
  </si>
  <si>
    <r>
      <t xml:space="preserve">Anykščių miesto vietos veiklos grupės 2024–2028 metų vietos plėtros strategijos įgyvendinimas
</t>
    </r>
    <r>
      <rPr>
        <sz val="10"/>
        <color theme="1"/>
        <rFont val="Calibri"/>
        <family val="2"/>
        <charset val="186"/>
        <scheme val="minor"/>
      </rPr>
      <t xml:space="preserve">Kvietimas </t>
    </r>
    <r>
      <rPr>
        <strike/>
        <sz val="10"/>
        <color theme="1"/>
        <rFont val="Calibri"/>
        <family val="2"/>
        <charset val="186"/>
        <scheme val="minor"/>
      </rPr>
      <t xml:space="preserve">
</t>
    </r>
    <r>
      <rPr>
        <sz val="10"/>
        <color theme="1"/>
        <rFont val="Calibri"/>
        <family val="2"/>
        <charset val="186"/>
        <scheme val="minor"/>
      </rPr>
      <t>"Plėtoti ir vystyti edukacines, lavinamąsias ir (arba) socialinius arba verslumo įgūdžius formuojančias veiklas Anykščių miesto gyventojams"</t>
    </r>
  </si>
  <si>
    <r>
      <t xml:space="preserve">Anykščių miesto vietos veiklos grupės 2024–2028 metų vietos plėtros strategijos įgyvendinimas
Kvietimas </t>
    </r>
    <r>
      <rPr>
        <strike/>
        <sz val="10"/>
        <rFont val="Calibri"/>
        <family val="2"/>
        <charset val="186"/>
        <scheme val="minor"/>
      </rPr>
      <t xml:space="preserve">
</t>
    </r>
    <r>
      <rPr>
        <sz val="10"/>
        <color theme="1"/>
        <rFont val="Calibri"/>
        <family val="2"/>
        <charset val="186"/>
        <scheme val="minor"/>
      </rPr>
      <t>"Skatinti integruotą ir įtraukią socialinę, ekonominę ir aplinkosaugos plėtrą vietos lygmeniu, puoselėti kultūrą, paveldą, darnų turizmą, organizuojant sociokultūrines, laisvalaikio praleidimo, užimtumo veiklas Anykščių miesto gyventojams"</t>
    </r>
    <r>
      <rPr>
        <sz val="10"/>
        <rFont val="Calibri"/>
        <family val="2"/>
        <charset val="186"/>
        <scheme val="minor"/>
      </rPr>
      <t xml:space="preserve">
</t>
    </r>
  </si>
  <si>
    <r>
      <t>Anykščių miesto vietos veiklos grupės 2024–2028 metų vietos plėtros strategijos įgyvendinimas                                                                                                                                                          Kvietimas</t>
    </r>
    <r>
      <rPr>
        <strike/>
        <sz val="10"/>
        <rFont val="Calibri"/>
        <family val="2"/>
        <charset val="186"/>
        <scheme val="minor"/>
      </rPr>
      <t xml:space="preserve">
</t>
    </r>
    <r>
      <rPr>
        <sz val="10"/>
        <color theme="1"/>
        <rFont val="Calibri"/>
        <family val="2"/>
        <charset val="186"/>
        <scheme val="minor"/>
      </rPr>
      <t>"Remti socialinio verslo, kuris remiasi naujų, skaitmeninių ir (arba) kitų
modernių technologijų ir (arba) procesų ir (arba) būdų integravimu, kūrimąsi"</t>
    </r>
  </si>
  <si>
    <r>
      <t xml:space="preserve">Anykščių miesto vietos veiklos grupės 2024–2028 metų vietos plėtros strategijos įgyvendinimas
Kvietimas </t>
    </r>
    <r>
      <rPr>
        <strike/>
        <sz val="10"/>
        <color theme="1"/>
        <rFont val="Calibri"/>
        <family val="2"/>
        <charset val="186"/>
        <scheme val="minor"/>
      </rPr>
      <t xml:space="preserve">
</t>
    </r>
    <r>
      <rPr>
        <sz val="10"/>
        <color theme="1"/>
        <rFont val="Calibri"/>
        <family val="2"/>
        <charset val="186"/>
        <scheme val="minor"/>
      </rPr>
      <t>"Plėtoti ir vystyti edukacines, lavinamąsias ir (arba) socialinius arba verslumo įgūdžius formuojančias veiklas Anykščių miesto gyventojams"</t>
    </r>
  </si>
  <si>
    <r>
      <t>Anykščių miesto  2024-2029 m.vietos plėtros strategijos įgyvendinimas 
Kvietimas</t>
    </r>
    <r>
      <rPr>
        <strike/>
        <sz val="10"/>
        <rFont val="Calibri"/>
        <family val="2"/>
        <charset val="186"/>
        <scheme val="minor"/>
      </rPr>
      <t xml:space="preserve">
</t>
    </r>
    <r>
      <rPr>
        <sz val="10"/>
        <color theme="1"/>
        <rFont val="Calibri"/>
        <family val="2"/>
        <charset val="186"/>
        <scheme val="minor"/>
      </rPr>
      <t xml:space="preserve">"Skatinti integruotą ir įtraukią socialinę, ekonominę ir aplinkosaugos plėtrą vietos lygmeniu, puoselėti kultūrą, paveldą, darnų turizmą, organizuojant sociokultūrines, laisvalaikio praleidimo, užimtumo veiklas Anykščių miesto gyventojams"
 </t>
    </r>
    <r>
      <rPr>
        <sz val="10"/>
        <rFont val="Calibri"/>
        <family val="2"/>
        <charset val="186"/>
        <scheme val="minor"/>
      </rPr>
      <t xml:space="preserve">
</t>
    </r>
  </si>
  <si>
    <r>
      <t xml:space="preserve">Viešieji ir privatūs juridiniai asmenys, kurie veiklą vykdo vietos plėtros strategijos įgyvendinimo teritorijoje   </t>
    </r>
    <r>
      <rPr>
        <strike/>
        <sz val="10"/>
        <rFont val="Calibri"/>
        <family val="2"/>
        <charset val="186"/>
        <scheme val="minor"/>
      </rPr>
      <t xml:space="preserve">     </t>
    </r>
    <r>
      <rPr>
        <sz val="10"/>
        <rFont val="Calibri"/>
        <family val="2"/>
        <charset val="186"/>
        <scheme val="minor"/>
      </rPr>
      <t xml:space="preserve">                                         </t>
    </r>
  </si>
  <si>
    <r>
      <t xml:space="preserve">Viešieji ir privatūs juridiniai asmenys, kurie veiklą vykdo vietos plėtros strategijos įgyvendinimo teritorijoje </t>
    </r>
    <r>
      <rPr>
        <strike/>
        <sz val="10"/>
        <rFont val="Calibri"/>
        <family val="2"/>
        <charset val="186"/>
        <scheme val="minor"/>
      </rPr>
      <t xml:space="preserve">             </t>
    </r>
    <r>
      <rPr>
        <sz val="10"/>
        <rFont val="Calibri"/>
        <family val="2"/>
        <charset val="186"/>
        <scheme val="minor"/>
      </rPr>
      <t xml:space="preserve">                                            </t>
    </r>
  </si>
  <si>
    <r>
      <t xml:space="preserve"> Mažeikių miesto vietos veiklos grupės strategijos "Mažeikių miesto 2023-2029 m. vietos plėtros strategija" įgyvendinimas.
Kvietimas </t>
    </r>
    <r>
      <rPr>
        <strike/>
        <sz val="10"/>
        <rFont val="Calibri"/>
        <family val="2"/>
        <charset val="186"/>
        <scheme val="minor"/>
      </rPr>
      <t>„</t>
    </r>
    <r>
      <rPr>
        <sz val="10"/>
        <rFont val="Calibri"/>
        <family val="2"/>
        <charset val="186"/>
        <scheme val="minor"/>
      </rPr>
      <t>Ugdyti socialinę atskirtį ir socialinę riziką patiriančių asmenų motyvaciją, socialinius psihologinius įgudžius bei asmeninius gebėjimus</t>
    </r>
  </si>
  <si>
    <r>
      <t xml:space="preserve"> </t>
    </r>
    <r>
      <rPr>
        <sz val="10"/>
        <rFont val="Calibri"/>
        <family val="2"/>
        <charset val="186"/>
        <scheme val="minor"/>
      </rPr>
      <t>Mažeikių miesto vietos veiklos grupės strategijos "Mažeikių miesto 2023-2029 m. vietos plėtros strategija" įgyvendinimas. 
Kvietimas „Jauno verslo pradžiai reikalingų priemonių įsigijimas“</t>
    </r>
  </si>
  <si>
    <r>
      <t xml:space="preserve">Viešieji ir privatūs juridiniai asmenys, kurie veiklą vykdo vietos plėtros strategijos įgyvendinimo teritorijoje      </t>
    </r>
    <r>
      <rPr>
        <strike/>
        <sz val="10"/>
        <rFont val="Calibri"/>
        <family val="2"/>
        <charset val="186"/>
        <scheme val="minor"/>
      </rPr>
      <t xml:space="preserve">   </t>
    </r>
    <r>
      <rPr>
        <sz val="10"/>
        <rFont val="Calibri"/>
        <family val="2"/>
        <charset val="186"/>
        <scheme val="minor"/>
      </rPr>
      <t xml:space="preserve">                                                  </t>
    </r>
  </si>
  <si>
    <r>
      <t xml:space="preserve">Viešieji ir privatūs juridiniai asmenys, kurie veiklą vykdo vietos plėtros strategijos įgyvendinimo teritorijoje     </t>
    </r>
    <r>
      <rPr>
        <strike/>
        <sz val="10"/>
        <rFont val="Calibri"/>
        <family val="2"/>
        <charset val="186"/>
        <scheme val="minor"/>
      </rPr>
      <t xml:space="preserve">                   </t>
    </r>
    <r>
      <rPr>
        <sz val="10"/>
        <rFont val="Calibri"/>
        <family val="2"/>
        <charset val="186"/>
        <scheme val="minor"/>
      </rPr>
      <t xml:space="preserve">                      </t>
    </r>
  </si>
  <si>
    <r>
      <t xml:space="preserve">Nr. 11-705-K 
</t>
    </r>
    <r>
      <rPr>
        <sz val="10"/>
        <rFont val="Calibri"/>
        <family val="2"/>
        <charset val="186"/>
        <scheme val="minor"/>
      </rPr>
      <t>Nebeplanuojamas</t>
    </r>
  </si>
  <si>
    <r>
      <t xml:space="preserve">   </t>
    </r>
    <r>
      <rPr>
        <i/>
        <sz val="10"/>
        <rFont val="Calibri"/>
        <family val="2"/>
        <charset val="186"/>
        <scheme val="minor"/>
      </rPr>
      <t>2025 m. kovas</t>
    </r>
  </si>
  <si>
    <r>
      <t xml:space="preserve">Viešieji ir privatūs juridiniai asmenys, kurių veiklos vykdymo </t>
    </r>
    <r>
      <rPr>
        <i/>
        <sz val="10"/>
        <rFont val="Calibri"/>
        <family val="2"/>
        <charset val="186"/>
        <scheme val="minor"/>
      </rPr>
      <t xml:space="preserve">vieta </t>
    </r>
    <r>
      <rPr>
        <i/>
        <sz val="10"/>
        <color theme="1"/>
        <rFont val="Calibri"/>
        <family val="2"/>
        <charset val="186"/>
        <scheme val="minor"/>
      </rPr>
      <t>Panevėžio miestas</t>
    </r>
  </si>
  <si>
    <r>
      <rPr>
        <strike/>
        <sz val="10"/>
        <rFont val="Calibri"/>
        <family val="2"/>
        <charset val="186"/>
        <scheme val="minor"/>
      </rPr>
      <t xml:space="preserve">Nr. 11-718-K
</t>
    </r>
    <r>
      <rPr>
        <sz val="10"/>
        <rFont val="Calibri"/>
        <family val="2"/>
        <charset val="186"/>
        <scheme val="minor"/>
      </rPr>
      <t>Nebeplanuojamas</t>
    </r>
  </si>
  <si>
    <r>
      <t xml:space="preserve"> </t>
    </r>
    <r>
      <rPr>
        <strike/>
        <sz val="10"/>
        <rFont val="Calibri"/>
        <family val="2"/>
        <charset val="186"/>
        <scheme val="minor"/>
      </rPr>
      <t xml:space="preserve">2021–2027 metų Europos Sąjungos investicijų programos 4 prioriteto „Socialiai atsakingesnė Lietuva“ uždavinys 4.7  uždavinys„Skatinti aktyvią įtrauktį, siekiant propaguoti lygias galimybes, nediskriminavimą ir aktyvų dalyvavimą, ir gerinti įsidarbinamumą, ypač palankių sąlygų neturinčių grupių“ </t>
    </r>
  </si>
  <si>
    <r>
      <t xml:space="preserve">   </t>
    </r>
    <r>
      <rPr>
        <i/>
        <sz val="10"/>
        <rFont val="Calibri"/>
        <family val="2"/>
        <charset val="186"/>
        <scheme val="minor"/>
      </rPr>
      <t>2025 m. liepa</t>
    </r>
  </si>
  <si>
    <r>
      <rPr>
        <strike/>
        <sz val="10"/>
        <rFont val="Calibri"/>
        <family val="2"/>
        <charset val="186"/>
        <scheme val="minor"/>
      </rPr>
      <t>Nr. 11-730-K</t>
    </r>
    <r>
      <rPr>
        <sz val="10"/>
        <rFont val="Calibri"/>
        <family val="2"/>
        <charset val="186"/>
        <scheme val="minor"/>
      </rPr>
      <t xml:space="preserve">
(Įvykusio kvietimo metu, nepateikti PĮP)</t>
    </r>
  </si>
  <si>
    <r>
      <t xml:space="preserve">Nr. 11-733-K
</t>
    </r>
    <r>
      <rPr>
        <sz val="10"/>
        <rFont val="Calibri"/>
        <family val="2"/>
        <charset val="186"/>
        <scheme val="minor"/>
      </rPr>
      <t>(Įvykusio kvietimo metu, nepateikti PĮP)</t>
    </r>
  </si>
  <si>
    <r>
      <rPr>
        <strike/>
        <sz val="10"/>
        <color theme="1"/>
        <rFont val="Calibri"/>
        <family val="2"/>
        <charset val="186"/>
        <scheme val="minor"/>
      </rPr>
      <t>Nr. 11-761-K</t>
    </r>
    <r>
      <rPr>
        <sz val="10"/>
        <color theme="1"/>
        <rFont val="Calibri"/>
        <family val="2"/>
        <charset val="186"/>
        <scheme val="minor"/>
      </rPr>
      <t xml:space="preserve"> 
(Įvykusio kvietimo metu, nepateikti PĮP)</t>
    </r>
  </si>
  <si>
    <r>
      <t xml:space="preserve">Nr. 11-777-K
</t>
    </r>
    <r>
      <rPr>
        <sz val="10"/>
        <color theme="1"/>
        <rFont val="Calibri"/>
        <family val="2"/>
        <charset val="186"/>
        <scheme val="minor"/>
      </rPr>
      <t>(Įvykusio kvietimo metu, nepateikti PĮP)</t>
    </r>
  </si>
  <si>
    <t>Alytaus miesto 2024-2029 metų vietos plėtros strategija.
Kvietimas "Socialinių paslaugų pasiūlos ir prieinamumo didinimas, plėtojant socialines bei sociokultūrines paslaugas socialiai pažeidžiamiems, socialinę riziką (atskirtį) patiriantiems asmenims Alytaus mieste"</t>
  </si>
  <si>
    <r>
      <t xml:space="preserve">Nr. 11-032-K
</t>
    </r>
    <r>
      <rPr>
        <sz val="10"/>
        <rFont val="Calibri"/>
        <family val="2"/>
        <charset val="186"/>
        <scheme val="minor"/>
      </rPr>
      <t>Nebeplanuojamas</t>
    </r>
  </si>
  <si>
    <r>
      <t xml:space="preserve">Nr. 11-033-K
</t>
    </r>
    <r>
      <rPr>
        <sz val="10"/>
        <rFont val="Calibri"/>
        <family val="2"/>
        <charset val="186"/>
        <scheme val="minor"/>
      </rPr>
      <t>Nebeplanuojamas</t>
    </r>
  </si>
  <si>
    <t>Visagino miesto vietos plėtros strategijos 2024-2029 m. įgyvendinimas.
Kvietimas "Organizuoti informavimą ir konsultavimą apie prieinamas socialines ir kitas reikalingas paslaugas, tarpininkauti jas gaunant".</t>
  </si>
  <si>
    <t>Nr. 11-531-K</t>
  </si>
  <si>
    <t>Nr. 11-532-K</t>
  </si>
  <si>
    <t>Nr. 11-533-K</t>
  </si>
  <si>
    <t>Nr. 11-288-K</t>
  </si>
  <si>
    <r>
      <t xml:space="preserve">Anykščių miesto  2024-2029 m. vietos plėtros strategijos įgyvendinimas  
Kvietimas 
 "Skatinti integruotą ir įtraukią socialinę, ekonominę ir aplinkosaugos plėtrą vietos lygmeniu, puoselėti kultūrą, paveldą, darnų turizmą, organizuojant sociokultūrines, laisvalaikio praleidimo, užimtumo veiklas Anykščių miesto gyventojams"
</t>
    </r>
    <r>
      <rPr>
        <strike/>
        <sz val="10"/>
        <color rgb="FFFF0000"/>
        <rFont val="Calibri"/>
        <family val="2"/>
        <charset val="186"/>
        <scheme val="minor"/>
      </rPr>
      <t xml:space="preserve">
</t>
    </r>
  </si>
  <si>
    <r>
      <t xml:space="preserve">Nr. 11-661-K
</t>
    </r>
    <r>
      <rPr>
        <sz val="10"/>
        <color theme="1"/>
        <rFont val="Calibri"/>
        <family val="2"/>
        <charset val="186"/>
        <scheme val="minor"/>
      </rPr>
      <t>Nebeplanuojamas</t>
    </r>
  </si>
  <si>
    <t>Nr. 11-448-K</t>
  </si>
  <si>
    <t>Nr. 11-299-K</t>
  </si>
  <si>
    <r>
      <t xml:space="preserve">Nr. 11-296-K 
</t>
    </r>
    <r>
      <rPr>
        <sz val="10"/>
        <rFont val="Calibri"/>
        <family val="2"/>
        <charset val="186"/>
        <scheme val="minor"/>
      </rPr>
      <t>(Įvykusio kvietimo metu, nepateikti PĮP)</t>
    </r>
  </si>
  <si>
    <t xml:space="preserve">3
</t>
  </si>
  <si>
    <r>
      <t xml:space="preserve">Nr. 11-540-K
</t>
    </r>
    <r>
      <rPr>
        <sz val="10"/>
        <rFont val="Calibri"/>
        <family val="2"/>
        <charset val="186"/>
        <scheme val="minor"/>
      </rPr>
      <t>(Įvykusio kvietimo metu, nepateikti PĮP)</t>
    </r>
  </si>
  <si>
    <r>
      <t xml:space="preserve">Nr. 11-541-K
</t>
    </r>
    <r>
      <rPr>
        <sz val="10"/>
        <rFont val="Calibri"/>
        <family val="2"/>
        <charset val="186"/>
        <scheme val="minor"/>
      </rPr>
      <t>(Įvykusio kvietimo metu, nepateikti PĮP)</t>
    </r>
  </si>
  <si>
    <r>
      <t xml:space="preserve">Nr. 11-542-K
</t>
    </r>
    <r>
      <rPr>
        <sz val="10"/>
        <rFont val="Calibri"/>
        <family val="2"/>
        <charset val="186"/>
        <scheme val="minor"/>
      </rPr>
      <t>(Įvykusio kvietimo metu, nepateikti PĮP)</t>
    </r>
  </si>
  <si>
    <t>Nr. 11-547-K</t>
  </si>
  <si>
    <t>Nr. 11-273-K</t>
  </si>
  <si>
    <t>Nr. 11-274-K</t>
  </si>
  <si>
    <t xml:space="preserve">Nr. 11-217-K </t>
  </si>
  <si>
    <t xml:space="preserve">Nr. 11-218-K </t>
  </si>
  <si>
    <t xml:space="preserve">Nr. 11-219-K </t>
  </si>
  <si>
    <t xml:space="preserve">Nr. 11-793-K </t>
  </si>
  <si>
    <t>Nr. 11-079-K</t>
  </si>
  <si>
    <t xml:space="preserve">Nr. 11-125-K
</t>
  </si>
  <si>
    <r>
      <t xml:space="preserve">Nr. 11-121-K
</t>
    </r>
    <r>
      <rPr>
        <sz val="10"/>
        <rFont val="Calibri"/>
        <family val="2"/>
        <charset val="186"/>
        <scheme val="minor"/>
      </rPr>
      <t>(Įvykusio kvietimo metu, neatrinkti PĮP)</t>
    </r>
    <r>
      <rPr>
        <strike/>
        <sz val="10"/>
        <rFont val="Calibri"/>
        <family val="2"/>
        <charset val="186"/>
        <scheme val="minor"/>
      </rPr>
      <t xml:space="preserve">
</t>
    </r>
  </si>
  <si>
    <t>2026  m. kovas</t>
  </si>
  <si>
    <r>
      <t xml:space="preserve">Nr. 11-780-K
</t>
    </r>
    <r>
      <rPr>
        <sz val="10"/>
        <color theme="1"/>
        <rFont val="Calibri"/>
        <family val="2"/>
        <charset val="186"/>
        <scheme val="minor"/>
      </rPr>
      <t>Įvykusio kvietimo metu, neatrinkti PĮP)</t>
    </r>
  </si>
  <si>
    <t>Nr. 11-514-K</t>
  </si>
  <si>
    <t xml:space="preserve">Nr. 11-578-K </t>
  </si>
  <si>
    <t>Nr. 11-615-K</t>
  </si>
  <si>
    <t>Nr. 11-616-K</t>
  </si>
  <si>
    <t xml:space="preserve">2026 m. balandis </t>
  </si>
  <si>
    <t>Nr. 11-141-K</t>
  </si>
  <si>
    <t>Nr. 11-782-K</t>
  </si>
  <si>
    <t>Nr. 11-617-K</t>
  </si>
  <si>
    <t>Nr. 11-803-K</t>
  </si>
  <si>
    <t>Nr. 11-485-K</t>
  </si>
  <si>
    <t>Nr. 11-486-K</t>
  </si>
  <si>
    <t>Nr. 11-749-K</t>
  </si>
  <si>
    <t>Nr. 11-750-K</t>
  </si>
  <si>
    <t>Nr. 11-365-K</t>
  </si>
  <si>
    <t xml:space="preserve">Nr. 11-366-K </t>
  </si>
  <si>
    <t xml:space="preserve">Nr. 11-367-K </t>
  </si>
  <si>
    <r>
      <t xml:space="preserve">Viešieji ir privatūs juridiniai asmenys, kurių veiklos vykdymo </t>
    </r>
    <r>
      <rPr>
        <i/>
        <strike/>
        <sz val="10"/>
        <rFont val="Calibri"/>
        <family val="2"/>
        <charset val="186"/>
        <scheme val="minor"/>
      </rPr>
      <t>vieta</t>
    </r>
    <r>
      <rPr>
        <i/>
        <strike/>
        <sz val="10"/>
        <color theme="1"/>
        <rFont val="Calibri"/>
        <family val="2"/>
        <charset val="186"/>
        <scheme val="minor"/>
      </rPr>
      <t xml:space="preserve"> Panevėžio miestas</t>
    </r>
  </si>
  <si>
    <t xml:space="preserve">2026 m. vasaris
</t>
  </si>
  <si>
    <t>Nr. 11-728-K</t>
  </si>
  <si>
    <t xml:space="preserve">   2026 m. vasaris</t>
  </si>
  <si>
    <t>Nr. 11-169-K</t>
  </si>
  <si>
    <t>Nr. 11-628-K</t>
  </si>
  <si>
    <r>
      <t xml:space="preserve">Nr. 11-104-K
</t>
    </r>
    <r>
      <rPr>
        <sz val="10"/>
        <rFont val="Calibri"/>
        <family val="2"/>
        <charset val="186"/>
        <scheme val="minor"/>
      </rPr>
      <t>Įvyykusio kvietimo metu,  nepateikti PĮP</t>
    </r>
  </si>
  <si>
    <t xml:space="preserve">Nr. 11-108-K </t>
  </si>
  <si>
    <t xml:space="preserve">Kėdainių miesto VVG vietos plėtros 2023-2029 m. strategija Kvietimas  „Socialiai pažeidžiamų ir  socialinę riziką (atskirtį) patiriančių asmenų sociokultūrinės integracijos veiklos ir pagalba įsitraukiant į visuomenės gyvenimą.“
</t>
  </si>
  <si>
    <r>
      <t xml:space="preserve">Nr. 11-013-K
</t>
    </r>
    <r>
      <rPr>
        <sz val="10"/>
        <rFont val="Calibri"/>
        <family val="2"/>
        <charset val="186"/>
        <scheme val="minor"/>
      </rPr>
      <t>(Įvykusio kvietimo metu, nepateikti PĮP)</t>
    </r>
  </si>
  <si>
    <r>
      <t xml:space="preserve">Nr. 11-188-K
</t>
    </r>
    <r>
      <rPr>
        <sz val="10"/>
        <rFont val="Calibri"/>
        <family val="2"/>
        <charset val="186"/>
        <scheme val="minor"/>
      </rPr>
      <t>(Įvykusio kvietimo metu, nepateikti PĮP)</t>
    </r>
  </si>
  <si>
    <r>
      <t xml:space="preserve">Nr. 11-208-K 
</t>
    </r>
    <r>
      <rPr>
        <sz val="10"/>
        <rFont val="Calibri"/>
        <family val="2"/>
        <charset val="186"/>
        <scheme val="minor"/>
      </rPr>
      <t>(Įvykusio kvietimo metu, nepateikti PĮP)</t>
    </r>
  </si>
  <si>
    <r>
      <t xml:space="preserve">Nr. 11-209-K 
</t>
    </r>
    <r>
      <rPr>
        <sz val="10"/>
        <rFont val="Calibri"/>
        <family val="2"/>
        <charset val="186"/>
        <scheme val="minor"/>
      </rPr>
      <t>(Įvykusio kvietimo metu, nepateikti PĮP)</t>
    </r>
    <r>
      <rPr>
        <strike/>
        <sz val="10"/>
        <rFont val="Calibri"/>
        <family val="2"/>
        <charset val="186"/>
        <scheme val="minor"/>
      </rPr>
      <t xml:space="preserve">
</t>
    </r>
  </si>
  <si>
    <r>
      <t xml:space="preserve">Nr. 11-211-K 
</t>
    </r>
    <r>
      <rPr>
        <sz val="10"/>
        <rFont val="Calibri"/>
        <family val="2"/>
        <charset val="186"/>
        <scheme val="minor"/>
      </rPr>
      <t>(Įvykusio kvietimo metu, nepateikti PĮP)</t>
    </r>
  </si>
  <si>
    <r>
      <t xml:space="preserve">Nr. 11-216-K 
</t>
    </r>
    <r>
      <rPr>
        <sz val="10"/>
        <rFont val="Calibri"/>
        <family val="2"/>
        <charset val="186"/>
        <scheme val="minor"/>
      </rPr>
      <t>(Įvykusio kvietimo metu, nepateikti PĮP)</t>
    </r>
  </si>
  <si>
    <r>
      <t xml:space="preserve">Nr. 11-361-K
</t>
    </r>
    <r>
      <rPr>
        <sz val="10"/>
        <rFont val="Calibri"/>
        <family val="2"/>
        <charset val="186"/>
        <scheme val="minor"/>
      </rPr>
      <t>(Įvykusio kvietimo metu, nepateikti PĮP)</t>
    </r>
  </si>
  <si>
    <r>
      <t xml:space="preserve">Nr. 11-362-K 
</t>
    </r>
    <r>
      <rPr>
        <sz val="10"/>
        <rFont val="Calibri"/>
        <family val="2"/>
        <charset val="186"/>
        <scheme val="minor"/>
      </rPr>
      <t>(Įvykusio kvietimo metu, nepateikti PĮP)</t>
    </r>
  </si>
  <si>
    <r>
      <t xml:space="preserve">Nr. 11-363-K 
</t>
    </r>
    <r>
      <rPr>
        <sz val="10"/>
        <rFont val="Calibri"/>
        <family val="2"/>
        <charset val="186"/>
        <scheme val="minor"/>
      </rPr>
      <t>(Įvykusio kvietimo metu, nepateikti PĮP)</t>
    </r>
  </si>
  <si>
    <r>
      <t xml:space="preserve">Nr. 11-483-K 
</t>
    </r>
    <r>
      <rPr>
        <sz val="10"/>
        <rFont val="Calibri"/>
        <family val="2"/>
        <charset val="186"/>
        <scheme val="minor"/>
      </rPr>
      <t>(Įvykusio kvietimo metu, nepateikti PĮP)</t>
    </r>
  </si>
  <si>
    <r>
      <t xml:space="preserve">Nr. 11-575-K
</t>
    </r>
    <r>
      <rPr>
        <sz val="10"/>
        <rFont val="Calibri"/>
        <family val="2"/>
        <charset val="186"/>
        <scheme val="minor"/>
      </rPr>
      <t>(Įvykusio kvietimo metu, nepateikti PĮP)</t>
    </r>
  </si>
  <si>
    <r>
      <t xml:space="preserve">Nr. 11-626-K
</t>
    </r>
    <r>
      <rPr>
        <sz val="10"/>
        <rFont val="Calibri"/>
        <family val="2"/>
        <charset val="186"/>
        <scheme val="minor"/>
      </rPr>
      <t>(Įvykusio kvietimo metu, nepateikti PĮP)</t>
    </r>
  </si>
  <si>
    <r>
      <t xml:space="preserve">Nr. 11-721-K
</t>
    </r>
    <r>
      <rPr>
        <sz val="10"/>
        <rFont val="Calibri"/>
        <family val="2"/>
        <charset val="186"/>
        <scheme val="minor"/>
      </rPr>
      <t>(Įvykusio kvietimo metu, nepateikti PĮP)</t>
    </r>
    <r>
      <rPr>
        <strike/>
        <sz val="10"/>
        <rFont val="Calibri"/>
        <family val="2"/>
        <charset val="186"/>
        <scheme val="minor"/>
      </rPr>
      <t xml:space="preserve">
</t>
    </r>
  </si>
  <si>
    <r>
      <t xml:space="preserve">Nr. 11-181-K
</t>
    </r>
    <r>
      <rPr>
        <sz val="10"/>
        <rFont val="Calibri"/>
        <family val="2"/>
        <charset val="186"/>
        <scheme val="minor"/>
      </rPr>
      <t>(Įvykusio kvietimo metu, neatrinkti PĮP)</t>
    </r>
  </si>
  <si>
    <r>
      <t xml:space="preserve">Nr. 11-182-K
</t>
    </r>
    <r>
      <rPr>
        <sz val="10"/>
        <rFont val="Calibri"/>
        <family val="2"/>
        <charset val="186"/>
        <scheme val="minor"/>
      </rPr>
      <t>(Įvykusio kvietimo metu, neatrinkti PĮP)</t>
    </r>
  </si>
  <si>
    <r>
      <t xml:space="preserve">Nr. 11-265-K
</t>
    </r>
    <r>
      <rPr>
        <sz val="10"/>
        <rFont val="Calibri"/>
        <family val="2"/>
        <charset val="186"/>
        <scheme val="minor"/>
      </rPr>
      <t>(Įvykusio kvietimo metu, neatrinkti PĮP)</t>
    </r>
  </si>
  <si>
    <r>
      <t xml:space="preserve">Nr. 11-282-K
</t>
    </r>
    <r>
      <rPr>
        <sz val="10"/>
        <rFont val="Calibri"/>
        <family val="2"/>
        <charset val="186"/>
        <scheme val="minor"/>
      </rPr>
      <t>(Įvykusio kvietimo metu, neatrinkti PĮP)</t>
    </r>
  </si>
  <si>
    <r>
      <t xml:space="preserve">Nr. 11-438-K 
</t>
    </r>
    <r>
      <rPr>
        <sz val="10"/>
        <rFont val="Calibri"/>
        <family val="2"/>
        <charset val="186"/>
        <scheme val="minor"/>
      </rPr>
      <t>(Įvykusio kvietimo metu, neatrinkti PĮP)</t>
    </r>
  </si>
  <si>
    <t>2026 m.  balandis</t>
  </si>
  <si>
    <t>Nr. 11-804-K</t>
  </si>
  <si>
    <t>Nr. 11-346-K</t>
  </si>
  <si>
    <r>
      <t xml:space="preserve">Nr. 11-343-K
</t>
    </r>
    <r>
      <rPr>
        <sz val="10"/>
        <rFont val="Calibri"/>
        <family val="2"/>
        <charset val="186"/>
        <scheme val="minor"/>
      </rPr>
      <t>(Įvykusio kvietimo metu, nepateikti PĮP)</t>
    </r>
  </si>
  <si>
    <r>
      <t xml:space="preserve">Nr. 11-344-K
</t>
    </r>
    <r>
      <rPr>
        <sz val="10"/>
        <rFont val="Calibri"/>
        <family val="2"/>
        <charset val="186"/>
        <scheme val="minor"/>
      </rPr>
      <t>(Įvykusio kvietimo metu, nepateikti PĮP)</t>
    </r>
  </si>
  <si>
    <r>
      <t xml:space="preserve">Nr. 11-673-K
</t>
    </r>
    <r>
      <rPr>
        <sz val="10"/>
        <rFont val="Calibri"/>
        <family val="2"/>
        <charset val="186"/>
        <scheme val="minor"/>
      </rPr>
      <t>(Įvykusio kvietimo metu, nepateikti PĮP)</t>
    </r>
  </si>
  <si>
    <r>
      <t xml:space="preserve">Nr. 11-674-K
</t>
    </r>
    <r>
      <rPr>
        <sz val="10"/>
        <rFont val="Calibri"/>
        <family val="2"/>
        <charset val="186"/>
        <scheme val="minor"/>
      </rPr>
      <t>(Įvykusio kvietimo metu, nepateikti PĮP)</t>
    </r>
  </si>
  <si>
    <t>Nr. 11-794-K</t>
  </si>
  <si>
    <t>Nr. 11-795-K</t>
  </si>
  <si>
    <t>Nr. 11-797-K</t>
  </si>
  <si>
    <t>Nr. 11-796-K</t>
  </si>
  <si>
    <r>
      <t xml:space="preserve">Nr. 11-194-K
</t>
    </r>
    <r>
      <rPr>
        <sz val="10"/>
        <rFont val="Calibri"/>
        <family val="2"/>
        <charset val="186"/>
        <scheme val="minor"/>
      </rPr>
      <t>(Įvykusio kvietimo metu, neatrinkti PĮP)</t>
    </r>
  </si>
  <si>
    <r>
      <t xml:space="preserve">Nr. 11-200-K
</t>
    </r>
    <r>
      <rPr>
        <sz val="10"/>
        <rFont val="Calibri"/>
        <family val="2"/>
        <charset val="186"/>
        <scheme val="minor"/>
      </rPr>
      <t>(Įvykusio kvietimo metu, neatrinkti PĮP)</t>
    </r>
  </si>
  <si>
    <r>
      <t xml:space="preserve">Nr. 11-202-K
</t>
    </r>
    <r>
      <rPr>
        <sz val="10"/>
        <rFont val="Calibri"/>
        <family val="2"/>
        <charset val="186"/>
        <scheme val="minor"/>
      </rPr>
      <t>(Įvykusio kvietimo metu, neatrinkti PĮP)</t>
    </r>
  </si>
  <si>
    <t>Nr. 11-798-K</t>
  </si>
  <si>
    <t>Nr. 11-739-K</t>
  </si>
  <si>
    <t>Nr. 11-740-K</t>
  </si>
  <si>
    <t>Nr. 11-741-K</t>
  </si>
  <si>
    <r>
      <t xml:space="preserve">Nr. 11-736-K
</t>
    </r>
    <r>
      <rPr>
        <sz val="10"/>
        <rFont val="Calibri"/>
        <family val="2"/>
        <charset val="186"/>
        <scheme val="minor"/>
      </rPr>
      <t>(Įvykusio kvietimo metu, nepateikti PĮP)</t>
    </r>
  </si>
  <si>
    <t>Nr. 11-805-K</t>
  </si>
  <si>
    <t xml:space="preserve">Nr. 11-710-K </t>
  </si>
  <si>
    <t xml:space="preserve">Nr. 11-711-K </t>
  </si>
  <si>
    <t xml:space="preserve">Nr. 11-712-K </t>
  </si>
  <si>
    <r>
      <t xml:space="preserve">Nr. 11-708-K 
</t>
    </r>
    <r>
      <rPr>
        <sz val="10"/>
        <rFont val="Calibri"/>
        <family val="2"/>
        <charset val="186"/>
        <scheme val="minor"/>
      </rPr>
      <t>(Įvykusio kvietimo metu, nepateikti PĮP)</t>
    </r>
  </si>
  <si>
    <r>
      <t xml:space="preserve">Nr. 11-706-K 
</t>
    </r>
    <r>
      <rPr>
        <sz val="10"/>
        <rFont val="Calibri"/>
        <family val="2"/>
        <charset val="186"/>
        <scheme val="minor"/>
      </rPr>
      <t>(Nebeplanuojamas)</t>
    </r>
  </si>
  <si>
    <r>
      <t xml:space="preserve">Nr. 11-704-K 
</t>
    </r>
    <r>
      <rPr>
        <sz val="10"/>
        <rFont val="Calibri"/>
        <family val="2"/>
        <charset val="186"/>
        <scheme val="minor"/>
      </rPr>
      <t>(Įvykusio kvietimo metu, nepateikti PĮP)</t>
    </r>
  </si>
  <si>
    <r>
      <t xml:space="preserve">Nr. 11-701-K 
</t>
    </r>
    <r>
      <rPr>
        <sz val="10"/>
        <rFont val="Calibri"/>
        <family val="2"/>
        <charset val="186"/>
        <scheme val="minor"/>
      </rPr>
      <t>(Įvykusio kvietimo metu, nepateikti PĮP)</t>
    </r>
  </si>
  <si>
    <t xml:space="preserve">Nr. 11-391-K </t>
  </si>
  <si>
    <t>Druskininkų miesto vietos plėtros 2024-2029 m. strategija                  Kvietimas:  "Socialinių ir kitų viešųjų paslaugų spektro didinimas ir prieinamumo gerinimas, remiant socialinio verslo kūrimą ir plėtrą Druskininkų mieste".</t>
  </si>
  <si>
    <t>Nr. 11-497-K</t>
  </si>
  <si>
    <t>Nr. 11-498-K</t>
  </si>
  <si>
    <t>Nr. 11-404-K</t>
  </si>
  <si>
    <r>
      <t xml:space="preserve">Nr. 11-402-K
</t>
    </r>
    <r>
      <rPr>
        <sz val="10"/>
        <rFont val="Calibri"/>
        <family val="2"/>
        <charset val="186"/>
        <scheme val="minor"/>
      </rPr>
      <t>(Įvykusio kvietimo metu, neatrinkti PĮP)</t>
    </r>
  </si>
  <si>
    <t>Kalvarijos miesto vietos veiklos grupės vietos plėtros 2024 – 2029 metų  strategija.  Kvietimas "Socialinio verslo iniciatyvų vykdymas Kalvarijos mieste"</t>
  </si>
  <si>
    <t xml:space="preserve">11-579-K </t>
  </si>
  <si>
    <t>Šalčininkų miesto 2023-2029 m. vietos plėtros strategija. Kvietimas: 1.2.1. veiksmas „Švietėjiškų, kultūrinių, sveikatinimo renginių, projektų organizavimas socialinę atskirtį patiriantiems asmenims“</t>
  </si>
  <si>
    <t>P-01-004-08-04-01-01 
(P.S.2.1513)</t>
  </si>
  <si>
    <t xml:space="preserve"> -</t>
  </si>
  <si>
    <t>Bendruomenės inicijuotos vietos plėtros projektų veiklų dalyvių, kurie po dalyvavimo veiklose toliau dalyvauja socialinei integracijai skirtose veiklose ir (ar) darbo rinkoje, dalis**</t>
  </si>
  <si>
    <t>R-01-004-08-04-01-02
 (R.S.2.3517)</t>
  </si>
  <si>
    <t xml:space="preserve">11-808-K </t>
  </si>
  <si>
    <t>Šalčininkų miesto 2023-2029 m. vietos plėtros strategija. Kvietimas: 1.2.2. veiksmas „Pagalbos teikimas socialinę atskirtį patiriantiems asmenims ir jų šeimoms nariams“</t>
  </si>
  <si>
    <r>
      <t xml:space="preserve">Nr. 11-249-K
</t>
    </r>
    <r>
      <rPr>
        <sz val="10"/>
        <rFont val="Calibri"/>
        <family val="2"/>
        <charset val="186"/>
        <scheme val="minor"/>
      </rPr>
      <t xml:space="preserve">(Įvykusio kvietimo metu, nepateikti PĮP)
</t>
    </r>
  </si>
  <si>
    <t>Nr. 11-783-K</t>
  </si>
  <si>
    <r>
      <t xml:space="preserve">Nr. 11-479-K
</t>
    </r>
    <r>
      <rPr>
        <sz val="10"/>
        <rFont val="Calibri"/>
        <family val="2"/>
        <charset val="186"/>
        <scheme val="minor"/>
      </rPr>
      <t>(PĮP atsiimti)</t>
    </r>
  </si>
  <si>
    <r>
      <t xml:space="preserve">Nr. 11-484-K
</t>
    </r>
    <r>
      <rPr>
        <sz val="10"/>
        <rFont val="Calibri"/>
        <family val="2"/>
        <charset val="186"/>
        <scheme val="minor"/>
      </rPr>
      <t>(Įvykusio kvietimo metu, nepateikti PĮP)</t>
    </r>
  </si>
  <si>
    <t>Nr. 11-487-K</t>
  </si>
  <si>
    <t xml:space="preserve">Nr. 11-488-K
</t>
  </si>
  <si>
    <t>Molėtų miesto 2024-2027 m. vietos plėtros strategija. Kvietimas "Skatinti darnių paslaugų plėtrą, vystyti skaitmenizuotas, socialiai ir ekologiškai atsakingas
paslaugas Molėtų mieste"</t>
  </si>
  <si>
    <t>Nr. 11-729-K</t>
  </si>
  <si>
    <t>Rokiškio miesto 2023-2027 m. vietos plėtros strategija. Kvietimas "Bendruomenės verslumo skatinimo iniciatyvų įgyvendinimas bei verslo pradžiai reikalingų priemonių suteikimas Rokiškio mieste ".</t>
  </si>
  <si>
    <t>Nr. 11-799-K</t>
  </si>
  <si>
    <r>
      <t xml:space="preserve">Nr. 11-039-K
</t>
    </r>
    <r>
      <rPr>
        <sz val="10"/>
        <rFont val="Calibri"/>
        <family val="2"/>
        <charset val="186"/>
        <scheme val="minor"/>
      </rPr>
      <t>(PĮP atsiimtas)</t>
    </r>
  </si>
  <si>
    <t xml:space="preserve">Nr. 11-713-K </t>
  </si>
  <si>
    <t xml:space="preserve">Nr. 11-714-K </t>
  </si>
  <si>
    <t xml:space="preserve">Rietavo miesto vietos grupės 2023-2029 m. vietos plėtros strategija. 
Kvietimas "Palaikyti socialinio verslo kūrimąsi ir plėtrą įsigyjant socialiniams verslui reikalingą įrangą, taikant rinkodaros priemones Rietavo mieste". </t>
  </si>
  <si>
    <t xml:space="preserve">2026 m. gegužė
</t>
  </si>
  <si>
    <r>
      <t>2026 m</t>
    </r>
    <r>
      <rPr>
        <sz val="9"/>
        <rFont val="Times New Roman"/>
        <family val="1"/>
      </rPr>
      <t xml:space="preserve">. </t>
    </r>
    <r>
      <rPr>
        <sz val="10"/>
        <rFont val="Times New Roman"/>
        <family val="1"/>
      </rPr>
      <t>birželis</t>
    </r>
  </si>
  <si>
    <t xml:space="preserve">Nr. 11-151-K </t>
  </si>
  <si>
    <r>
      <t xml:space="preserve">Nr. 11-147-K 
</t>
    </r>
    <r>
      <rPr>
        <sz val="10"/>
        <rFont val="Calibri"/>
        <family val="2"/>
        <charset val="186"/>
        <scheme val="minor"/>
      </rPr>
      <t>(Nepateikti PĮP)</t>
    </r>
  </si>
  <si>
    <t>Kazlų Rūdos miesto 2023-2027 m. vietos veiklos grupės plėtros strategijos įgyvendinimas. Kvietimas "Socialinę atskirtį patiriančių gyventojų socialinių ryšių bendruomenėje stiprinimas teikiant sociokultūrines paslaugas Kazlų Rūdos mieste"</t>
  </si>
  <si>
    <t>Nr. 11-329-K</t>
  </si>
  <si>
    <t>Šilalės miesto vietos veiklos grupės strategijos 2023-2029 m. įgyvendinimas.
Kvietimas "Mažiau galimybių turinčio jaunimo integravimas, sukuriant patrauklias užimtumo erdves Šilalės mieste"</t>
  </si>
  <si>
    <t xml:space="preserve">Nr. 11-300-K </t>
  </si>
  <si>
    <r>
      <t xml:space="preserve">Nr. 11-298-K 
</t>
    </r>
    <r>
      <rPr>
        <sz val="10"/>
        <rFont val="Calibri"/>
        <family val="2"/>
        <charset val="186"/>
        <scheme val="minor"/>
      </rPr>
      <t>(Įvykusio kvietimo metu, nepateikti PĮP)</t>
    </r>
  </si>
  <si>
    <t xml:space="preserve">Nr. 11-810-K </t>
  </si>
  <si>
    <t>Prienų miesto 2023-2029 m. vietos plėtros strategijos 
Kvietimas 
"Psichinę ir fizinę būklę gerinančių, socialinę įtrauktį skatinančių stovyklų organizavimas tikslinėms grupėms Prienų mieste"</t>
  </si>
  <si>
    <t>2026 m.  gegužė</t>
  </si>
  <si>
    <t>Nr. 11-257-K</t>
  </si>
  <si>
    <t>Nr. 11-258-K</t>
  </si>
  <si>
    <t>Nr. 11-259-K</t>
  </si>
  <si>
    <t>Nr. 11-260-K</t>
  </si>
  <si>
    <t>Nr. 11-261-K</t>
  </si>
  <si>
    <t xml:space="preserve">Vilkaviškio miesto vietos veiklos grupės vietos plėtros 2023-2029 mеtų strategija. Kvietimas:  "Ekonominio aktyvumo, verslumo skatinimas, ugdant verslumo įgūdžius ir teikiant priemones, reikalingas verslo pradžiai ir plėtrai Vilkaviškio mieste" </t>
  </si>
  <si>
    <t xml:space="preserve">Nr. 11-807-K
</t>
  </si>
  <si>
    <t>Nr. 11-806-K</t>
  </si>
  <si>
    <r>
      <rPr>
        <strike/>
        <sz val="10"/>
        <rFont val="Calibri"/>
        <family val="2"/>
        <charset val="186"/>
        <scheme val="minor"/>
      </rPr>
      <t>Nr. 11-052-K</t>
    </r>
    <r>
      <rPr>
        <sz val="10"/>
        <rFont val="Calibri"/>
        <family val="2"/>
        <charset val="186"/>
        <scheme val="minor"/>
      </rPr>
      <t xml:space="preserve">
 (Įvykusio kvietimo metu, nepateikti PĮP)</t>
    </r>
  </si>
  <si>
    <r>
      <rPr>
        <strike/>
        <sz val="10"/>
        <rFont val="Calibri"/>
        <family val="2"/>
        <charset val="186"/>
        <scheme val="minor"/>
      </rPr>
      <t>Nr. 11-226-K</t>
    </r>
    <r>
      <rPr>
        <sz val="10"/>
        <rFont val="Calibri"/>
        <family val="2"/>
        <charset val="186"/>
        <scheme val="minor"/>
      </rPr>
      <t xml:space="preserve">
(Įvykusio kvietimo metu, nepateikti PĮP)</t>
    </r>
  </si>
  <si>
    <t>Nr. 11-228-K</t>
  </si>
  <si>
    <t xml:space="preserve">Nr. 11-229-K
</t>
  </si>
  <si>
    <t>Nr. 11-170-K</t>
  </si>
  <si>
    <t>4.7. Skatinti aktyvią įtrauktį, siekiant propaguoti lygias galimybes, nediskriminavimą ir aktyvų dalyvavimą, ir gerinti įsidarbinamumą, ypač palankių sąlygų neturinčių grupių</t>
  </si>
  <si>
    <t>2.4. Poveiklė „Bendruomenės inicijuotos vietos plėtros metodo (BIVP) taikymas: parama vietos plėtros strategijų įgyvendinimui“ Vidurio ir vakarų Lietuvos regione (ESF+)</t>
  </si>
  <si>
    <t>BIVP projektų dalyvių skaičius</t>
  </si>
  <si>
    <t>2022–2030 metų plėtros programos valdytojos Lietuvos Respublikos vidaus reikalų ministerijos Viešojo valdymo plėtros programos pažangos priemonė „Didinti visuomenės įsitraukimą į vietos problemų sprendimą"</t>
  </si>
  <si>
    <t>2026  m. liepa</t>
  </si>
  <si>
    <t xml:space="preserve">Nr. 11-784-K </t>
  </si>
  <si>
    <r>
      <rPr>
        <strike/>
        <sz val="10"/>
        <rFont val="Calibri"/>
        <family val="2"/>
        <charset val="186"/>
        <scheme val="minor"/>
      </rPr>
      <t xml:space="preserve">Nr. 11-778-K </t>
    </r>
    <r>
      <rPr>
        <sz val="10"/>
        <rFont val="Calibri"/>
        <family val="2"/>
        <charset val="186"/>
        <scheme val="minor"/>
      </rPr>
      <t xml:space="preserve">
(Įvykusio kvietimo metu, nepateikti PĮP)</t>
    </r>
  </si>
  <si>
    <t>Nr. 11-562-K</t>
  </si>
  <si>
    <t>Nr. 11-563-K</t>
  </si>
  <si>
    <t>Nr. 11-646-K</t>
  </si>
  <si>
    <t>Nr. 11-647-K</t>
  </si>
  <si>
    <t>Nr. 11-648-K</t>
  </si>
  <si>
    <t xml:space="preserve">Nr. 11-605-K </t>
  </si>
  <si>
    <t xml:space="preserve">Nr. 11-604-K </t>
  </si>
  <si>
    <t xml:space="preserve">Nr. 11-812-K
</t>
  </si>
  <si>
    <t>Nr. 11-813-K</t>
  </si>
  <si>
    <t>Nr. 11-811-K</t>
  </si>
  <si>
    <t xml:space="preserve">2026 m. birželis </t>
  </si>
  <si>
    <t>Klaipėdos miesto vietos veiklos grupės strategijos 2023-2029 m. įgyvendinimas.
Kvietimas "Savitarpio pagalbos grupių, psichosocialinių, sociokultūrinių bei krizių įveikimo paslaugų teikimas  neįgaliesiems ir dėl ligos krizę patiriantiems asmenims ir jų artimiesiems Klaipėdos mieste"</t>
  </si>
  <si>
    <t>Nr. 11-068-K</t>
  </si>
  <si>
    <t>Nr. 11-069-K</t>
  </si>
  <si>
    <t xml:space="preserve">Nr. 11-368-K </t>
  </si>
  <si>
    <r>
      <t xml:space="preserve">Nr. 11-364-K 
</t>
    </r>
    <r>
      <rPr>
        <sz val="10"/>
        <rFont val="Calibri"/>
        <family val="2"/>
        <charset val="186"/>
        <scheme val="minor"/>
      </rPr>
      <t>(Įvykusio kvietimo metu, nepateikti PĮP)</t>
    </r>
  </si>
  <si>
    <t>Nr. 11-618-K</t>
  </si>
  <si>
    <t>Palangos miesto 2023-2029 m. vietos plėtros strategija. 
Kvietimas: „Skatinti tikslinių grupių socializaciją, įtrauktį, judumą ir aktyvumą, įveiklinant esamą ir kuriamą infrastruktūrą Plungės mieste“</t>
  </si>
  <si>
    <t>Nr. 11-089-K</t>
  </si>
  <si>
    <r>
      <t xml:space="preserve">Nr. 11-087-K
</t>
    </r>
    <r>
      <rPr>
        <sz val="10"/>
        <rFont val="Calibri"/>
        <family val="2"/>
        <charset val="186"/>
        <scheme val="minor"/>
      </rPr>
      <t>(Įvykusio kvietimo metu, nepateikti PĮP)</t>
    </r>
  </si>
  <si>
    <t xml:space="preserve">Nr. 11-090-K </t>
  </si>
  <si>
    <t xml:space="preserve">Naujosios Akmenės miesto vietos veiklos grupės 2023-2029 metų vietos plėtros strategija. Kvietimas "Užimtumo veiklų organizavimas senyvo amžiaus, neįgaliems ir kitiems socialiai pažeidžiamiems asmenims Naujojoje Akmenėje" </t>
  </si>
  <si>
    <t xml:space="preserve">Nr. 11-080-K </t>
  </si>
  <si>
    <t>Nr. 11-081-K</t>
  </si>
  <si>
    <t xml:space="preserve">Utenos miesto 2023-2029 m. vietos plėtros strategijos įgyvendinimas. 
Kvietimas "Darbo rinkoje reikalingų įgūdžių ugdymas Utenos mieste" </t>
  </si>
  <si>
    <r>
      <t xml:space="preserve">Nr. 11-077-K
</t>
    </r>
    <r>
      <rPr>
        <sz val="10"/>
        <rFont val="Calibri"/>
        <family val="2"/>
        <charset val="186"/>
        <scheme val="minor"/>
      </rPr>
      <t>(Įvykusio kvietimo metu, nepateikti PĮP)</t>
    </r>
  </si>
  <si>
    <t>Nr. 11-142- K</t>
  </si>
  <si>
    <t>Nr. 11-349-K</t>
  </si>
  <si>
    <t>Nr. 11-350-K</t>
  </si>
  <si>
    <t>Raseinių miesto 2023-2029 m. vietos plėtros strategija. Kvietimas "Socialinę atskirtį patiriančių asmenų užimtumo veiklų organizavimas, sociokultūrinių paslaugų teikimas bei įtrauktis į visavertį visuomenės gyvenimą Raseinių mieste".</t>
  </si>
  <si>
    <t>Raseinių miesto 2023-2029 m. vietos plėtros strategija. Kvietimas "Verslumo mokymų organizavimas, suteikiant naują kvalifikaciją bedarbiams, darbingo amžiaus ekonomiškai neaktyviems asmenims, taip pat socialinę atskirtį patiriantiems, mažiau galimybių turintiems asmenims, neįgaliesiems Raseinių mieste".</t>
  </si>
  <si>
    <t>Nr. 11-351-K</t>
  </si>
  <si>
    <t>Nr. 11-352-K</t>
  </si>
  <si>
    <t>Raseinių miesto 2023-2029 m. vietos plėtros strategija. Kvietimas "Verslumo įgūdžių, skirtų verslo pradžiai ir plėtrai, skatinimas suteikiant reikalingas priemones Raseinių mieste"</t>
  </si>
  <si>
    <t>Raseinių miesto 2023-2029 m. vietos plėtros strategija. Kvietimas "Socialinio verslo iniciatyvų sukuriant darbo vietas vykdymas Raseinių mieste"</t>
  </si>
  <si>
    <r>
      <t xml:space="preserve">Nr. 11-347-K
</t>
    </r>
    <r>
      <rPr>
        <sz val="10"/>
        <rFont val="Calibri"/>
        <family val="2"/>
        <charset val="186"/>
        <scheme val="minor"/>
      </rPr>
      <t>(Įvykusio kvietimo metu, nepateikti PĮP)</t>
    </r>
  </si>
  <si>
    <r>
      <t xml:space="preserve">Nr. 11-348-K
</t>
    </r>
    <r>
      <rPr>
        <sz val="10"/>
        <rFont val="Calibri"/>
        <family val="2"/>
        <charset val="186"/>
        <scheme val="minor"/>
      </rPr>
      <t>(Įvykusio kvietimo metu, nepateikti PĮP)</t>
    </r>
  </si>
  <si>
    <t xml:space="preserve">Nr. 11-766-K </t>
  </si>
  <si>
    <t xml:space="preserve">Nr. 11-767-K </t>
  </si>
  <si>
    <t>Lazdijų miesto 2023-2029 metų vietos plėtros strategija                 
Kvietimas: "Įgyvendinti verslumą skatinančias iniciatyvas, stiprinant jauno, savarankiško verslo kūrimąsi Lazdijų mieste".</t>
  </si>
  <si>
    <t>Lazdijų miesto 2023-2029 metų vietos plėtros strategija                  
Kvietimas: "Socialinio verslo, socialinių dirbtuvių  kūrimas ir verslumo skatinimas Lazdijų mieste".</t>
  </si>
  <si>
    <r>
      <t xml:space="preserve">Nr. 11-762-K 
</t>
    </r>
    <r>
      <rPr>
        <sz val="10"/>
        <color theme="1"/>
        <rFont val="Calibri"/>
        <family val="2"/>
        <charset val="186"/>
        <scheme val="minor"/>
      </rPr>
      <t>(Įvykusio kvietimo metu, nepateikti PĮP)</t>
    </r>
  </si>
  <si>
    <r>
      <t xml:space="preserve">Nr. 11-764-K 
</t>
    </r>
    <r>
      <rPr>
        <sz val="10"/>
        <color theme="1"/>
        <rFont val="Calibri"/>
        <family val="2"/>
        <charset val="186"/>
        <scheme val="minor"/>
      </rPr>
      <t>(Įvykusio kvietimo metu, nepateikti PĮP)</t>
    </r>
  </si>
  <si>
    <t>Nr. 11-289-K</t>
  </si>
  <si>
    <t>Jonavos miesto vietos veiklos grupės Jonavos miesto vietos plėtros strategijos 2023-2029 m. įgyvendinimas. 
Kvietimas "Darbinių įgūdžių netekusių asmenų reintegracija į darbo rinką Jonavos mieste"</t>
  </si>
  <si>
    <t>Nr. 11-449-K</t>
  </si>
  <si>
    <t>Nr. 11-548-K</t>
  </si>
  <si>
    <t>Elektrėnų miesto 2023-2027 m.vietos plėtros strategijos įgyvendinimas. 
Kvietimas  "Sporto ir (arba) sveikos gyvensenos propagavimas Elektrėnų mieste"</t>
  </si>
  <si>
    <t>Nr. 11-549-K</t>
  </si>
  <si>
    <t>Elektrėnų miesto 2023-2027 m.vietos plėtros strategijos įgyvendinimas. 
 Kvietimas "Bendrų iniciatyvų ir sąmoningumo didinimas, siekiant palengvinti socialinį ir (arba) verslumo vystymąsi Elektrėnų mieste"</t>
  </si>
  <si>
    <r>
      <t xml:space="preserve">Nr. 11-546-K
</t>
    </r>
    <r>
      <rPr>
        <sz val="10"/>
        <rFont val="Calibri"/>
        <family val="2"/>
        <charset val="186"/>
        <scheme val="minor"/>
      </rPr>
      <t>(Įvykusio kvietimo metu, nepateikti PĮP)</t>
    </r>
  </si>
  <si>
    <t>Nr. 11-742-K</t>
  </si>
  <si>
    <t>Kupiškio miesto 2024-2027 m.vietos plėtros strategijos įgyvendinimas. 
Kvietimas "Įvairiapusių paslaugų teikimas asmenims atsižvelgiant į jų unikalius poreikius ir galimybes Kupiškio mieste"</t>
  </si>
  <si>
    <t>Nr. 11-743-K</t>
  </si>
  <si>
    <t>Kupiškio miesto 2024-2027 m.vietos plėtros strategijos įgyvendinimas. 
Kvietimas "Kupiškio miesto gyventojų ekonominės ir socialinės integracijos stiprinimas remiant įvairias veiklas ir (arba) veiklų pozicionavimas tam tikroms socialinę atskirtį patiriančioms grupėms"</t>
  </si>
  <si>
    <t>Nr. 11-019-K</t>
  </si>
  <si>
    <t>Šilutės miesto 2023–2029 m. vietos plėtros strategija. 
Kvietimas "Iniciatyvų, skirtų paskatinti gyventojų verslumą, įgyvendinimas Šilutės mieste"</t>
  </si>
  <si>
    <r>
      <t xml:space="preserve">Nr. 11-016-K
</t>
    </r>
    <r>
      <rPr>
        <sz val="10"/>
        <rFont val="Calibri"/>
        <family val="2"/>
        <charset val="186"/>
        <scheme val="minor"/>
      </rPr>
      <t>(Įvykusio kvietimo metu, nepateikti PĮP)</t>
    </r>
  </si>
  <si>
    <t>Šilutės miesto 2023–2029 m. vietos plėtros strategija. Kvietimas "Socialinio verslo kūrimas ir plėtra Šilutės mieste"</t>
  </si>
  <si>
    <t>Nr. 11-020-K</t>
  </si>
  <si>
    <t>Nr. 11-318-K</t>
  </si>
  <si>
    <r>
      <t xml:space="preserve">Nr. 11-206-K 
</t>
    </r>
    <r>
      <rPr>
        <sz val="10"/>
        <rFont val="Calibri"/>
        <family val="2"/>
        <charset val="186"/>
        <scheme val="minor"/>
      </rPr>
      <t>(Įvykusio kvietimo metu, nepateikti PĮP)</t>
    </r>
  </si>
  <si>
    <r>
      <t xml:space="preserve">Nr. 11-207-K 
</t>
    </r>
    <r>
      <rPr>
        <sz val="10"/>
        <rFont val="Calibri"/>
        <family val="2"/>
        <charset val="186"/>
        <scheme val="minor"/>
      </rPr>
      <t>(Įvykusio kvietimo metu, nepateikti PĮP)</t>
    </r>
  </si>
  <si>
    <t xml:space="preserve">Nr. 11-814-K 
</t>
  </si>
  <si>
    <t xml:space="preserve">Nr. 11-815-K </t>
  </si>
  <si>
    <r>
      <t xml:space="preserve">Nr. 11-212-K 
</t>
    </r>
    <r>
      <rPr>
        <sz val="10"/>
        <rFont val="Calibri"/>
        <family val="2"/>
        <charset val="186"/>
        <scheme val="minor"/>
      </rPr>
      <t>(Įvykusio kvietimo metu, nepateikti PĮP)</t>
    </r>
  </si>
  <si>
    <t xml:space="preserve">Kelmės  miesto vietos grupės 2023-2029 m. vietos plėtros strategija. Kvietimas „Bedarbių ir ekonomiškai neaktyvių gyventojų integracija į darbo rinką Kelmės mieste“ </t>
  </si>
  <si>
    <t xml:space="preserve">Kelmės  miesto vietos grupės 2023-2029 m. vietos plėtros strategija. Kvietimas „Bendruomenės verslumo gebėjimų ugdymas Kelmės mieste“ </t>
  </si>
  <si>
    <t xml:space="preserve">Nr. 11-585-K </t>
  </si>
  <si>
    <t xml:space="preserve">Nr. 11-586-K </t>
  </si>
  <si>
    <t>Vilniaus miesto tikslinės teritorijos 2023–2027 metų vietos plėtros strategijos administravimas. Kvietimas „Užtikrinti socialinės integracijos paslaugas bei priemones siekiant mažinti strategijos teritorijoje gyvenančio jaunimo socialinę atskirtį Vilniaus mieste“.</t>
  </si>
  <si>
    <t>Vilniaus miesto tikslinės teritorijos 2023–2027 metų vietos plėtros strategijos administravimas. Kvietimas „Užtikrinti visą reikalingą pagalbą nedirbančio jaunimo integracijai į darbo rinką Vilniaus mieste“.</t>
  </si>
  <si>
    <t>Nr. 11-262-K</t>
  </si>
  <si>
    <t>Nr. 11-263-K</t>
  </si>
  <si>
    <t>Nr. 11-264-K</t>
  </si>
  <si>
    <t>Kuršėnų miesto 2023–2029 m. vietos plėtros strategijos įgyvendinimas. Kvietimas „Teikti kompleksinę (re)integracijos į darbo rinką pagalbą mažiau galimybių turintiems jaunuoliams Kuršėnų mieste“</t>
  </si>
  <si>
    <t>Kuršėnų miesto 2023–2029 m. vietos plėtros strategijos įgyvendinimas. Kvietimas "Ekonominio aktyvumo. Darbinių įgūdžių ugdymo, verslumo skatinimas, ugdant verslumo įgūdžius ir teikiant priemones, reikalingas verslo pradžiai Kuršėnų mieste"</t>
  </si>
  <si>
    <t>Nr. 11-819-K</t>
  </si>
  <si>
    <t>Nr. 11-820-K</t>
  </si>
  <si>
    <t xml:space="preserve">2026 m. birželis
</t>
  </si>
  <si>
    <t>Varėnos miesto 2023–2029 m. vietos plėtros strategijos įgyvendinimas. Kvietimas „Gyventojų švietimo civilinės saugos klausimais veiklų įgyvendinimas Varėnos mieste“.</t>
  </si>
  <si>
    <t>Nr. 11-143- K</t>
  </si>
  <si>
    <t>2021–2027 metų Europos Sąjungos investicijų programos  uždavinys 16.1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t>
  </si>
  <si>
    <t>Bendruomenės inicijuotos vietos plėtros projektų veiklų dalyviai, dalyvavę gyventojų švietimo civilinės saugos klausimais veiklose</t>
  </si>
  <si>
    <t>Bendruomenės inicijuotos vietos plėtros projektų veiklų dalyvių, kurie, dalyvaudami gyventojų švietimo civilinės saugos klausimais veiklose, įgijo įgūdžių, dalis</t>
  </si>
  <si>
    <t>P-01-004-08-04-01-13
P.S.2.1050</t>
  </si>
  <si>
    <t>R-01-004-08-04-01-04
R.S.2.3062</t>
  </si>
  <si>
    <t>2026 m. lapkritis</t>
  </si>
  <si>
    <t>2027 m. sausis</t>
  </si>
  <si>
    <t>Nr. 11-290- K</t>
  </si>
  <si>
    <t>2026 m. gruodis</t>
  </si>
  <si>
    <t>1) Viešieji ir privatūs juridiniai asmenys, kurių veiklos vykdymo vieta yra vietos plėtros strategijos įgyvendinimo teritorijoje; 
2) savivaldybės, kurios teritorijoje įgyvendinama vietos plėtros strategija, administracija</t>
  </si>
  <si>
    <t>Jonavos miesto vietos veiklos grupės Jonavos miesto vietos plėtros strategijos 2023-2029 m. įgyvendinimas. 
Kvietimas "Gyventojų švietimo civilinės saugos klausimais veiklos Jonavos mieste"</t>
  </si>
  <si>
    <t>BIVP KVIETIMŲ TEIKTI PROJEKTŲ ĮGYVENDINIMO PLANUS PLANAS</t>
  </si>
  <si>
    <r>
      <t>2.6. Poveiklė „BIVP metodo taikymas: parama 
vietos plėtros strategijų įgyvendinimui“</t>
    </r>
    <r>
      <rPr>
        <sz val="12"/>
        <color theme="1"/>
        <rFont val="Times New Roman"/>
        <family val="1"/>
        <charset val="186"/>
      </rPr>
      <t xml:space="preserve"> </t>
    </r>
    <r>
      <rPr>
        <sz val="9"/>
        <color theme="1"/>
        <rFont val="Times New Roman"/>
        <family val="1"/>
        <charset val="186"/>
      </rPr>
      <t>Vidurio ir vakarų Lietuvos regione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</si>
</sst>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Red]#,##0.00"/>
    <numFmt numFmtId="165" formatCode="_-* #,##0.00\ _€_-;\-* #,##0.00\ _€_-;_-* &quot;-&quot;??\ _€_-;_-@_-"/>
    <numFmt numFmtId="166" formatCode="#,##0.0"/>
  </numFmts>
  <fonts count="31" x14ac:knownFonts="1">
    <font>
      <sz val="11"/>
      <color theme="1"/>
      <name val="Calibri"/>
      <family val="2"/>
      <charset val="186"/>
      <scheme val="minor"/>
    </font>
    <font>
      <sz val="8"/>
      <name val="Calibri"/>
      <family val="2"/>
      <charset val="186"/>
      <scheme val="minor"/>
    </font>
    <font>
      <sz val="11"/>
      <color theme="1"/>
      <name val="Calibri"/>
      <family val="2"/>
      <charset val="186"/>
      <scheme val="minor"/>
    </font>
    <font>
      <sz val="10"/>
      <color theme="1"/>
      <name val="Calibri"/>
      <family val="2"/>
      <charset val="186"/>
      <scheme val="minor"/>
    </font>
    <font>
      <i/>
      <sz val="10"/>
      <color theme="1"/>
      <name val="Calibri"/>
      <family val="2"/>
      <charset val="186"/>
      <scheme val="minor"/>
    </font>
    <font>
      <i/>
      <sz val="10"/>
      <name val="Calibri"/>
      <family val="2"/>
      <charset val="186"/>
      <scheme val="minor"/>
    </font>
    <font>
      <sz val="10"/>
      <name val="Calibri"/>
      <family val="2"/>
      <charset val="186"/>
      <scheme val="minor"/>
    </font>
    <font>
      <i/>
      <strike/>
      <sz val="10"/>
      <name val="Calibri"/>
      <family val="2"/>
      <charset val="186"/>
      <scheme val="minor"/>
    </font>
    <font>
      <strike/>
      <sz val="10"/>
      <name val="Calibri"/>
      <family val="2"/>
      <charset val="186"/>
      <scheme val="minor"/>
    </font>
    <font>
      <strike/>
      <sz val="10"/>
      <color theme="1"/>
      <name val="Calibri"/>
      <family val="2"/>
      <charset val="186"/>
      <scheme val="minor"/>
    </font>
    <font>
      <sz val="10"/>
      <color rgb="FFFF0000"/>
      <name val="Calibri"/>
      <family val="2"/>
      <charset val="186"/>
      <scheme val="minor"/>
    </font>
    <font>
      <i/>
      <strike/>
      <sz val="10"/>
      <color theme="1"/>
      <name val="Calibri"/>
      <family val="2"/>
      <charset val="186"/>
      <scheme val="minor"/>
    </font>
    <font>
      <sz val="10"/>
      <color rgb="FF000000"/>
      <name val="Calibri"/>
      <family val="2"/>
      <charset val="186"/>
      <scheme val="minor"/>
    </font>
    <font>
      <i/>
      <sz val="10"/>
      <color rgb="FF000000"/>
      <name val="Calibri"/>
      <family val="2"/>
      <charset val="186"/>
      <scheme val="minor"/>
    </font>
    <font>
      <sz val="10"/>
      <color rgb="FF00B050"/>
      <name val="Calibri"/>
      <family val="2"/>
      <charset val="186"/>
      <scheme val="minor"/>
    </font>
    <font>
      <i/>
      <strike/>
      <sz val="10"/>
      <color rgb="FF000000"/>
      <name val="Calibri"/>
      <family val="2"/>
      <charset val="186"/>
      <scheme val="minor"/>
    </font>
    <font>
      <sz val="11"/>
      <color theme="1"/>
      <name val="Calibri"/>
      <family val="2"/>
      <scheme val="minor"/>
    </font>
    <font>
      <b/>
      <sz val="10"/>
      <name val="Calibri"/>
      <family val="2"/>
      <charset val="186"/>
      <scheme val="minor"/>
    </font>
    <font>
      <b/>
      <sz val="10"/>
      <color theme="1"/>
      <name val="Calibri"/>
      <family val="2"/>
      <charset val="186"/>
      <scheme val="minor"/>
    </font>
    <font>
      <b/>
      <i/>
      <sz val="10"/>
      <color theme="1"/>
      <name val="Calibri"/>
      <family val="2"/>
      <charset val="186"/>
      <scheme val="minor"/>
    </font>
    <font>
      <strike/>
      <sz val="10"/>
      <color rgb="FFFF0000"/>
      <name val="Calibri"/>
      <family val="2"/>
      <charset val="186"/>
      <scheme val="minor"/>
    </font>
    <font>
      <u/>
      <sz val="10"/>
      <name val="Calibri"/>
      <family val="2"/>
      <charset val="186"/>
      <scheme val="minor"/>
    </font>
    <font>
      <sz val="10"/>
      <name val="Times New Roman"/>
      <family val="1"/>
      <charset val="186"/>
    </font>
    <font>
      <sz val="9"/>
      <name val="Times New Roman"/>
      <family val="1"/>
    </font>
    <font>
      <sz val="10"/>
      <name val="Times New Roman"/>
      <family val="1"/>
    </font>
    <font>
      <sz val="11"/>
      <name val="Calibri"/>
      <family val="2"/>
      <charset val="186"/>
      <scheme val="minor"/>
    </font>
    <font>
      <b/>
      <sz val="11"/>
      <color theme="1"/>
      <name val="Calibri"/>
      <family val="2"/>
      <charset val="186"/>
      <scheme val="minor"/>
    </font>
    <font>
      <b/>
      <sz val="14"/>
      <color theme="1"/>
      <name val="Times New Roman"/>
      <family val="1"/>
      <charset val="186"/>
    </font>
    <font>
      <sz val="9"/>
      <color theme="1"/>
      <name val="Times New Roman"/>
      <family val="1"/>
      <charset val="186"/>
    </font>
    <font>
      <sz val="12"/>
      <color theme="1"/>
      <name val="Times New Roman"/>
      <family val="1"/>
      <charset val="186"/>
    </font>
    <font>
      <sz val="10"/>
      <color theme="1"/>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bgColor theme="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000000"/>
      </left>
      <right style="thin">
        <color rgb="FF000000"/>
      </right>
      <top/>
      <bottom/>
      <diagonal/>
    </border>
    <border>
      <left style="thin">
        <color indexed="64"/>
      </left>
      <right style="thin">
        <color indexed="64"/>
      </right>
      <top/>
      <bottom style="thin">
        <color rgb="FF000000"/>
      </bottom>
      <diagonal/>
    </border>
    <border>
      <left style="thin">
        <color indexed="64"/>
      </left>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indexed="64"/>
      </top>
      <bottom/>
      <diagonal/>
    </border>
    <border>
      <left style="thin">
        <color rgb="FF000000"/>
      </left>
      <right/>
      <top style="thin">
        <color indexed="64"/>
      </top>
      <bottom/>
      <diagonal/>
    </border>
    <border>
      <left/>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rgb="FF000000"/>
      </top>
      <bottom style="medium">
        <color indexed="64"/>
      </bottom>
      <diagonal/>
    </border>
  </borders>
  <cellStyleXfs count="3">
    <xf numFmtId="0" fontId="0" fillId="0" borderId="0"/>
    <xf numFmtId="43" fontId="2" fillId="0" borderId="0" applyFont="0" applyFill="0" applyBorder="0" applyAlignment="0" applyProtection="0"/>
    <xf numFmtId="0" fontId="16" fillId="0" borderId="0"/>
  </cellStyleXfs>
  <cellXfs count="681">
    <xf numFmtId="0" fontId="0" fillId="0" borderId="0" xfId="0"/>
    <xf numFmtId="0" fontId="3" fillId="2" borderId="0" xfId="0" applyFont="1" applyFill="1"/>
    <xf numFmtId="0" fontId="5" fillId="2" borderId="1" xfId="0" applyFont="1" applyFill="1" applyBorder="1" applyAlignment="1">
      <alignment horizontal="center" vertical="top"/>
    </xf>
    <xf numFmtId="0" fontId="5" fillId="2" borderId="1" xfId="0" applyFont="1" applyFill="1" applyBorder="1" applyAlignment="1">
      <alignment horizontal="center"/>
    </xf>
    <xf numFmtId="164" fontId="6" fillId="2" borderId="1" xfId="0" applyNumberFormat="1" applyFont="1" applyFill="1" applyBorder="1" applyAlignment="1">
      <alignment horizontal="center"/>
    </xf>
    <xf numFmtId="164" fontId="5" fillId="2" borderId="1" xfId="0" applyNumberFormat="1" applyFont="1" applyFill="1" applyBorder="1" applyAlignment="1">
      <alignment horizontal="center"/>
    </xf>
    <xf numFmtId="0" fontId="4" fillId="2" borderId="0" xfId="0" applyFont="1" applyFill="1" applyAlignment="1">
      <alignment horizontal="center"/>
    </xf>
    <xf numFmtId="0" fontId="6" fillId="2" borderId="1" xfId="0" applyFont="1" applyFill="1" applyBorder="1" applyAlignment="1">
      <alignment horizontal="center"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 xfId="0" applyFont="1" applyFill="1" applyBorder="1" applyAlignment="1">
      <alignment vertical="top" wrapText="1"/>
    </xf>
    <xf numFmtId="164" fontId="6" fillId="2" borderId="1" xfId="0" applyNumberFormat="1" applyFont="1" applyFill="1" applyBorder="1" applyAlignment="1">
      <alignment horizontal="center" vertical="top" wrapText="1"/>
    </xf>
    <xf numFmtId="164" fontId="5" fillId="2" borderId="1"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0" fontId="5" fillId="2" borderId="2" xfId="0" applyFont="1" applyFill="1" applyBorder="1" applyAlignment="1">
      <alignment horizontal="center" vertical="top" wrapText="1"/>
    </xf>
    <xf numFmtId="0" fontId="6" fillId="2" borderId="9" xfId="0" applyFont="1" applyFill="1" applyBorder="1" applyAlignment="1">
      <alignment horizontal="center" vertical="top" wrapText="1"/>
    </xf>
    <xf numFmtId="0" fontId="5" fillId="2" borderId="9" xfId="0" applyFont="1" applyFill="1" applyBorder="1" applyAlignment="1">
      <alignment horizontal="center" vertical="top" wrapText="1"/>
    </xf>
    <xf numFmtId="0" fontId="6" fillId="2" borderId="3" xfId="0" applyFont="1" applyFill="1" applyBorder="1" applyAlignment="1">
      <alignment horizontal="left" vertical="top" wrapText="1"/>
    </xf>
    <xf numFmtId="164" fontId="5" fillId="2" borderId="2" xfId="0" applyNumberFormat="1" applyFont="1" applyFill="1" applyBorder="1" applyAlignment="1">
      <alignment horizontal="center" vertical="top" wrapText="1"/>
    </xf>
    <xf numFmtId="0" fontId="8" fillId="2" borderId="1" xfId="0" applyFont="1" applyFill="1" applyBorder="1" applyAlignment="1">
      <alignment vertical="top" wrapText="1"/>
    </xf>
    <xf numFmtId="0" fontId="5" fillId="2" borderId="3" xfId="0" applyFont="1" applyFill="1" applyBorder="1" applyAlignment="1">
      <alignment horizontal="center" vertical="top" wrapText="1"/>
    </xf>
    <xf numFmtId="0" fontId="6" fillId="2" borderId="3" xfId="0" applyFont="1" applyFill="1" applyBorder="1" applyAlignment="1">
      <alignment horizontal="center" vertical="top" wrapText="1"/>
    </xf>
    <xf numFmtId="164" fontId="6" fillId="2" borderId="3" xfId="0" applyNumberFormat="1" applyFont="1" applyFill="1" applyBorder="1" applyAlignment="1">
      <alignment horizontal="center" vertical="top" wrapText="1"/>
    </xf>
    <xf numFmtId="164" fontId="5" fillId="2" borderId="3" xfId="0" applyNumberFormat="1" applyFont="1" applyFill="1" applyBorder="1" applyAlignment="1">
      <alignment horizontal="center" vertical="top" wrapText="1"/>
    </xf>
    <xf numFmtId="164" fontId="6" fillId="2" borderId="9" xfId="0" applyNumberFormat="1" applyFont="1" applyFill="1" applyBorder="1" applyAlignment="1">
      <alignment horizontal="center" vertical="top" wrapText="1"/>
    </xf>
    <xf numFmtId="164" fontId="5" fillId="2" borderId="9" xfId="0" applyNumberFormat="1" applyFont="1" applyFill="1" applyBorder="1" applyAlignment="1">
      <alignment horizontal="center" vertical="top" wrapText="1"/>
    </xf>
    <xf numFmtId="0" fontId="8" fillId="2" borderId="1" xfId="0" applyFont="1" applyFill="1" applyBorder="1" applyAlignment="1">
      <alignment horizontal="center" vertical="top" wrapText="1"/>
    </xf>
    <xf numFmtId="0" fontId="6" fillId="2" borderId="2" xfId="0" applyFont="1" applyFill="1" applyBorder="1" applyAlignment="1">
      <alignment vertical="top" wrapText="1"/>
    </xf>
    <xf numFmtId="0" fontId="6" fillId="2" borderId="18"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2" xfId="0" applyFont="1" applyFill="1" applyBorder="1" applyAlignment="1">
      <alignment horizontal="left" vertical="top"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4" fontId="5" fillId="2" borderId="1" xfId="0" applyNumberFormat="1" applyFont="1" applyFill="1" applyBorder="1" applyAlignment="1">
      <alignment horizontal="center" vertical="top" wrapText="1"/>
    </xf>
    <xf numFmtId="4" fontId="5" fillId="2" borderId="2" xfId="0" applyNumberFormat="1" applyFont="1" applyFill="1" applyBorder="1" applyAlignment="1">
      <alignment horizontal="center" vertical="top" wrapText="1"/>
    </xf>
    <xf numFmtId="0" fontId="3" fillId="2" borderId="0" xfId="0" applyFont="1" applyFill="1" applyAlignment="1">
      <alignment horizontal="center" vertical="center"/>
    </xf>
    <xf numFmtId="0" fontId="6" fillId="2" borderId="9" xfId="0" applyFont="1" applyFill="1" applyBorder="1" applyAlignment="1">
      <alignment horizontal="left" vertical="top"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28" xfId="0" applyFont="1" applyFill="1" applyBorder="1" applyAlignment="1">
      <alignment vertical="top" wrapText="1"/>
    </xf>
    <xf numFmtId="0" fontId="6" fillId="2" borderId="27" xfId="0" applyFont="1" applyFill="1" applyBorder="1" applyAlignment="1">
      <alignment horizontal="center" vertical="top" wrapText="1"/>
    </xf>
    <xf numFmtId="4" fontId="5" fillId="2" borderId="9" xfId="0" applyNumberFormat="1" applyFont="1" applyFill="1" applyBorder="1" applyAlignment="1">
      <alignment horizontal="center" vertical="top" wrapText="1"/>
    </xf>
    <xf numFmtId="0" fontId="6" fillId="2" borderId="4" xfId="0" applyFont="1" applyFill="1" applyBorder="1" applyAlignment="1">
      <alignment vertical="top" wrapText="1"/>
    </xf>
    <xf numFmtId="0" fontId="6" fillId="2" borderId="5" xfId="0" applyFont="1" applyFill="1" applyBorder="1" applyAlignment="1">
      <alignment horizontal="center" vertical="top" wrapText="1"/>
    </xf>
    <xf numFmtId="0" fontId="6" fillId="2" borderId="16" xfId="0" applyFont="1" applyFill="1" applyBorder="1" applyAlignment="1">
      <alignment vertical="top" wrapText="1"/>
    </xf>
    <xf numFmtId="0" fontId="6" fillId="2" borderId="7" xfId="0" applyFont="1" applyFill="1" applyBorder="1" applyAlignment="1">
      <alignment horizontal="center" vertical="top" wrapText="1"/>
    </xf>
    <xf numFmtId="0" fontId="6" fillId="2" borderId="19" xfId="0" applyFont="1" applyFill="1" applyBorder="1" applyAlignment="1">
      <alignment horizontal="center" vertical="top" wrapText="1"/>
    </xf>
    <xf numFmtId="0" fontId="6" fillId="2" borderId="24" xfId="0" applyFont="1" applyFill="1" applyBorder="1" applyAlignment="1">
      <alignment horizontal="center" vertical="top" wrapText="1"/>
    </xf>
    <xf numFmtId="0" fontId="6" fillId="2" borderId="3" xfId="0" applyFont="1" applyFill="1" applyBorder="1" applyAlignment="1">
      <alignment horizontal="center" vertical="top"/>
    </xf>
    <xf numFmtId="4" fontId="5" fillId="2" borderId="3" xfId="0" applyNumberFormat="1" applyFont="1" applyFill="1" applyBorder="1" applyAlignment="1">
      <alignment horizontal="center" vertical="top" wrapText="1"/>
    </xf>
    <xf numFmtId="0" fontId="6" fillId="2" borderId="17" xfId="0" applyFont="1" applyFill="1" applyBorder="1" applyAlignment="1">
      <alignment horizontal="center" vertical="top" wrapText="1"/>
    </xf>
    <xf numFmtId="0" fontId="6" fillId="2" borderId="1" xfId="0" applyFont="1" applyFill="1" applyBorder="1" applyAlignment="1">
      <alignment horizontal="center" vertical="top"/>
    </xf>
    <xf numFmtId="0" fontId="3" fillId="2" borderId="2"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2" borderId="3" xfId="0" applyFont="1" applyFill="1" applyBorder="1" applyAlignment="1">
      <alignment horizontal="center" vertical="top" wrapText="1"/>
    </xf>
    <xf numFmtId="0" fontId="8" fillId="2" borderId="2" xfId="0" applyFont="1" applyFill="1" applyBorder="1" applyAlignment="1">
      <alignment vertical="top" wrapText="1"/>
    </xf>
    <xf numFmtId="0" fontId="8" fillId="2" borderId="2" xfId="0" applyFont="1" applyFill="1" applyBorder="1" applyAlignment="1">
      <alignment horizontal="center" vertical="top" wrapText="1"/>
    </xf>
    <xf numFmtId="0" fontId="8" fillId="2" borderId="1" xfId="0" applyFont="1" applyFill="1" applyBorder="1" applyAlignment="1">
      <alignment horizontal="center" vertical="top"/>
    </xf>
    <xf numFmtId="0" fontId="8" fillId="2" borderId="3" xfId="0" applyFont="1" applyFill="1" applyBorder="1" applyAlignment="1">
      <alignment vertical="top" wrapText="1"/>
    </xf>
    <xf numFmtId="0" fontId="8" fillId="2" borderId="3" xfId="0" applyFont="1" applyFill="1" applyBorder="1" applyAlignment="1">
      <alignment horizontal="center" vertical="top" wrapText="1"/>
    </xf>
    <xf numFmtId="3" fontId="8" fillId="2" borderId="1" xfId="0" applyNumberFormat="1" applyFont="1" applyFill="1" applyBorder="1" applyAlignment="1">
      <alignment horizontal="center" vertical="top" wrapText="1"/>
    </xf>
    <xf numFmtId="164" fontId="7" fillId="2" borderId="3" xfId="0" applyNumberFormat="1" applyFont="1" applyFill="1" applyBorder="1" applyAlignment="1">
      <alignment horizontal="center" vertical="top" wrapText="1"/>
    </xf>
    <xf numFmtId="3" fontId="6" fillId="2" borderId="1" xfId="0" applyNumberFormat="1" applyFont="1" applyFill="1" applyBorder="1" applyAlignment="1">
      <alignment horizontal="center" vertical="top" wrapText="1"/>
    </xf>
    <xf numFmtId="0" fontId="9" fillId="2" borderId="0" xfId="0" applyFont="1" applyFill="1" applyAlignment="1">
      <alignment horizontal="center" vertical="center"/>
    </xf>
    <xf numFmtId="0" fontId="8" fillId="2" borderId="9" xfId="0" applyFont="1" applyFill="1" applyBorder="1" applyAlignment="1">
      <alignment horizontal="center" vertical="top" wrapText="1"/>
    </xf>
    <xf numFmtId="0" fontId="8" fillId="2" borderId="3" xfId="0" applyFont="1" applyFill="1" applyBorder="1" applyAlignment="1">
      <alignment horizontal="left" vertical="top" wrapText="1"/>
    </xf>
    <xf numFmtId="0" fontId="7" fillId="2" borderId="3" xfId="0" applyFont="1" applyFill="1" applyBorder="1" applyAlignment="1">
      <alignment horizontal="center" vertical="top" wrapText="1"/>
    </xf>
    <xf numFmtId="0" fontId="8" fillId="2" borderId="3" xfId="0" applyFont="1" applyFill="1" applyBorder="1" applyAlignment="1">
      <alignment horizontal="center" vertical="top"/>
    </xf>
    <xf numFmtId="164" fontId="8" fillId="2" borderId="3" xfId="0" applyNumberFormat="1" applyFont="1" applyFill="1" applyBorder="1" applyAlignment="1">
      <alignment horizontal="center" vertical="top" wrapText="1"/>
    </xf>
    <xf numFmtId="4" fontId="7" fillId="2" borderId="3" xfId="0" applyNumberFormat="1" applyFont="1" applyFill="1" applyBorder="1" applyAlignment="1">
      <alignment horizontal="center" vertical="top" wrapText="1"/>
    </xf>
    <xf numFmtId="3" fontId="6" fillId="2" borderId="2" xfId="0" applyNumberFormat="1" applyFont="1" applyFill="1" applyBorder="1" applyAlignment="1">
      <alignment horizontal="center" vertical="top" wrapText="1"/>
    </xf>
    <xf numFmtId="0" fontId="6" fillId="2" borderId="3" xfId="0" applyFont="1" applyFill="1" applyBorder="1" applyAlignment="1">
      <alignment vertical="top" wrapText="1"/>
    </xf>
    <xf numFmtId="3" fontId="6" fillId="2" borderId="3"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3" fontId="8" fillId="2" borderId="2" xfId="0" applyNumberFormat="1" applyFont="1" applyFill="1" applyBorder="1" applyAlignment="1">
      <alignment horizontal="center" vertical="top" wrapText="1"/>
    </xf>
    <xf numFmtId="3" fontId="8" fillId="2" borderId="3" xfId="0" applyNumberFormat="1" applyFont="1" applyFill="1" applyBorder="1" applyAlignment="1">
      <alignment horizontal="center" vertical="top" wrapText="1"/>
    </xf>
    <xf numFmtId="166" fontId="6" fillId="2" borderId="1" xfId="0" applyNumberFormat="1" applyFont="1" applyFill="1" applyBorder="1" applyAlignment="1">
      <alignment horizontal="center" vertical="top" wrapText="1"/>
    </xf>
    <xf numFmtId="0" fontId="6" fillId="2" borderId="9" xfId="0" applyFont="1" applyFill="1" applyBorder="1" applyAlignment="1">
      <alignment vertical="top" wrapText="1"/>
    </xf>
    <xf numFmtId="0" fontId="6" fillId="2" borderId="0" xfId="0" applyFont="1" applyFill="1" applyAlignment="1">
      <alignment horizontal="center" vertical="center"/>
    </xf>
    <xf numFmtId="0" fontId="3" fillId="2" borderId="1" xfId="0" applyFont="1" applyFill="1" applyBorder="1" applyAlignment="1">
      <alignment horizontal="center" vertical="top" wrapText="1"/>
    </xf>
    <xf numFmtId="0" fontId="4" fillId="2" borderId="9" xfId="0" applyFont="1" applyFill="1" applyBorder="1" applyAlignment="1">
      <alignment horizontal="center" vertical="top" wrapText="1"/>
    </xf>
    <xf numFmtId="0" fontId="3" fillId="2" borderId="3" xfId="0" applyFont="1" applyFill="1" applyBorder="1" applyAlignment="1">
      <alignment horizontal="left" vertical="top"/>
    </xf>
    <xf numFmtId="2" fontId="5" fillId="2" borderId="3" xfId="0" applyNumberFormat="1" applyFont="1" applyFill="1" applyBorder="1" applyAlignment="1">
      <alignment horizontal="center" vertical="top"/>
    </xf>
    <xf numFmtId="2" fontId="5" fillId="2" borderId="2" xfId="0" applyNumberFormat="1" applyFont="1" applyFill="1" applyBorder="1" applyAlignment="1">
      <alignment horizontal="center" vertical="top"/>
    </xf>
    <xf numFmtId="2" fontId="5" fillId="2" borderId="9" xfId="0" applyNumberFormat="1" applyFont="1" applyFill="1" applyBorder="1" applyAlignment="1">
      <alignment horizontal="center" vertical="top"/>
    </xf>
    <xf numFmtId="0" fontId="3" fillId="2" borderId="1" xfId="0" applyFont="1" applyFill="1" applyBorder="1" applyAlignment="1">
      <alignment horizontal="center" vertical="top"/>
    </xf>
    <xf numFmtId="0" fontId="3" fillId="2" borderId="3" xfId="0" applyFont="1" applyFill="1" applyBorder="1" applyAlignment="1">
      <alignment horizontal="center" vertical="top"/>
    </xf>
    <xf numFmtId="0" fontId="4" fillId="2" borderId="9" xfId="0" applyFont="1" applyFill="1" applyBorder="1" applyAlignment="1">
      <alignment horizontal="center" vertical="top"/>
    </xf>
    <xf numFmtId="0" fontId="6" fillId="2" borderId="0" xfId="0" applyFont="1" applyFill="1"/>
    <xf numFmtId="0" fontId="9" fillId="2" borderId="1" xfId="0" applyFont="1" applyFill="1" applyBorder="1" applyAlignment="1">
      <alignment horizontal="center" vertical="top"/>
    </xf>
    <xf numFmtId="0" fontId="3" fillId="2" borderId="1" xfId="0" applyFont="1" applyFill="1" applyBorder="1" applyAlignment="1">
      <alignment horizontal="center" vertical="center"/>
    </xf>
    <xf numFmtId="0" fontId="3" fillId="2" borderId="1" xfId="0" applyFont="1" applyFill="1" applyBorder="1"/>
    <xf numFmtId="0" fontId="3" fillId="2" borderId="31" xfId="0" applyFont="1" applyFill="1" applyBorder="1" applyAlignment="1">
      <alignment vertical="top" wrapText="1"/>
    </xf>
    <xf numFmtId="0" fontId="3" fillId="2" borderId="31" xfId="0" applyFont="1" applyFill="1" applyBorder="1" applyAlignment="1">
      <alignment horizontal="center" vertical="top" wrapText="1"/>
    </xf>
    <xf numFmtId="0" fontId="3" fillId="2" borderId="31" xfId="0" applyFont="1" applyFill="1" applyBorder="1" applyAlignment="1">
      <alignment horizontal="left" vertical="top"/>
    </xf>
    <xf numFmtId="0" fontId="3" fillId="2" borderId="31" xfId="0" applyFont="1" applyFill="1" applyBorder="1" applyAlignment="1">
      <alignment horizontal="center" vertical="top"/>
    </xf>
    <xf numFmtId="0" fontId="3" fillId="2" borderId="1" xfId="0" applyFont="1" applyFill="1" applyBorder="1" applyAlignment="1">
      <alignment horizontal="left" vertical="top"/>
    </xf>
    <xf numFmtId="0" fontId="6" fillId="2" borderId="32" xfId="0" applyFont="1" applyFill="1" applyBorder="1" applyAlignment="1">
      <alignment vertical="top" wrapText="1"/>
    </xf>
    <xf numFmtId="0" fontId="3" fillId="2" borderId="32" xfId="0" applyFont="1" applyFill="1" applyBorder="1" applyAlignment="1">
      <alignment horizontal="center" vertical="top" wrapText="1"/>
    </xf>
    <xf numFmtId="0" fontId="3" fillId="2" borderId="32" xfId="0" applyFont="1" applyFill="1" applyBorder="1" applyAlignment="1">
      <alignment horizontal="left" vertical="top"/>
    </xf>
    <xf numFmtId="0" fontId="3" fillId="2" borderId="32" xfId="0" applyFont="1" applyFill="1" applyBorder="1" applyAlignment="1">
      <alignment horizontal="center" vertical="top"/>
    </xf>
    <xf numFmtId="0" fontId="6" fillId="2" borderId="26" xfId="0" applyFont="1" applyFill="1" applyBorder="1" applyAlignment="1">
      <alignment vertical="top" wrapText="1"/>
    </xf>
    <xf numFmtId="0" fontId="3" fillId="2" borderId="26" xfId="0" applyFont="1" applyFill="1" applyBorder="1" applyAlignment="1">
      <alignment vertical="top" wrapText="1"/>
    </xf>
    <xf numFmtId="0" fontId="3" fillId="2" borderId="26" xfId="0" applyFont="1" applyFill="1" applyBorder="1" applyAlignment="1">
      <alignment vertical="top"/>
    </xf>
    <xf numFmtId="0" fontId="3" fillId="2" borderId="2" xfId="0" applyFont="1" applyFill="1" applyBorder="1" applyAlignment="1">
      <alignment horizontal="center" vertical="top"/>
    </xf>
    <xf numFmtId="0" fontId="3" fillId="2" borderId="3" xfId="0" applyFont="1" applyFill="1" applyBorder="1" applyAlignment="1">
      <alignment vertical="top" wrapText="1"/>
    </xf>
    <xf numFmtId="0" fontId="3" fillId="2" borderId="1" xfId="0" applyFont="1" applyFill="1" applyBorder="1" applyAlignment="1">
      <alignment vertical="top" wrapText="1"/>
    </xf>
    <xf numFmtId="1" fontId="6" fillId="2" borderId="1" xfId="0" applyNumberFormat="1" applyFont="1" applyFill="1" applyBorder="1" applyAlignment="1">
      <alignment horizontal="center" vertical="top" wrapText="1"/>
    </xf>
    <xf numFmtId="0" fontId="8" fillId="2" borderId="0" xfId="0" applyFont="1" applyFill="1" applyAlignment="1">
      <alignment horizontal="center" vertical="center"/>
    </xf>
    <xf numFmtId="4" fontId="8" fillId="2" borderId="1" xfId="0" applyNumberFormat="1" applyFont="1" applyFill="1" applyBorder="1" applyAlignment="1">
      <alignment horizontal="center" vertical="top" wrapText="1"/>
    </xf>
    <xf numFmtId="2" fontId="6" fillId="2" borderId="1" xfId="0" applyNumberFormat="1" applyFont="1" applyFill="1" applyBorder="1" applyAlignment="1">
      <alignment horizontal="center" vertical="top" wrapText="1"/>
    </xf>
    <xf numFmtId="3" fontId="6" fillId="2" borderId="18" xfId="0" applyNumberFormat="1" applyFont="1" applyFill="1" applyBorder="1" applyAlignment="1">
      <alignment horizontal="center" vertical="top" wrapText="1"/>
    </xf>
    <xf numFmtId="2" fontId="3" fillId="2" borderId="0" xfId="0" applyNumberFormat="1" applyFont="1" applyFill="1"/>
    <xf numFmtId="0" fontId="3" fillId="2" borderId="9" xfId="0" applyFont="1" applyFill="1" applyBorder="1" applyAlignment="1">
      <alignment horizontal="center" vertical="top"/>
    </xf>
    <xf numFmtId="2" fontId="7" fillId="2" borderId="2" xfId="0" applyNumberFormat="1" applyFont="1" applyFill="1" applyBorder="1" applyAlignment="1">
      <alignment horizontal="center" vertical="top"/>
    </xf>
    <xf numFmtId="0" fontId="11" fillId="2" borderId="9" xfId="0" applyFont="1" applyFill="1" applyBorder="1" applyAlignment="1">
      <alignment horizontal="center" vertical="top"/>
    </xf>
    <xf numFmtId="0" fontId="11" fillId="2" borderId="3" xfId="0" applyFont="1" applyFill="1" applyBorder="1" applyAlignment="1">
      <alignment horizontal="center" vertical="top"/>
    </xf>
    <xf numFmtId="0" fontId="4" fillId="2" borderId="2" xfId="0" applyFont="1" applyFill="1" applyBorder="1" applyAlignment="1">
      <alignment vertical="top" wrapText="1"/>
    </xf>
    <xf numFmtId="0" fontId="3" fillId="2" borderId="9" xfId="0" applyFont="1" applyFill="1" applyBorder="1" applyAlignment="1">
      <alignment vertical="top"/>
    </xf>
    <xf numFmtId="2" fontId="5" fillId="2" borderId="9" xfId="0" applyNumberFormat="1" applyFont="1" applyFill="1" applyBorder="1" applyAlignment="1">
      <alignment vertical="top"/>
    </xf>
    <xf numFmtId="0" fontId="3" fillId="2" borderId="3" xfId="0" applyFont="1" applyFill="1" applyBorder="1" applyAlignment="1">
      <alignment vertical="top"/>
    </xf>
    <xf numFmtId="2" fontId="5" fillId="2" borderId="3" xfId="0" applyNumberFormat="1" applyFont="1" applyFill="1" applyBorder="1" applyAlignment="1">
      <alignment vertical="top"/>
    </xf>
    <xf numFmtId="0" fontId="3" fillId="2" borderId="1" xfId="0" applyFont="1" applyFill="1" applyBorder="1" applyAlignment="1">
      <alignment horizontal="center" vertical="top" shrinkToFit="1"/>
    </xf>
    <xf numFmtId="0" fontId="3" fillId="2" borderId="0" xfId="0" applyFont="1" applyFill="1" applyAlignment="1">
      <alignment horizontal="center" vertical="top"/>
    </xf>
    <xf numFmtId="0" fontId="3" fillId="2" borderId="0" xfId="0" applyFont="1" applyFill="1" applyAlignment="1">
      <alignment horizontal="center"/>
    </xf>
    <xf numFmtId="0" fontId="3" fillId="2" borderId="0" xfId="0" applyFont="1" applyFill="1" applyAlignment="1">
      <alignment horizontal="left"/>
    </xf>
    <xf numFmtId="0" fontId="4" fillId="2" borderId="0" xfId="0" applyFont="1" applyFill="1"/>
    <xf numFmtId="164" fontId="4" fillId="2" borderId="0" xfId="0" applyNumberFormat="1" applyFont="1" applyFill="1"/>
    <xf numFmtId="0" fontId="6" fillId="2" borderId="0" xfId="0" applyFont="1" applyFill="1" applyAlignment="1">
      <alignment horizontal="left" vertical="top"/>
    </xf>
    <xf numFmtId="0" fontId="6" fillId="2" borderId="0" xfId="0" applyFont="1" applyFill="1" applyAlignment="1">
      <alignment horizontal="left" vertical="top" wrapText="1"/>
    </xf>
    <xf numFmtId="0" fontId="6" fillId="2" borderId="0" xfId="0" applyFont="1" applyFill="1" applyAlignment="1">
      <alignment vertical="top" wrapText="1"/>
    </xf>
    <xf numFmtId="3" fontId="6" fillId="2" borderId="0" xfId="0" applyNumberFormat="1" applyFont="1" applyFill="1" applyAlignment="1">
      <alignment horizontal="center" vertical="top" wrapText="1"/>
    </xf>
    <xf numFmtId="0" fontId="5" fillId="2" borderId="0" xfId="0" applyFont="1" applyFill="1" applyAlignment="1">
      <alignment horizontal="center" vertical="top" wrapText="1"/>
    </xf>
    <xf numFmtId="0" fontId="3" fillId="2" borderId="0" xfId="0" applyFont="1" applyFill="1" applyAlignment="1">
      <alignment horizontal="center" vertical="top" wrapText="1"/>
    </xf>
    <xf numFmtId="164" fontId="5" fillId="2" borderId="0" xfId="0" applyNumberFormat="1" applyFont="1" applyFill="1" applyAlignment="1">
      <alignment horizontal="center" vertical="top" wrapText="1"/>
    </xf>
    <xf numFmtId="4" fontId="5" fillId="2" borderId="0" xfId="0" applyNumberFormat="1" applyFont="1" applyFill="1" applyAlignment="1">
      <alignment horizontal="center" vertical="top" wrapText="1"/>
    </xf>
    <xf numFmtId="0" fontId="12" fillId="2" borderId="0" xfId="0" applyFont="1" applyFill="1" applyAlignment="1">
      <alignment horizontal="left" vertical="top"/>
    </xf>
    <xf numFmtId="3" fontId="5" fillId="2" borderId="0" xfId="0" applyNumberFormat="1" applyFont="1" applyFill="1" applyAlignment="1">
      <alignment horizontal="center" vertical="top" wrapText="1"/>
    </xf>
    <xf numFmtId="4" fontId="6" fillId="2" borderId="0" xfId="0" applyNumberFormat="1" applyFont="1" applyFill="1" applyAlignment="1">
      <alignment horizontal="center" vertical="top" wrapText="1"/>
    </xf>
    <xf numFmtId="0" fontId="6" fillId="2" borderId="0" xfId="0" applyFont="1" applyFill="1" applyAlignment="1">
      <alignment horizontal="center"/>
    </xf>
    <xf numFmtId="0" fontId="6" fillId="2" borderId="0" xfId="0" applyFont="1" applyFill="1" applyAlignment="1">
      <alignment horizontal="left"/>
    </xf>
    <xf numFmtId="0" fontId="6" fillId="2" borderId="0" xfId="0" applyFont="1" applyFill="1" applyAlignment="1">
      <alignment horizontal="center" vertical="top"/>
    </xf>
    <xf numFmtId="0" fontId="5" fillId="2" borderId="0" xfId="0" applyFont="1" applyFill="1"/>
    <xf numFmtId="164" fontId="5" fillId="2" borderId="0" xfId="0" applyNumberFormat="1" applyFont="1" applyFill="1"/>
    <xf numFmtId="0" fontId="5" fillId="2" borderId="0" xfId="0" applyFont="1" applyFill="1" applyAlignment="1">
      <alignment horizontal="center"/>
    </xf>
    <xf numFmtId="164" fontId="6" fillId="2" borderId="0" xfId="0" applyNumberFormat="1" applyFont="1" applyFill="1"/>
    <xf numFmtId="0" fontId="3" fillId="2" borderId="0" xfId="0" applyFont="1" applyFill="1" applyAlignment="1">
      <alignment horizontal="left" vertical="top"/>
    </xf>
    <xf numFmtId="164" fontId="3" fillId="2" borderId="0" xfId="0" applyNumberFormat="1" applyFont="1" applyFill="1"/>
    <xf numFmtId="0" fontId="9" fillId="2" borderId="0" xfId="0" applyFont="1" applyFill="1"/>
    <xf numFmtId="0" fontId="18" fillId="2" borderId="0" xfId="0" applyFont="1" applyFill="1" applyAlignment="1">
      <alignment horizontal="center" vertical="top"/>
    </xf>
    <xf numFmtId="0" fontId="18" fillId="2" borderId="0" xfId="0" applyFont="1" applyFill="1" applyAlignment="1">
      <alignment horizontal="center"/>
    </xf>
    <xf numFmtId="0" fontId="18" fillId="2" borderId="0" xfId="0" applyFont="1" applyFill="1"/>
    <xf numFmtId="0" fontId="18" fillId="2" borderId="0" xfId="0" applyFont="1" applyFill="1" applyAlignment="1">
      <alignment horizontal="left"/>
    </xf>
    <xf numFmtId="0" fontId="19" fillId="2" borderId="0" xfId="0" applyFont="1" applyFill="1"/>
    <xf numFmtId="164" fontId="18" fillId="2" borderId="0" xfId="0" applyNumberFormat="1" applyFont="1" applyFill="1"/>
    <xf numFmtId="164" fontId="19" fillId="2" borderId="0" xfId="0" applyNumberFormat="1" applyFont="1" applyFill="1"/>
    <xf numFmtId="0" fontId="19" fillId="2" borderId="0" xfId="0" applyFont="1" applyFill="1" applyAlignment="1">
      <alignment horizontal="center"/>
    </xf>
    <xf numFmtId="0" fontId="7" fillId="2" borderId="1" xfId="0" applyFont="1" applyFill="1" applyBorder="1" applyAlignment="1">
      <alignment horizontal="center" vertical="top" wrapText="1"/>
    </xf>
    <xf numFmtId="0" fontId="7" fillId="2" borderId="9" xfId="0" applyFont="1" applyFill="1" applyBorder="1" applyAlignment="1">
      <alignment horizontal="center" vertical="top" wrapText="1"/>
    </xf>
    <xf numFmtId="4" fontId="7" fillId="2" borderId="1"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0" fontId="5" fillId="2" borderId="9" xfId="0" applyFont="1" applyFill="1" applyBorder="1" applyAlignment="1">
      <alignment horizontal="center" vertical="top"/>
    </xf>
    <xf numFmtId="164" fontId="7" fillId="2" borderId="1" xfId="0" applyNumberFormat="1" applyFont="1" applyFill="1" applyBorder="1" applyAlignment="1">
      <alignment horizontal="center" vertical="top" wrapText="1"/>
    </xf>
    <xf numFmtId="164" fontId="7" fillId="2" borderId="2" xfId="0" applyNumberFormat="1" applyFont="1" applyFill="1" applyBorder="1" applyAlignment="1">
      <alignment horizontal="center" vertical="top" wrapText="1"/>
    </xf>
    <xf numFmtId="164" fontId="8" fillId="2" borderId="1" xfId="0" applyNumberFormat="1" applyFont="1" applyFill="1" applyBorder="1" applyAlignment="1">
      <alignment horizontal="center" vertical="top" wrapText="1"/>
    </xf>
    <xf numFmtId="4" fontId="8" fillId="2" borderId="2" xfId="0" applyNumberFormat="1" applyFont="1" applyFill="1" applyBorder="1" applyAlignment="1">
      <alignment horizontal="center" vertical="top" wrapText="1"/>
    </xf>
    <xf numFmtId="4" fontId="6" fillId="2" borderId="2" xfId="0" applyNumberFormat="1" applyFont="1" applyFill="1" applyBorder="1" applyAlignment="1">
      <alignment horizontal="center" vertical="top" wrapText="1"/>
    </xf>
    <xf numFmtId="2" fontId="7" fillId="2" borderId="9" xfId="0" applyNumberFormat="1" applyFont="1" applyFill="1" applyBorder="1" applyAlignment="1">
      <alignment horizontal="center" vertical="top"/>
    </xf>
    <xf numFmtId="0" fontId="7" fillId="2" borderId="9" xfId="0" applyFont="1" applyFill="1" applyBorder="1" applyAlignment="1">
      <alignment horizontal="center" vertical="top"/>
    </xf>
    <xf numFmtId="4" fontId="6" fillId="2" borderId="1" xfId="0" applyNumberFormat="1" applyFont="1" applyFill="1" applyBorder="1" applyAlignment="1">
      <alignment horizontal="center" vertical="top" wrapText="1"/>
    </xf>
    <xf numFmtId="0" fontId="11" fillId="2" borderId="9" xfId="0" applyFont="1" applyFill="1" applyBorder="1" applyAlignment="1">
      <alignment horizontal="center" vertical="top" wrapText="1"/>
    </xf>
    <xf numFmtId="0" fontId="9" fillId="2" borderId="9" xfId="0" applyFont="1" applyFill="1" applyBorder="1" applyAlignment="1">
      <alignment horizontal="center" vertical="top"/>
    </xf>
    <xf numFmtId="0" fontId="3" fillId="2" borderId="2" xfId="0" applyFont="1" applyFill="1" applyBorder="1" applyAlignment="1">
      <alignment horizontal="left" vertical="top"/>
    </xf>
    <xf numFmtId="2" fontId="5" fillId="2" borderId="26" xfId="0" applyNumberFormat="1" applyFont="1" applyFill="1" applyBorder="1" applyAlignment="1">
      <alignment horizontal="center" vertical="top"/>
    </xf>
    <xf numFmtId="0" fontId="5" fillId="2" borderId="2" xfId="0" applyFont="1" applyFill="1" applyBorder="1" applyAlignment="1">
      <alignment vertical="top" wrapText="1"/>
    </xf>
    <xf numFmtId="0" fontId="8" fillId="2" borderId="18" xfId="0" applyFont="1" applyFill="1" applyBorder="1" applyAlignment="1">
      <alignment horizontal="center" vertical="top" wrapText="1"/>
    </xf>
    <xf numFmtId="0" fontId="8" fillId="2" borderId="5" xfId="0" applyFont="1" applyFill="1" applyBorder="1" applyAlignment="1">
      <alignment horizontal="center" vertical="top" wrapText="1"/>
    </xf>
    <xf numFmtId="0" fontId="17" fillId="2" borderId="1" xfId="0" applyFont="1" applyFill="1" applyBorder="1" applyAlignment="1">
      <alignment horizontal="center" vertical="center" wrapText="1"/>
    </xf>
    <xf numFmtId="164" fontId="17" fillId="2" borderId="1" xfId="0" applyNumberFormat="1" applyFont="1" applyFill="1" applyBorder="1" applyAlignment="1">
      <alignment horizontal="center" vertical="center" wrapText="1"/>
    </xf>
    <xf numFmtId="0" fontId="8" fillId="2" borderId="18" xfId="0" applyFont="1" applyFill="1" applyBorder="1" applyAlignment="1">
      <alignment horizontal="center" vertical="top"/>
    </xf>
    <xf numFmtId="0" fontId="8" fillId="4" borderId="32" xfId="0" applyFont="1" applyFill="1" applyBorder="1" applyAlignment="1">
      <alignment horizontal="left" vertical="top" wrapText="1"/>
    </xf>
    <xf numFmtId="0" fontId="8" fillId="2" borderId="32" xfId="0" applyFont="1" applyFill="1" applyBorder="1" applyAlignment="1">
      <alignment horizontal="left" vertical="top"/>
    </xf>
    <xf numFmtId="0" fontId="9" fillId="2" borderId="38" xfId="0" applyFont="1" applyFill="1" applyBorder="1" applyAlignment="1">
      <alignment horizontal="center" vertical="top"/>
    </xf>
    <xf numFmtId="0" fontId="6" fillId="2" borderId="18" xfId="0" applyFont="1" applyFill="1" applyBorder="1" applyAlignment="1">
      <alignment horizontal="center" vertical="top"/>
    </xf>
    <xf numFmtId="0" fontId="6" fillId="4" borderId="32" xfId="0" applyFont="1" applyFill="1" applyBorder="1" applyAlignment="1">
      <alignment horizontal="left" vertical="top" wrapText="1"/>
    </xf>
    <xf numFmtId="0" fontId="6" fillId="2" borderId="32" xfId="0" applyFont="1" applyFill="1" applyBorder="1" applyAlignment="1">
      <alignment horizontal="left" vertical="top"/>
    </xf>
    <xf numFmtId="0" fontId="3" fillId="2" borderId="38" xfId="0" applyFont="1" applyFill="1" applyBorder="1" applyAlignment="1">
      <alignment horizontal="center" vertical="top"/>
    </xf>
    <xf numFmtId="0" fontId="9" fillId="2" borderId="1" xfId="0" applyFont="1" applyFill="1" applyBorder="1" applyAlignment="1">
      <alignment vertical="top" wrapText="1"/>
    </xf>
    <xf numFmtId="0" fontId="3" fillId="2" borderId="0" xfId="0" applyFont="1" applyFill="1" applyAlignment="1">
      <alignment horizontal="left" vertical="top" wrapText="1"/>
    </xf>
    <xf numFmtId="0" fontId="4" fillId="2" borderId="0" xfId="0" applyFont="1" applyFill="1" applyAlignment="1">
      <alignment horizontal="center" vertical="top" wrapText="1"/>
    </xf>
    <xf numFmtId="0" fontId="22" fillId="2" borderId="2" xfId="0" applyFont="1" applyFill="1" applyBorder="1" applyAlignment="1">
      <alignment horizontal="center" vertical="top" wrapText="1"/>
    </xf>
    <xf numFmtId="0" fontId="22" fillId="2" borderId="1" xfId="0" applyFont="1" applyFill="1" applyBorder="1" applyAlignment="1">
      <alignment horizontal="left" vertical="top" wrapText="1"/>
    </xf>
    <xf numFmtId="0" fontId="22" fillId="2" borderId="1" xfId="0" applyFont="1" applyFill="1" applyBorder="1" applyAlignment="1">
      <alignment horizontal="center" vertical="top" wrapText="1"/>
    </xf>
    <xf numFmtId="0" fontId="22" fillId="2" borderId="1" xfId="0" applyFont="1" applyFill="1" applyBorder="1" applyAlignment="1">
      <alignment horizontal="center" vertical="top"/>
    </xf>
    <xf numFmtId="4" fontId="22" fillId="2" borderId="2" xfId="0" applyNumberFormat="1" applyFont="1" applyFill="1" applyBorder="1" applyAlignment="1">
      <alignment horizontal="center" vertical="top" wrapText="1"/>
    </xf>
    <xf numFmtId="0" fontId="22" fillId="2" borderId="9" xfId="0" applyFont="1" applyFill="1" applyBorder="1" applyAlignment="1">
      <alignment horizontal="center" vertical="top" wrapText="1"/>
    </xf>
    <xf numFmtId="4" fontId="22" fillId="2" borderId="9" xfId="0" applyNumberFormat="1" applyFont="1" applyFill="1" applyBorder="1" applyAlignment="1">
      <alignment horizontal="center" vertical="top" wrapText="1"/>
    </xf>
    <xf numFmtId="4" fontId="22" fillId="2" borderId="9" xfId="0" applyNumberFormat="1" applyFont="1" applyFill="1" applyBorder="1" applyAlignment="1">
      <alignment horizontal="center" vertical="top"/>
    </xf>
    <xf numFmtId="0" fontId="22" fillId="2" borderId="3" xfId="0" applyFont="1" applyFill="1" applyBorder="1" applyAlignment="1">
      <alignment horizontal="center" vertical="top" wrapText="1"/>
    </xf>
    <xf numFmtId="4" fontId="22" fillId="2" borderId="3" xfId="0" applyNumberFormat="1" applyFont="1" applyFill="1" applyBorder="1" applyAlignment="1">
      <alignment horizontal="center" vertical="top" wrapText="1"/>
    </xf>
    <xf numFmtId="4" fontId="22" fillId="2" borderId="3" xfId="0" applyNumberFormat="1" applyFont="1" applyFill="1" applyBorder="1" applyAlignment="1">
      <alignment horizontal="center" vertical="top"/>
    </xf>
    <xf numFmtId="0" fontId="22" fillId="2" borderId="30" xfId="0" applyFont="1" applyFill="1" applyBorder="1" applyAlignment="1">
      <alignment horizontal="center" vertical="top" wrapText="1"/>
    </xf>
    <xf numFmtId="0" fontId="7" fillId="2" borderId="2" xfId="0" applyFont="1" applyFill="1" applyBorder="1" applyAlignment="1">
      <alignment horizontal="center" vertical="top" wrapText="1"/>
    </xf>
    <xf numFmtId="4" fontId="7" fillId="2" borderId="2" xfId="0" applyNumberFormat="1" applyFont="1" applyFill="1" applyBorder="1" applyAlignment="1">
      <alignment horizontal="center" vertical="top" wrapText="1"/>
    </xf>
    <xf numFmtId="0" fontId="8" fillId="2" borderId="2" xfId="0" applyFont="1" applyFill="1" applyBorder="1" applyAlignment="1">
      <alignment horizontal="left" vertical="top" wrapText="1"/>
    </xf>
    <xf numFmtId="164" fontId="8" fillId="2" borderId="2" xfId="0" applyNumberFormat="1" applyFont="1" applyFill="1" applyBorder="1" applyAlignment="1">
      <alignment horizontal="center" vertical="top" wrapText="1"/>
    </xf>
    <xf numFmtId="0" fontId="8" fillId="2" borderId="2" xfId="0" applyFont="1" applyFill="1" applyBorder="1" applyAlignment="1">
      <alignment horizontal="center" vertical="top"/>
    </xf>
    <xf numFmtId="0" fontId="9" fillId="2" borderId="1" xfId="0" applyFont="1" applyFill="1" applyBorder="1" applyAlignment="1">
      <alignment horizontal="left" vertical="top" wrapText="1"/>
    </xf>
    <xf numFmtId="0" fontId="11" fillId="2" borderId="1" xfId="0" applyFont="1" applyFill="1" applyBorder="1" applyAlignment="1">
      <alignment horizontal="center" vertical="top"/>
    </xf>
    <xf numFmtId="14" fontId="11" fillId="2" borderId="1" xfId="0" applyNumberFormat="1" applyFont="1" applyFill="1" applyBorder="1" applyAlignment="1">
      <alignment horizontal="center" vertical="top"/>
    </xf>
    <xf numFmtId="2" fontId="8" fillId="2"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top" wrapText="1"/>
    </xf>
    <xf numFmtId="0" fontId="7" fillId="2" borderId="1" xfId="0" applyFont="1" applyFill="1" applyBorder="1" applyAlignment="1">
      <alignment horizontal="left" vertical="top" wrapText="1"/>
    </xf>
    <xf numFmtId="0" fontId="8" fillId="2" borderId="6" xfId="0" applyFont="1" applyFill="1" applyBorder="1" applyAlignment="1">
      <alignment horizontal="center" vertical="top" wrapText="1"/>
    </xf>
    <xf numFmtId="0" fontId="8" fillId="2" borderId="0" xfId="0" applyFont="1" applyFill="1" applyAlignment="1">
      <alignment horizontal="center" vertical="top" wrapText="1"/>
    </xf>
    <xf numFmtId="0" fontId="8" fillId="2" borderId="37" xfId="0" applyFont="1" applyFill="1" applyBorder="1" applyAlignment="1">
      <alignment horizontal="center" vertical="top" wrapText="1"/>
    </xf>
    <xf numFmtId="164" fontId="6" fillId="2" borderId="2" xfId="0" applyNumberFormat="1" applyFont="1" applyFill="1" applyBorder="1" applyAlignment="1">
      <alignment horizontal="center" vertical="top" wrapText="1"/>
    </xf>
    <xf numFmtId="0" fontId="6" fillId="2" borderId="2" xfId="0" applyFont="1" applyFill="1" applyBorder="1" applyAlignment="1">
      <alignment horizontal="center" vertical="top"/>
    </xf>
    <xf numFmtId="2" fontId="5" fillId="2" borderId="1" xfId="0" applyNumberFormat="1"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37" xfId="0" applyFont="1" applyFill="1" applyBorder="1" applyAlignment="1">
      <alignment horizontal="center" vertical="top" wrapText="1"/>
    </xf>
    <xf numFmtId="0" fontId="5" fillId="2" borderId="1" xfId="0" applyFont="1" applyFill="1" applyBorder="1" applyAlignment="1">
      <alignment vertical="top" wrapText="1"/>
    </xf>
    <xf numFmtId="0" fontId="5" fillId="2" borderId="0" xfId="0" applyFont="1" applyFill="1" applyAlignment="1">
      <alignment vertical="top" wrapText="1"/>
    </xf>
    <xf numFmtId="0" fontId="5" fillId="2" borderId="0" xfId="0" applyFont="1" applyFill="1" applyAlignment="1">
      <alignment horizontal="left" vertical="top" wrapText="1"/>
    </xf>
    <xf numFmtId="2" fontId="6" fillId="2" borderId="0" xfId="0" applyNumberFormat="1" applyFont="1" applyFill="1" applyAlignment="1">
      <alignment horizontal="center" vertical="top" wrapText="1"/>
    </xf>
    <xf numFmtId="2" fontId="5" fillId="2" borderId="0" xfId="0" applyNumberFormat="1" applyFont="1" applyFill="1" applyAlignment="1">
      <alignment horizontal="center" vertical="top" wrapText="1"/>
    </xf>
    <xf numFmtId="0" fontId="5"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6" fillId="2" borderId="1" xfId="0" applyFont="1" applyFill="1" applyBorder="1" applyAlignment="1">
      <alignment horizontal="center" vertical="top"/>
    </xf>
    <xf numFmtId="164" fontId="6" fillId="2" borderId="1" xfId="0" applyNumberFormat="1" applyFont="1" applyFill="1" applyBorder="1" applyAlignment="1">
      <alignment horizontal="center" vertical="top" wrapText="1"/>
    </xf>
    <xf numFmtId="164" fontId="5" fillId="2" borderId="2" xfId="0" applyNumberFormat="1" applyFont="1" applyFill="1" applyBorder="1" applyAlignment="1">
      <alignment horizontal="center" vertical="top" wrapText="1"/>
    </xf>
    <xf numFmtId="164" fontId="5" fillId="2" borderId="9" xfId="0" applyNumberFormat="1" applyFont="1" applyFill="1" applyBorder="1" applyAlignment="1">
      <alignment horizontal="center" vertical="top" wrapText="1"/>
    </xf>
    <xf numFmtId="164" fontId="5" fillId="2" borderId="3" xfId="0" applyNumberFormat="1" applyFont="1" applyFill="1" applyBorder="1" applyAlignment="1">
      <alignment horizontal="center" vertical="top" wrapText="1"/>
    </xf>
    <xf numFmtId="164" fontId="5" fillId="2" borderId="1" xfId="0" applyNumberFormat="1" applyFont="1" applyFill="1" applyBorder="1" applyAlignment="1">
      <alignment horizontal="center" vertical="top" wrapText="1"/>
    </xf>
    <xf numFmtId="4" fontId="5" fillId="2" borderId="1" xfId="0" applyNumberFormat="1" applyFont="1" applyFill="1" applyBorder="1" applyAlignment="1">
      <alignment horizontal="center" vertical="top" wrapText="1"/>
    </xf>
    <xf numFmtId="0" fontId="4" fillId="2" borderId="1"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9" xfId="0" applyFont="1" applyFill="1" applyBorder="1" applyAlignment="1">
      <alignment horizontal="center" vertical="top" wrapText="1"/>
    </xf>
    <xf numFmtId="0" fontId="5" fillId="2" borderId="3" xfId="0" applyFont="1" applyFill="1" applyBorder="1" applyAlignment="1">
      <alignment horizontal="center" vertical="top" wrapText="1"/>
    </xf>
    <xf numFmtId="2" fontId="5" fillId="2" borderId="1" xfId="0" applyNumberFormat="1" applyFont="1" applyFill="1" applyBorder="1" applyAlignment="1">
      <alignment horizontal="center" vertical="top" wrapText="1"/>
    </xf>
    <xf numFmtId="0" fontId="8" fillId="2" borderId="1" xfId="0" applyFont="1" applyFill="1" applyBorder="1" applyAlignment="1">
      <alignment horizontal="center" vertical="top" wrapText="1"/>
    </xf>
    <xf numFmtId="0" fontId="5" fillId="2" borderId="2" xfId="0" applyFont="1" applyFill="1" applyBorder="1" applyAlignment="1">
      <alignment horizontal="center" vertical="top"/>
    </xf>
    <xf numFmtId="0" fontId="5" fillId="2" borderId="9" xfId="0" applyFont="1" applyFill="1" applyBorder="1" applyAlignment="1">
      <alignment horizontal="center" vertical="top"/>
    </xf>
    <xf numFmtId="14" fontId="4" fillId="4" borderId="1" xfId="0" applyNumberFormat="1" applyFont="1" applyFill="1" applyBorder="1" applyAlignment="1">
      <alignment horizontal="center" vertical="top"/>
    </xf>
    <xf numFmtId="0" fontId="5" fillId="2" borderId="1" xfId="0" applyFont="1" applyFill="1" applyBorder="1" applyAlignment="1">
      <alignment horizontal="center"/>
    </xf>
    <xf numFmtId="2" fontId="4" fillId="4" borderId="1" xfId="0" applyNumberFormat="1" applyFont="1" applyFill="1" applyBorder="1" applyAlignment="1">
      <alignment horizontal="left" vertical="top"/>
    </xf>
    <xf numFmtId="0" fontId="5" fillId="2" borderId="1" xfId="0" applyFont="1" applyFill="1" applyBorder="1"/>
    <xf numFmtId="2" fontId="4" fillId="4" borderId="2" xfId="0" applyNumberFormat="1" applyFont="1" applyFill="1" applyBorder="1" applyAlignment="1">
      <alignment horizontal="center" vertical="top"/>
    </xf>
    <xf numFmtId="2" fontId="4" fillId="4" borderId="9" xfId="0" applyNumberFormat="1" applyFont="1" applyFill="1" applyBorder="1" applyAlignment="1">
      <alignment horizontal="center" vertical="top"/>
    </xf>
    <xf numFmtId="2" fontId="4" fillId="4" borderId="3" xfId="0" applyNumberFormat="1" applyFont="1" applyFill="1" applyBorder="1" applyAlignment="1">
      <alignment horizontal="center" vertical="top"/>
    </xf>
    <xf numFmtId="164" fontId="6" fillId="2" borderId="3" xfId="0" applyNumberFormat="1" applyFont="1" applyFill="1" applyBorder="1" applyAlignment="1">
      <alignment horizontal="center" vertical="top" wrapText="1"/>
    </xf>
    <xf numFmtId="164" fontId="3"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3" xfId="0" applyFont="1" applyFill="1" applyBorder="1" applyAlignment="1">
      <alignment horizontal="center" vertical="top" wrapText="1"/>
    </xf>
    <xf numFmtId="2" fontId="6" fillId="2" borderId="1" xfId="0" applyNumberFormat="1" applyFont="1" applyFill="1" applyBorder="1" applyAlignment="1">
      <alignment horizontal="center" vertical="top" wrapText="1"/>
    </xf>
    <xf numFmtId="4" fontId="5" fillId="2" borderId="2" xfId="0" applyNumberFormat="1" applyFont="1" applyFill="1" applyBorder="1" applyAlignment="1">
      <alignment horizontal="center" vertical="top" wrapText="1"/>
    </xf>
    <xf numFmtId="4" fontId="5" fillId="2" borderId="9" xfId="0" applyNumberFormat="1" applyFont="1" applyFill="1" applyBorder="1" applyAlignment="1">
      <alignment horizontal="center" vertical="top" wrapText="1"/>
    </xf>
    <xf numFmtId="4" fontId="5" fillId="2" borderId="3" xfId="0" applyNumberFormat="1" applyFont="1" applyFill="1" applyBorder="1" applyAlignment="1">
      <alignment horizontal="center" vertical="top" wrapText="1"/>
    </xf>
    <xf numFmtId="0" fontId="6" fillId="2" borderId="2" xfId="0" applyFont="1" applyFill="1" applyBorder="1" applyAlignment="1">
      <alignment horizontal="center" vertical="top"/>
    </xf>
    <xf numFmtId="0" fontId="6" fillId="2" borderId="9" xfId="0" applyFont="1" applyFill="1" applyBorder="1" applyAlignment="1">
      <alignment horizontal="center" vertical="top"/>
    </xf>
    <xf numFmtId="0" fontId="6" fillId="2" borderId="3" xfId="0" applyFont="1" applyFill="1" applyBorder="1" applyAlignment="1">
      <alignment horizontal="center" vertical="top"/>
    </xf>
    <xf numFmtId="4" fontId="6" fillId="2" borderId="2" xfId="0" applyNumberFormat="1" applyFont="1" applyFill="1" applyBorder="1" applyAlignment="1">
      <alignment horizontal="center" vertical="top" wrapText="1"/>
    </xf>
    <xf numFmtId="4" fontId="6" fillId="2" borderId="9" xfId="0" applyNumberFormat="1" applyFont="1" applyFill="1" applyBorder="1" applyAlignment="1">
      <alignment horizontal="center" vertical="top" wrapText="1"/>
    </xf>
    <xf numFmtId="4" fontId="6" fillId="2" borderId="3" xfId="0" applyNumberFormat="1"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6" fillId="2" borderId="2"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4" fontId="4" fillId="2" borderId="1" xfId="0" applyNumberFormat="1"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9" xfId="0" applyFont="1" applyFill="1" applyBorder="1" applyAlignment="1">
      <alignment horizontal="center" vertical="top" wrapText="1"/>
    </xf>
    <xf numFmtId="0" fontId="4" fillId="2" borderId="3" xfId="0" applyFont="1" applyFill="1" applyBorder="1" applyAlignment="1">
      <alignment horizontal="center" vertical="top" wrapText="1"/>
    </xf>
    <xf numFmtId="4" fontId="6" fillId="2" borderId="1" xfId="0" applyNumberFormat="1" applyFont="1" applyFill="1" applyBorder="1" applyAlignment="1">
      <alignment horizontal="center" vertical="top" wrapText="1"/>
    </xf>
    <xf numFmtId="0" fontId="5" fillId="2" borderId="25" xfId="0" applyFont="1" applyFill="1" applyBorder="1" applyAlignment="1">
      <alignment horizontal="center" vertical="top" wrapText="1"/>
    </xf>
    <xf numFmtId="0" fontId="7" fillId="2" borderId="1" xfId="0" applyFont="1" applyFill="1" applyBorder="1" applyAlignment="1">
      <alignment horizontal="center" vertical="top" wrapText="1"/>
    </xf>
    <xf numFmtId="4" fontId="7" fillId="2" borderId="1" xfId="0" applyNumberFormat="1" applyFont="1" applyFill="1" applyBorder="1" applyAlignment="1">
      <alignment horizontal="center" vertical="top" wrapText="1"/>
    </xf>
    <xf numFmtId="164" fontId="7" fillId="2" borderId="1" xfId="0" applyNumberFormat="1"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3" xfId="0" applyFont="1" applyFill="1" applyBorder="1" applyAlignment="1">
      <alignment horizontal="center" vertical="top" wrapText="1"/>
    </xf>
    <xf numFmtId="164" fontId="7" fillId="2" borderId="2" xfId="0" applyNumberFormat="1" applyFont="1" applyFill="1" applyBorder="1" applyAlignment="1">
      <alignment horizontal="center" vertical="top" wrapText="1"/>
    </xf>
    <xf numFmtId="164" fontId="7" fillId="2" borderId="9" xfId="0" applyNumberFormat="1" applyFont="1" applyFill="1" applyBorder="1" applyAlignment="1">
      <alignment horizontal="center" vertical="top" wrapText="1"/>
    </xf>
    <xf numFmtId="164" fontId="7" fillId="2" borderId="3" xfId="0" applyNumberFormat="1" applyFont="1" applyFill="1" applyBorder="1" applyAlignment="1">
      <alignment horizontal="center" vertical="top" wrapText="1"/>
    </xf>
    <xf numFmtId="2" fontId="5" fillId="2" borderId="2" xfId="0" applyNumberFormat="1" applyFont="1" applyFill="1" applyBorder="1" applyAlignment="1">
      <alignment horizontal="center" vertical="top"/>
    </xf>
    <xf numFmtId="2" fontId="5" fillId="2" borderId="9" xfId="0" applyNumberFormat="1" applyFont="1" applyFill="1" applyBorder="1" applyAlignment="1">
      <alignment horizontal="center" vertical="top"/>
    </xf>
    <xf numFmtId="2" fontId="5" fillId="2" borderId="3" xfId="0" applyNumberFormat="1" applyFont="1" applyFill="1" applyBorder="1" applyAlignment="1">
      <alignment horizontal="center" vertical="top"/>
    </xf>
    <xf numFmtId="2" fontId="4" fillId="2" borderId="1" xfId="0" applyNumberFormat="1" applyFont="1" applyFill="1" applyBorder="1" applyAlignment="1">
      <alignment horizontal="center" vertical="top" wrapText="1"/>
    </xf>
    <xf numFmtId="0" fontId="12" fillId="2" borderId="1" xfId="0" applyFont="1" applyFill="1" applyBorder="1" applyAlignment="1">
      <alignment horizontal="center" vertical="top" wrapText="1"/>
    </xf>
    <xf numFmtId="0" fontId="6" fillId="2" borderId="2" xfId="0" applyFont="1" applyFill="1" applyBorder="1" applyAlignment="1">
      <alignment vertical="top" wrapText="1"/>
    </xf>
    <xf numFmtId="0" fontId="6" fillId="2" borderId="9" xfId="0" applyFont="1" applyFill="1" applyBorder="1" applyAlignment="1">
      <alignment vertical="top" wrapText="1"/>
    </xf>
    <xf numFmtId="0" fontId="6" fillId="2" borderId="3" xfId="0" applyFont="1" applyFill="1" applyBorder="1" applyAlignment="1">
      <alignment vertical="top" wrapText="1"/>
    </xf>
    <xf numFmtId="0" fontId="8" fillId="2" borderId="1" xfId="0" applyFont="1" applyFill="1" applyBorder="1" applyAlignment="1">
      <alignment horizontal="left" vertical="top" wrapText="1"/>
    </xf>
    <xf numFmtId="164" fontId="8" fillId="2" borderId="1" xfId="0" applyNumberFormat="1" applyFont="1" applyFill="1" applyBorder="1" applyAlignment="1">
      <alignment horizontal="center" vertical="top" wrapText="1"/>
    </xf>
    <xf numFmtId="0" fontId="8" fillId="2" borderId="1" xfId="0" applyFont="1" applyFill="1" applyBorder="1" applyAlignment="1">
      <alignment horizontal="center" vertical="top"/>
    </xf>
    <xf numFmtId="164" fontId="6" fillId="2" borderId="2" xfId="0" applyNumberFormat="1" applyFont="1" applyFill="1" applyBorder="1" applyAlignment="1">
      <alignment horizontal="center" vertical="top" wrapText="1"/>
    </xf>
    <xf numFmtId="164" fontId="6" fillId="2" borderId="9" xfId="0" applyNumberFormat="1" applyFont="1" applyFill="1" applyBorder="1" applyAlignment="1">
      <alignment horizontal="center" vertical="top" wrapText="1"/>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8" fillId="2" borderId="9" xfId="0" applyFont="1" applyFill="1" applyBorder="1" applyAlignment="1">
      <alignment horizontal="center" vertical="top" wrapText="1"/>
    </xf>
    <xf numFmtId="0" fontId="3" fillId="2" borderId="2" xfId="0" applyFont="1" applyFill="1" applyBorder="1" applyAlignment="1">
      <alignment horizontal="left" vertical="top" wrapText="1"/>
    </xf>
    <xf numFmtId="0" fontId="3" fillId="2" borderId="9" xfId="0" applyFont="1" applyFill="1" applyBorder="1" applyAlignment="1">
      <alignment horizontal="left" vertical="top"/>
    </xf>
    <xf numFmtId="0" fontId="3" fillId="2" borderId="3" xfId="0" applyFont="1" applyFill="1" applyBorder="1" applyAlignment="1">
      <alignment horizontal="left" vertical="top"/>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6" fillId="2" borderId="11" xfId="0" applyFont="1" applyFill="1" applyBorder="1" applyAlignment="1">
      <alignment horizontal="center" vertical="top" wrapText="1"/>
    </xf>
    <xf numFmtId="0" fontId="6" fillId="2" borderId="11" xfId="0" applyFont="1" applyFill="1" applyBorder="1" applyAlignment="1">
      <alignment horizontal="left" vertical="top" wrapText="1"/>
    </xf>
    <xf numFmtId="0" fontId="5" fillId="2" borderId="11"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18" xfId="0" applyFont="1" applyFill="1" applyBorder="1" applyAlignment="1">
      <alignment horizontal="center" vertical="top" wrapText="1"/>
    </xf>
    <xf numFmtId="0" fontId="6" fillId="2" borderId="8" xfId="0" applyFont="1" applyFill="1" applyBorder="1" applyAlignment="1">
      <alignment horizontal="left" vertical="top" wrapText="1"/>
    </xf>
    <xf numFmtId="0" fontId="6" fillId="2" borderId="0" xfId="0" applyFont="1" applyFill="1" applyAlignment="1">
      <alignment horizontal="center" vertical="top" wrapText="1"/>
    </xf>
    <xf numFmtId="0" fontId="17" fillId="2" borderId="1" xfId="0" applyFont="1" applyFill="1" applyBorder="1" applyAlignment="1">
      <alignment horizontal="center" vertical="center" wrapText="1"/>
    </xf>
    <xf numFmtId="2" fontId="5" fillId="2" borderId="2" xfId="0" applyNumberFormat="1" applyFont="1" applyFill="1" applyBorder="1" applyAlignment="1">
      <alignment horizontal="center" vertical="top" wrapText="1"/>
    </xf>
    <xf numFmtId="2" fontId="5" fillId="2" borderId="9" xfId="0" applyNumberFormat="1" applyFont="1" applyFill="1" applyBorder="1" applyAlignment="1">
      <alignment horizontal="center" vertical="top" wrapText="1"/>
    </xf>
    <xf numFmtId="2" fontId="5" fillId="2" borderId="3" xfId="0" applyNumberFormat="1" applyFont="1" applyFill="1" applyBorder="1" applyAlignment="1">
      <alignment horizontal="center" vertical="top" wrapText="1"/>
    </xf>
    <xf numFmtId="165" fontId="5" fillId="2" borderId="2" xfId="0" applyNumberFormat="1" applyFont="1" applyFill="1" applyBorder="1" applyAlignment="1">
      <alignment horizontal="center" vertical="top"/>
    </xf>
    <xf numFmtId="165" fontId="5" fillId="2" borderId="9" xfId="0" applyNumberFormat="1" applyFont="1" applyFill="1" applyBorder="1" applyAlignment="1">
      <alignment horizontal="center" vertical="top"/>
    </xf>
    <xf numFmtId="165" fontId="5" fillId="2" borderId="3" xfId="0" applyNumberFormat="1" applyFont="1" applyFill="1" applyBorder="1" applyAlignment="1">
      <alignment horizontal="center" vertical="top"/>
    </xf>
    <xf numFmtId="2" fontId="6" fillId="2" borderId="2" xfId="0" applyNumberFormat="1" applyFont="1" applyFill="1" applyBorder="1" applyAlignment="1">
      <alignment horizontal="center" vertical="top" wrapText="1"/>
    </xf>
    <xf numFmtId="2" fontId="6" fillId="2" borderId="9" xfId="0" applyNumberFormat="1" applyFont="1" applyFill="1" applyBorder="1" applyAlignment="1">
      <alignment horizontal="center" vertical="top" wrapText="1"/>
    </xf>
    <xf numFmtId="2" fontId="6" fillId="2" borderId="3" xfId="0" applyNumberFormat="1" applyFont="1" applyFill="1" applyBorder="1" applyAlignment="1">
      <alignment horizontal="center" vertical="top" wrapText="1"/>
    </xf>
    <xf numFmtId="0" fontId="5" fillId="2" borderId="1" xfId="0" applyFont="1" applyFill="1" applyBorder="1" applyAlignment="1">
      <alignment horizontal="center" vertical="top"/>
    </xf>
    <xf numFmtId="49" fontId="4" fillId="2" borderId="2" xfId="0" applyNumberFormat="1" applyFont="1" applyFill="1" applyBorder="1" applyAlignment="1">
      <alignment horizontal="center" vertical="top" wrapText="1"/>
    </xf>
    <xf numFmtId="49" fontId="4" fillId="2" borderId="9" xfId="0" applyNumberFormat="1" applyFont="1" applyFill="1" applyBorder="1" applyAlignment="1">
      <alignment horizontal="center" vertical="top" wrapText="1"/>
    </xf>
    <xf numFmtId="49" fontId="4" fillId="2" borderId="3" xfId="0" applyNumberFormat="1" applyFont="1" applyFill="1" applyBorder="1" applyAlignment="1">
      <alignment horizontal="center" vertical="top" wrapText="1"/>
    </xf>
    <xf numFmtId="4" fontId="7" fillId="2" borderId="2" xfId="0" applyNumberFormat="1" applyFont="1" applyFill="1" applyBorder="1" applyAlignment="1">
      <alignment horizontal="center" vertical="top" wrapText="1"/>
    </xf>
    <xf numFmtId="4" fontId="7" fillId="2" borderId="9" xfId="0" applyNumberFormat="1" applyFont="1" applyFill="1" applyBorder="1" applyAlignment="1">
      <alignment horizontal="center" vertical="top" wrapText="1"/>
    </xf>
    <xf numFmtId="4" fontId="7" fillId="2" borderId="3" xfId="0" applyNumberFormat="1" applyFont="1" applyFill="1" applyBorder="1" applyAlignment="1">
      <alignment horizontal="center" vertical="top" wrapText="1"/>
    </xf>
    <xf numFmtId="0" fontId="8" fillId="2" borderId="2" xfId="0"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25" xfId="0" applyFont="1" applyFill="1" applyBorder="1" applyAlignment="1">
      <alignment horizontal="left" vertical="top" wrapText="1"/>
    </xf>
    <xf numFmtId="0" fontId="8" fillId="2" borderId="25" xfId="0" applyFont="1" applyFill="1" applyBorder="1" applyAlignment="1">
      <alignment horizontal="center" vertical="top" wrapText="1"/>
    </xf>
    <xf numFmtId="0" fontId="7" fillId="2" borderId="25" xfId="0" applyFont="1" applyFill="1" applyBorder="1" applyAlignment="1">
      <alignment horizontal="center" vertical="top" wrapText="1"/>
    </xf>
    <xf numFmtId="0" fontId="6" fillId="2" borderId="25" xfId="0" applyFont="1" applyFill="1" applyBorder="1" applyAlignment="1">
      <alignment horizontal="center" vertical="top" wrapText="1"/>
    </xf>
    <xf numFmtId="14" fontId="4" fillId="2" borderId="1" xfId="0" applyNumberFormat="1" applyFont="1" applyFill="1" applyBorder="1" applyAlignment="1">
      <alignment horizontal="center" vertical="top"/>
    </xf>
    <xf numFmtId="0" fontId="6" fillId="2" borderId="36" xfId="0" applyFont="1" applyFill="1" applyBorder="1" applyAlignment="1">
      <alignment horizontal="center" vertical="top" wrapText="1"/>
    </xf>
    <xf numFmtId="0" fontId="6" fillId="2" borderId="36" xfId="0" applyFont="1" applyFill="1" applyBorder="1" applyAlignment="1">
      <alignment horizontal="center" vertical="top"/>
    </xf>
    <xf numFmtId="0" fontId="4" fillId="2" borderId="1" xfId="0" applyFont="1" applyFill="1" applyBorder="1" applyAlignment="1">
      <alignment horizontal="left" vertical="top" wrapText="1"/>
    </xf>
    <xf numFmtId="0" fontId="4" fillId="2" borderId="1" xfId="0" applyFont="1" applyFill="1" applyBorder="1" applyAlignment="1">
      <alignment horizontal="left" vertical="top"/>
    </xf>
    <xf numFmtId="164" fontId="8" fillId="2" borderId="2" xfId="0" applyNumberFormat="1" applyFont="1" applyFill="1" applyBorder="1" applyAlignment="1">
      <alignment horizontal="center" vertical="top" wrapText="1"/>
    </xf>
    <xf numFmtId="164" fontId="8" fillId="2" borderId="9" xfId="0" applyNumberFormat="1" applyFont="1" applyFill="1" applyBorder="1" applyAlignment="1">
      <alignment horizontal="center" vertical="top" wrapText="1"/>
    </xf>
    <xf numFmtId="164" fontId="8" fillId="2" borderId="3" xfId="0" applyNumberFormat="1" applyFont="1" applyFill="1" applyBorder="1" applyAlignment="1">
      <alignment horizontal="center" vertical="top" wrapText="1"/>
    </xf>
    <xf numFmtId="2" fontId="5" fillId="2" borderId="1" xfId="0" applyNumberFormat="1" applyFont="1" applyFill="1" applyBorder="1" applyAlignment="1">
      <alignment horizontal="center" vertical="top"/>
    </xf>
    <xf numFmtId="0" fontId="8" fillId="2" borderId="2" xfId="0" applyFont="1" applyFill="1" applyBorder="1" applyAlignment="1">
      <alignment horizontal="center" vertical="top"/>
    </xf>
    <xf numFmtId="0" fontId="8" fillId="2" borderId="9" xfId="0" applyFont="1" applyFill="1" applyBorder="1" applyAlignment="1">
      <alignment horizontal="center" vertical="top"/>
    </xf>
    <xf numFmtId="0" fontId="8" fillId="2" borderId="3" xfId="0" applyFont="1" applyFill="1" applyBorder="1" applyAlignment="1">
      <alignment horizontal="center" vertical="top"/>
    </xf>
    <xf numFmtId="4" fontId="5" fillId="2" borderId="1" xfId="0" applyNumberFormat="1" applyFont="1" applyFill="1" applyBorder="1" applyAlignment="1">
      <alignment horizontal="left" vertical="top" wrapText="1"/>
    </xf>
    <xf numFmtId="4" fontId="4" fillId="2" borderId="1" xfId="0" applyNumberFormat="1" applyFont="1" applyFill="1" applyBorder="1" applyAlignment="1">
      <alignment horizontal="left" vertical="top"/>
    </xf>
    <xf numFmtId="0" fontId="4" fillId="2" borderId="2" xfId="0" applyFont="1" applyFill="1" applyBorder="1" applyAlignment="1">
      <alignment horizontal="center" vertical="top"/>
    </xf>
    <xf numFmtId="0" fontId="4" fillId="2" borderId="9" xfId="0" applyFont="1" applyFill="1" applyBorder="1" applyAlignment="1">
      <alignment horizontal="center" vertical="top"/>
    </xf>
    <xf numFmtId="0" fontId="4" fillId="2" borderId="3" xfId="0" applyFont="1" applyFill="1" applyBorder="1" applyAlignment="1">
      <alignment horizontal="center" vertical="top"/>
    </xf>
    <xf numFmtId="0" fontId="9" fillId="2" borderId="1" xfId="0" applyFont="1" applyFill="1" applyBorder="1" applyAlignment="1">
      <alignment horizontal="left" vertical="top" wrapText="1"/>
    </xf>
    <xf numFmtId="0" fontId="11" fillId="2" borderId="1" xfId="0" applyFont="1" applyFill="1" applyBorder="1" applyAlignment="1">
      <alignment horizontal="center" vertical="top"/>
    </xf>
    <xf numFmtId="14" fontId="11" fillId="2" borderId="1" xfId="0" applyNumberFormat="1" applyFont="1" applyFill="1" applyBorder="1" applyAlignment="1">
      <alignment horizontal="center" vertical="top"/>
    </xf>
    <xf numFmtId="2" fontId="4" fillId="2" borderId="1" xfId="0" applyNumberFormat="1" applyFont="1" applyFill="1" applyBorder="1" applyAlignment="1">
      <alignment horizontal="center" vertical="top"/>
    </xf>
    <xf numFmtId="0" fontId="4" fillId="2" borderId="1" xfId="0" applyFont="1" applyFill="1" applyBorder="1" applyAlignment="1">
      <alignment horizontal="center" vertical="top"/>
    </xf>
    <xf numFmtId="4" fontId="5" fillId="2" borderId="1" xfId="0" applyNumberFormat="1" applyFont="1" applyFill="1" applyBorder="1" applyAlignment="1">
      <alignment horizontal="center" vertical="top"/>
    </xf>
    <xf numFmtId="0" fontId="11" fillId="2" borderId="1" xfId="0" applyFont="1" applyFill="1" applyBorder="1" applyAlignment="1">
      <alignment horizontal="center" vertical="top" wrapText="1"/>
    </xf>
    <xf numFmtId="2" fontId="7" fillId="2" borderId="1" xfId="0" applyNumberFormat="1" applyFont="1" applyFill="1" applyBorder="1" applyAlignment="1">
      <alignment horizontal="center" vertical="top" wrapText="1"/>
    </xf>
    <xf numFmtId="0" fontId="13" fillId="2" borderId="1" xfId="0" applyFont="1" applyFill="1" applyBorder="1" applyAlignment="1">
      <alignment horizontal="center" vertical="top" wrapText="1"/>
    </xf>
    <xf numFmtId="17" fontId="5" fillId="2" borderId="1" xfId="0" applyNumberFormat="1" applyFont="1" applyFill="1" applyBorder="1" applyAlignment="1">
      <alignment horizontal="center" vertical="top" wrapText="1"/>
    </xf>
    <xf numFmtId="2" fontId="8" fillId="2" borderId="1" xfId="0" applyNumberFormat="1" applyFont="1" applyFill="1" applyBorder="1" applyAlignment="1">
      <alignment horizontal="center" vertical="top" wrapText="1"/>
    </xf>
    <xf numFmtId="4" fontId="9" fillId="2" borderId="1"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2" fontId="11" fillId="4" borderId="1" xfId="0" applyNumberFormat="1" applyFont="1" applyFill="1" applyBorder="1" applyAlignment="1">
      <alignment horizontal="center" vertical="top"/>
    </xf>
    <xf numFmtId="0" fontId="7" fillId="2" borderId="1" xfId="0" applyFont="1" applyFill="1" applyBorder="1"/>
    <xf numFmtId="14" fontId="11" fillId="4" borderId="1" xfId="0" applyNumberFormat="1" applyFont="1" applyFill="1" applyBorder="1" applyAlignment="1">
      <alignment horizontal="center" vertical="top"/>
    </xf>
    <xf numFmtId="0" fontId="7" fillId="2" borderId="1" xfId="0" applyFont="1" applyFill="1" applyBorder="1" applyAlignment="1">
      <alignment horizontal="center"/>
    </xf>
    <xf numFmtId="4" fontId="8" fillId="2" borderId="2" xfId="0" applyNumberFormat="1" applyFont="1" applyFill="1" applyBorder="1" applyAlignment="1">
      <alignment horizontal="center" vertical="top" wrapText="1"/>
    </xf>
    <xf numFmtId="4" fontId="8" fillId="2" borderId="9" xfId="0" applyNumberFormat="1" applyFont="1" applyFill="1" applyBorder="1" applyAlignment="1">
      <alignment horizontal="center" vertical="top" wrapText="1"/>
    </xf>
    <xf numFmtId="4" fontId="8" fillId="2" borderId="3" xfId="0" applyNumberFormat="1" applyFont="1" applyFill="1" applyBorder="1" applyAlignment="1">
      <alignment horizontal="center" vertical="top" wrapText="1"/>
    </xf>
    <xf numFmtId="0" fontId="3" fillId="2" borderId="1" xfId="0" applyFont="1" applyFill="1" applyBorder="1" applyAlignment="1">
      <alignment horizontal="center" vertical="top"/>
    </xf>
    <xf numFmtId="164" fontId="5" fillId="2" borderId="5" xfId="0" applyNumberFormat="1" applyFont="1" applyFill="1" applyBorder="1" applyAlignment="1">
      <alignment horizontal="center" vertical="top" wrapText="1"/>
    </xf>
    <xf numFmtId="164" fontId="5" fillId="2" borderId="27" xfId="0" applyNumberFormat="1" applyFont="1" applyFill="1" applyBorder="1" applyAlignment="1">
      <alignment horizontal="center" vertical="top" wrapText="1"/>
    </xf>
    <xf numFmtId="2" fontId="7" fillId="2" borderId="2" xfId="0" applyNumberFormat="1" applyFont="1" applyFill="1" applyBorder="1" applyAlignment="1">
      <alignment horizontal="center" vertical="top"/>
    </xf>
    <xf numFmtId="2" fontId="7" fillId="2" borderId="9" xfId="0" applyNumberFormat="1" applyFont="1" applyFill="1" applyBorder="1" applyAlignment="1">
      <alignment horizontal="center" vertical="top"/>
    </xf>
    <xf numFmtId="0" fontId="7" fillId="2" borderId="2" xfId="0" applyFont="1" applyFill="1" applyBorder="1" applyAlignment="1">
      <alignment horizontal="center" vertical="top"/>
    </xf>
    <xf numFmtId="0" fontId="7" fillId="2" borderId="9" xfId="0" applyFont="1" applyFill="1" applyBorder="1" applyAlignment="1">
      <alignment horizontal="center" vertical="top"/>
    </xf>
    <xf numFmtId="4" fontId="3" fillId="2" borderId="1" xfId="0" applyNumberFormat="1" applyFont="1" applyFill="1" applyBorder="1" applyAlignment="1">
      <alignment horizontal="center" vertical="top" wrapText="1"/>
    </xf>
    <xf numFmtId="14" fontId="4" fillId="4" borderId="2" xfId="0" applyNumberFormat="1" applyFont="1" applyFill="1" applyBorder="1" applyAlignment="1">
      <alignment horizontal="center" vertical="top"/>
    </xf>
    <xf numFmtId="14" fontId="4" fillId="4" borderId="9" xfId="0" applyNumberFormat="1" applyFont="1" applyFill="1" applyBorder="1" applyAlignment="1">
      <alignment horizontal="center" vertical="top"/>
    </xf>
    <xf numFmtId="14" fontId="4" fillId="4" borderId="3" xfId="0" applyNumberFormat="1" applyFont="1" applyFill="1" applyBorder="1" applyAlignment="1">
      <alignment horizontal="center" vertical="top"/>
    </xf>
    <xf numFmtId="4" fontId="7" fillId="2" borderId="1" xfId="0" applyNumberFormat="1" applyFont="1" applyFill="1" applyBorder="1" applyAlignment="1">
      <alignment horizontal="center" vertical="top"/>
    </xf>
    <xf numFmtId="0" fontId="5" fillId="2" borderId="3" xfId="0" applyFont="1" applyFill="1" applyBorder="1" applyAlignment="1">
      <alignment horizontal="center" vertical="top"/>
    </xf>
    <xf numFmtId="0" fontId="5" fillId="2" borderId="2" xfId="0" applyFont="1" applyFill="1" applyBorder="1" applyAlignment="1">
      <alignment horizontal="center" vertical="top" shrinkToFit="1"/>
    </xf>
    <xf numFmtId="0" fontId="5" fillId="2" borderId="9" xfId="0" applyFont="1" applyFill="1" applyBorder="1" applyAlignment="1">
      <alignment horizontal="center" vertical="top" shrinkToFit="1"/>
    </xf>
    <xf numFmtId="0" fontId="5" fillId="2" borderId="3" xfId="0" applyFont="1" applyFill="1" applyBorder="1" applyAlignment="1">
      <alignment horizontal="center" vertical="top" shrinkToFit="1"/>
    </xf>
    <xf numFmtId="0" fontId="13" fillId="3" borderId="1" xfId="0" applyFont="1" applyFill="1" applyBorder="1" applyAlignment="1">
      <alignment horizontal="center" vertical="top"/>
    </xf>
    <xf numFmtId="0" fontId="13" fillId="3" borderId="3" xfId="0" applyFont="1" applyFill="1" applyBorder="1" applyAlignment="1">
      <alignment horizontal="center" vertical="top"/>
    </xf>
    <xf numFmtId="2" fontId="11" fillId="2" borderId="2" xfId="0" applyNumberFormat="1" applyFont="1" applyFill="1" applyBorder="1" applyAlignment="1">
      <alignment horizontal="center" vertical="top" wrapText="1"/>
    </xf>
    <xf numFmtId="2" fontId="11" fillId="2" borderId="9" xfId="0" applyNumberFormat="1" applyFont="1" applyFill="1" applyBorder="1" applyAlignment="1">
      <alignment horizontal="center" vertical="top" wrapText="1"/>
    </xf>
    <xf numFmtId="2" fontId="11" fillId="2" borderId="3" xfId="0" applyNumberFormat="1" applyFont="1" applyFill="1" applyBorder="1" applyAlignment="1">
      <alignment horizontal="center" vertical="top" wrapText="1"/>
    </xf>
    <xf numFmtId="2" fontId="5" fillId="4" borderId="1" xfId="0" applyNumberFormat="1" applyFont="1" applyFill="1" applyBorder="1" applyAlignment="1">
      <alignment horizontal="center" vertical="top"/>
    </xf>
    <xf numFmtId="0" fontId="9" fillId="2" borderId="1" xfId="0" applyFont="1" applyFill="1" applyBorder="1" applyAlignment="1">
      <alignment horizontal="center" vertical="top"/>
    </xf>
    <xf numFmtId="0" fontId="3" fillId="4" borderId="1" xfId="0" applyFont="1" applyFill="1" applyBorder="1" applyAlignment="1">
      <alignment horizontal="center" vertical="top" wrapText="1"/>
    </xf>
    <xf numFmtId="0" fontId="6" fillId="2" borderId="1" xfId="0" applyFont="1" applyFill="1" applyBorder="1" applyAlignment="1">
      <alignment horizontal="center"/>
    </xf>
    <xf numFmtId="2" fontId="7" fillId="2" borderId="1" xfId="0" applyNumberFormat="1" applyFont="1" applyFill="1" applyBorder="1" applyAlignment="1">
      <alignment horizontal="center" vertical="top"/>
    </xf>
    <xf numFmtId="4" fontId="5" fillId="2" borderId="3" xfId="0" applyNumberFormat="1" applyFont="1" applyFill="1" applyBorder="1" applyAlignment="1">
      <alignment horizontal="center" vertical="top"/>
    </xf>
    <xf numFmtId="0" fontId="7" fillId="2" borderId="3" xfId="0" applyFont="1" applyFill="1" applyBorder="1" applyAlignment="1">
      <alignment horizontal="center" vertical="top"/>
    </xf>
    <xf numFmtId="4" fontId="8" fillId="2" borderId="2" xfId="0" applyNumberFormat="1" applyFont="1" applyFill="1" applyBorder="1" applyAlignment="1">
      <alignment horizontal="center" vertical="top"/>
    </xf>
    <xf numFmtId="4" fontId="8" fillId="2" borderId="9" xfId="0" applyNumberFormat="1" applyFont="1" applyFill="1" applyBorder="1" applyAlignment="1">
      <alignment horizontal="center" vertical="top"/>
    </xf>
    <xf numFmtId="4" fontId="8" fillId="2" borderId="3" xfId="0" applyNumberFormat="1" applyFont="1" applyFill="1" applyBorder="1" applyAlignment="1">
      <alignment horizontal="center" vertical="top"/>
    </xf>
    <xf numFmtId="4" fontId="5" fillId="2" borderId="2" xfId="0" applyNumberFormat="1" applyFont="1" applyFill="1" applyBorder="1" applyAlignment="1">
      <alignment horizontal="center" vertical="top"/>
    </xf>
    <xf numFmtId="0" fontId="13" fillId="3" borderId="1" xfId="0" applyFont="1" applyFill="1" applyBorder="1" applyAlignment="1">
      <alignment horizontal="center" vertical="top" wrapText="1"/>
    </xf>
    <xf numFmtId="2" fontId="3" fillId="2" borderId="1" xfId="0" applyNumberFormat="1" applyFont="1" applyFill="1" applyBorder="1" applyAlignment="1">
      <alignment horizontal="center" vertical="top" wrapText="1"/>
    </xf>
    <xf numFmtId="2" fontId="4" fillId="2" borderId="9" xfId="0" applyNumberFormat="1" applyFont="1" applyFill="1" applyBorder="1" applyAlignment="1">
      <alignment horizontal="center" vertical="top" wrapText="1"/>
    </xf>
    <xf numFmtId="2" fontId="4" fillId="2" borderId="3" xfId="0" applyNumberFormat="1" applyFont="1" applyFill="1" applyBorder="1" applyAlignment="1">
      <alignment horizontal="center" vertical="top" wrapText="1"/>
    </xf>
    <xf numFmtId="2" fontId="8" fillId="2" borderId="2" xfId="0" applyNumberFormat="1" applyFont="1" applyFill="1" applyBorder="1" applyAlignment="1">
      <alignment horizontal="center" vertical="top" wrapText="1"/>
    </xf>
    <xf numFmtId="2" fontId="8" fillId="2" borderId="9" xfId="0" applyNumberFormat="1" applyFont="1" applyFill="1" applyBorder="1" applyAlignment="1">
      <alignment horizontal="center" vertical="top" wrapText="1"/>
    </xf>
    <xf numFmtId="2" fontId="8" fillId="2" borderId="3" xfId="0" applyNumberFormat="1" applyFont="1" applyFill="1" applyBorder="1" applyAlignment="1">
      <alignment horizontal="center" vertical="top" wrapText="1"/>
    </xf>
    <xf numFmtId="2" fontId="11" fillId="2" borderId="1" xfId="0" applyNumberFormat="1" applyFont="1" applyFill="1" applyBorder="1" applyAlignment="1">
      <alignment horizontal="center" vertical="top"/>
    </xf>
    <xf numFmtId="2" fontId="11" fillId="4" borderId="2" xfId="0" applyNumberFormat="1" applyFont="1" applyFill="1" applyBorder="1" applyAlignment="1">
      <alignment horizontal="center" vertical="top"/>
    </xf>
    <xf numFmtId="2" fontId="11" fillId="4" borderId="9" xfId="0" applyNumberFormat="1" applyFont="1" applyFill="1" applyBorder="1" applyAlignment="1">
      <alignment horizontal="center" vertical="top"/>
    </xf>
    <xf numFmtId="2" fontId="11" fillId="4" borderId="3" xfId="0" applyNumberFormat="1" applyFont="1" applyFill="1" applyBorder="1" applyAlignment="1">
      <alignment horizontal="center" vertical="top"/>
    </xf>
    <xf numFmtId="2" fontId="7" fillId="2" borderId="2" xfId="0" applyNumberFormat="1" applyFont="1" applyFill="1" applyBorder="1" applyAlignment="1">
      <alignment horizontal="center" vertical="top" wrapText="1"/>
    </xf>
    <xf numFmtId="2" fontId="7" fillId="2" borderId="9" xfId="0" applyNumberFormat="1" applyFont="1" applyFill="1" applyBorder="1" applyAlignment="1">
      <alignment horizontal="center" vertical="top" wrapText="1"/>
    </xf>
    <xf numFmtId="2" fontId="7" fillId="2" borderId="3" xfId="0" applyNumberFormat="1" applyFont="1" applyFill="1" applyBorder="1" applyAlignment="1">
      <alignment horizontal="center" vertical="top" wrapText="1"/>
    </xf>
    <xf numFmtId="2" fontId="7" fillId="2" borderId="3" xfId="0" applyNumberFormat="1" applyFont="1" applyFill="1" applyBorder="1" applyAlignment="1">
      <alignment horizontal="center" vertical="top"/>
    </xf>
    <xf numFmtId="14" fontId="11" fillId="4" borderId="2" xfId="0" applyNumberFormat="1" applyFont="1" applyFill="1" applyBorder="1" applyAlignment="1">
      <alignment horizontal="center" vertical="top"/>
    </xf>
    <xf numFmtId="14" fontId="11" fillId="4" borderId="9" xfId="0" applyNumberFormat="1" applyFont="1" applyFill="1" applyBorder="1" applyAlignment="1">
      <alignment horizontal="center" vertical="top"/>
    </xf>
    <xf numFmtId="14" fontId="11" fillId="4" borderId="3" xfId="0" applyNumberFormat="1" applyFont="1" applyFill="1" applyBorder="1" applyAlignment="1">
      <alignment horizontal="center" vertical="top"/>
    </xf>
    <xf numFmtId="2" fontId="4" fillId="4" borderId="1" xfId="0" applyNumberFormat="1" applyFont="1" applyFill="1" applyBorder="1" applyAlignment="1">
      <alignment horizontal="center" vertical="top"/>
    </xf>
    <xf numFmtId="0" fontId="11" fillId="2" borderId="2" xfId="0" applyFont="1" applyFill="1" applyBorder="1" applyAlignment="1">
      <alignment horizontal="center" vertical="top" wrapText="1"/>
    </xf>
    <xf numFmtId="0" fontId="11" fillId="2" borderId="9" xfId="0"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4" borderId="1" xfId="0" applyFont="1" applyFill="1" applyBorder="1" applyAlignment="1">
      <alignment horizontal="center" vertical="top"/>
    </xf>
    <xf numFmtId="2" fontId="6" fillId="2" borderId="1" xfId="0" applyNumberFormat="1" applyFont="1" applyFill="1" applyBorder="1" applyAlignment="1">
      <alignment horizontal="center" vertical="top"/>
    </xf>
    <xf numFmtId="2" fontId="4" fillId="2" borderId="2" xfId="0" applyNumberFormat="1" applyFont="1" applyFill="1" applyBorder="1" applyAlignment="1">
      <alignment horizontal="center" vertical="top" wrapText="1"/>
    </xf>
    <xf numFmtId="2" fontId="4" fillId="2" borderId="2" xfId="0" applyNumberFormat="1" applyFont="1" applyFill="1" applyBorder="1" applyAlignment="1">
      <alignment horizontal="center" vertical="top"/>
    </xf>
    <xf numFmtId="14" fontId="4" fillId="4" borderId="2" xfId="0" applyNumberFormat="1" applyFont="1" applyFill="1" applyBorder="1" applyAlignment="1">
      <alignment horizontal="center" vertical="top" wrapText="1"/>
    </xf>
    <xf numFmtId="2" fontId="5" fillId="2" borderId="9" xfId="0" applyNumberFormat="1" applyFont="1" applyFill="1" applyBorder="1" applyAlignment="1" applyProtection="1">
      <alignment horizontal="center" vertical="top" wrapText="1"/>
      <protection locked="0"/>
    </xf>
    <xf numFmtId="2" fontId="5" fillId="2" borderId="9" xfId="0" applyNumberFormat="1" applyFont="1" applyFill="1" applyBorder="1" applyAlignment="1" applyProtection="1">
      <alignment horizontal="center" vertical="top"/>
      <protection locked="0"/>
    </xf>
    <xf numFmtId="2" fontId="5" fillId="2" borderId="3" xfId="0" applyNumberFormat="1" applyFont="1" applyFill="1" applyBorder="1" applyAlignment="1" applyProtection="1">
      <alignment horizontal="center" vertical="top"/>
      <protection locked="0"/>
    </xf>
    <xf numFmtId="0" fontId="4" fillId="4" borderId="1" xfId="0" applyFont="1" applyFill="1" applyBorder="1" applyAlignment="1">
      <alignment horizontal="center" vertical="top"/>
    </xf>
    <xf numFmtId="4" fontId="5" fillId="2" borderId="9" xfId="0" applyNumberFormat="1" applyFont="1" applyFill="1" applyBorder="1" applyAlignment="1">
      <alignment horizontal="center" vertical="top"/>
    </xf>
    <xf numFmtId="0" fontId="8" fillId="2" borderId="5" xfId="0" applyFont="1" applyFill="1" applyBorder="1" applyAlignment="1">
      <alignment horizontal="center" vertical="top" wrapText="1"/>
    </xf>
    <xf numFmtId="0" fontId="8" fillId="2" borderId="12" xfId="0" applyFont="1" applyFill="1" applyBorder="1" applyAlignment="1">
      <alignment horizontal="center" vertical="top" wrapText="1"/>
    </xf>
    <xf numFmtId="0" fontId="8" fillId="2" borderId="27" xfId="0" applyFont="1" applyFill="1" applyBorder="1" applyAlignment="1">
      <alignment horizontal="center" vertical="top" wrapText="1"/>
    </xf>
    <xf numFmtId="4" fontId="11" fillId="2" borderId="1" xfId="0" applyNumberFormat="1" applyFont="1" applyFill="1" applyBorder="1" applyAlignment="1">
      <alignment horizontal="center" vertical="top" wrapText="1"/>
    </xf>
    <xf numFmtId="4" fontId="4" fillId="2" borderId="2" xfId="0" applyNumberFormat="1" applyFont="1" applyFill="1" applyBorder="1" applyAlignment="1">
      <alignment horizontal="center" vertical="top" wrapText="1"/>
    </xf>
    <xf numFmtId="4" fontId="4" fillId="2" borderId="9" xfId="0" applyNumberFormat="1" applyFont="1" applyFill="1" applyBorder="1" applyAlignment="1">
      <alignment horizontal="center" vertical="top" wrapText="1"/>
    </xf>
    <xf numFmtId="4" fontId="4" fillId="2" borderId="3" xfId="0" applyNumberFormat="1" applyFont="1" applyFill="1" applyBorder="1" applyAlignment="1">
      <alignment horizontal="center" vertical="top" wrapText="1"/>
    </xf>
    <xf numFmtId="14" fontId="4" fillId="2" borderId="2" xfId="0" applyNumberFormat="1" applyFont="1" applyFill="1" applyBorder="1" applyAlignment="1">
      <alignment horizontal="center" vertical="top"/>
    </xf>
    <xf numFmtId="14" fontId="4" fillId="2" borderId="9" xfId="0" applyNumberFormat="1" applyFont="1" applyFill="1" applyBorder="1" applyAlignment="1">
      <alignment horizontal="center" vertical="top"/>
    </xf>
    <xf numFmtId="14" fontId="11" fillId="2" borderId="2" xfId="0" applyNumberFormat="1" applyFont="1" applyFill="1" applyBorder="1" applyAlignment="1">
      <alignment horizontal="center" vertical="top"/>
    </xf>
    <xf numFmtId="14" fontId="11" fillId="2" borderId="9" xfId="0" applyNumberFormat="1" applyFont="1" applyFill="1" applyBorder="1" applyAlignment="1">
      <alignment horizontal="center" vertical="top"/>
    </xf>
    <xf numFmtId="14" fontId="4" fillId="2" borderId="3" xfId="0" applyNumberFormat="1" applyFont="1" applyFill="1" applyBorder="1" applyAlignment="1">
      <alignment horizontal="center" vertical="top"/>
    </xf>
    <xf numFmtId="4" fontId="5" fillId="2" borderId="2" xfId="0" applyNumberFormat="1" applyFont="1" applyFill="1" applyBorder="1" applyAlignment="1">
      <alignment horizontal="left" vertical="top" wrapText="1"/>
    </xf>
    <xf numFmtId="4" fontId="5" fillId="2" borderId="9" xfId="0" applyNumberFormat="1" applyFont="1" applyFill="1" applyBorder="1" applyAlignment="1">
      <alignment horizontal="left" vertical="top" wrapText="1"/>
    </xf>
    <xf numFmtId="4" fontId="5" fillId="2" borderId="3" xfId="0" applyNumberFormat="1" applyFont="1" applyFill="1" applyBorder="1" applyAlignment="1">
      <alignment horizontal="left" vertical="top" wrapText="1"/>
    </xf>
    <xf numFmtId="4" fontId="7" fillId="2" borderId="1" xfId="0" applyNumberFormat="1" applyFont="1" applyFill="1" applyBorder="1" applyAlignment="1">
      <alignment horizontal="left" vertical="top" wrapText="1"/>
    </xf>
    <xf numFmtId="4" fontId="7" fillId="2" borderId="1" xfId="0" applyNumberFormat="1" applyFont="1" applyFill="1" applyBorder="1" applyAlignment="1">
      <alignment horizontal="left" vertical="top"/>
    </xf>
    <xf numFmtId="0" fontId="9" fillId="4" borderId="2" xfId="0" applyFont="1" applyFill="1" applyBorder="1" applyAlignment="1">
      <alignment horizontal="center" vertical="top" wrapText="1"/>
    </xf>
    <xf numFmtId="0" fontId="9" fillId="4" borderId="9" xfId="0" applyFont="1" applyFill="1" applyBorder="1" applyAlignment="1">
      <alignment horizontal="center" vertical="top" wrapText="1"/>
    </xf>
    <xf numFmtId="0" fontId="9" fillId="4" borderId="3" xfId="0" applyFont="1" applyFill="1" applyBorder="1" applyAlignment="1">
      <alignment horizontal="center" vertical="top" wrapText="1"/>
    </xf>
    <xf numFmtId="0" fontId="7" fillId="2" borderId="1" xfId="0" applyFont="1" applyFill="1" applyBorder="1" applyAlignment="1">
      <alignment horizontal="left" vertical="top" wrapText="1"/>
    </xf>
    <xf numFmtId="0" fontId="3" fillId="2" borderId="9" xfId="0" applyFont="1" applyFill="1" applyBorder="1" applyAlignment="1">
      <alignment horizontal="center" vertical="top" wrapText="1"/>
    </xf>
    <xf numFmtId="17" fontId="13" fillId="2" borderId="1" xfId="0" applyNumberFormat="1" applyFont="1" applyFill="1" applyBorder="1" applyAlignment="1">
      <alignment horizontal="center" vertical="top" wrapText="1"/>
    </xf>
    <xf numFmtId="0" fontId="12" fillId="2" borderId="2" xfId="0" applyFont="1" applyFill="1" applyBorder="1" applyAlignment="1">
      <alignment horizontal="center" vertical="top" wrapText="1"/>
    </xf>
    <xf numFmtId="0" fontId="3" fillId="4" borderId="1" xfId="0" applyFont="1" applyFill="1" applyBorder="1" applyAlignment="1">
      <alignment horizontal="left" vertical="top" wrapText="1"/>
    </xf>
    <xf numFmtId="0" fontId="6" fillId="2" borderId="1" xfId="0" applyFont="1" applyFill="1" applyBorder="1"/>
    <xf numFmtId="0" fontId="9" fillId="4" borderId="1" xfId="0" applyFont="1" applyFill="1" applyBorder="1" applyAlignment="1">
      <alignment horizontal="center" vertical="top" wrapText="1"/>
    </xf>
    <xf numFmtId="0" fontId="8" fillId="2" borderId="1" xfId="0" applyFont="1" applyFill="1" applyBorder="1" applyAlignment="1">
      <alignment horizontal="center"/>
    </xf>
    <xf numFmtId="0" fontId="6" fillId="2" borderId="5"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2" borderId="27" xfId="0" applyFont="1" applyFill="1" applyBorder="1" applyAlignment="1">
      <alignment horizontal="center" vertical="top" wrapText="1"/>
    </xf>
    <xf numFmtId="4" fontId="4" fillId="2" borderId="1" xfId="0" applyNumberFormat="1" applyFont="1" applyFill="1" applyBorder="1" applyAlignment="1">
      <alignment horizontal="center" vertical="top"/>
    </xf>
    <xf numFmtId="0" fontId="3" fillId="2" borderId="1" xfId="0" applyFont="1" applyFill="1" applyBorder="1" applyAlignment="1">
      <alignment horizontal="left" vertical="top"/>
    </xf>
    <xf numFmtId="4" fontId="11" fillId="2" borderId="1" xfId="0" applyNumberFormat="1" applyFont="1" applyFill="1" applyBorder="1" applyAlignment="1">
      <alignment horizontal="center" vertical="top"/>
    </xf>
    <xf numFmtId="0" fontId="6" fillId="2" borderId="1" xfId="0" applyFont="1" applyFill="1" applyBorder="1" applyAlignment="1">
      <alignment vertical="top" wrapText="1"/>
    </xf>
    <xf numFmtId="0" fontId="11" fillId="2" borderId="1" xfId="0" applyFont="1" applyFill="1" applyBorder="1" applyAlignment="1">
      <alignment horizontal="left" vertical="top" wrapText="1"/>
    </xf>
    <xf numFmtId="0" fontId="11" fillId="2" borderId="1" xfId="0" applyFont="1" applyFill="1" applyBorder="1" applyAlignment="1">
      <alignment horizontal="left" vertical="top"/>
    </xf>
    <xf numFmtId="4" fontId="5" fillId="2" borderId="1" xfId="0" applyNumberFormat="1" applyFont="1" applyFill="1" applyBorder="1" applyAlignment="1">
      <alignment horizontal="left" vertical="top"/>
    </xf>
    <xf numFmtId="0" fontId="3" fillId="2" borderId="3" xfId="0" applyFont="1" applyFill="1" applyBorder="1" applyAlignment="1">
      <alignment horizontal="left" vertical="top" wrapText="1"/>
    </xf>
    <xf numFmtId="4" fontId="22" fillId="2" borderId="2" xfId="0" applyNumberFormat="1" applyFont="1" applyFill="1" applyBorder="1" applyAlignment="1">
      <alignment horizontal="center" vertical="top" wrapText="1"/>
    </xf>
    <xf numFmtId="4" fontId="22" fillId="2" borderId="9" xfId="0" applyNumberFormat="1" applyFont="1" applyFill="1" applyBorder="1" applyAlignment="1">
      <alignment horizontal="center" vertical="top"/>
    </xf>
    <xf numFmtId="4" fontId="22" fillId="2" borderId="30" xfId="0" applyNumberFormat="1" applyFont="1" applyFill="1" applyBorder="1" applyAlignment="1">
      <alignment horizontal="center" vertical="top"/>
    </xf>
    <xf numFmtId="0" fontId="9" fillId="2" borderId="1" xfId="0" applyFont="1" applyFill="1" applyBorder="1" applyAlignment="1">
      <alignment horizontal="left" vertical="top"/>
    </xf>
    <xf numFmtId="0" fontId="6" fillId="2" borderId="4" xfId="0" applyFont="1" applyFill="1" applyBorder="1" applyAlignment="1">
      <alignment horizontal="center" vertical="top"/>
    </xf>
    <xf numFmtId="0" fontId="6" fillId="2" borderId="28" xfId="0" applyFont="1" applyFill="1" applyBorder="1" applyAlignment="1">
      <alignment horizontal="center" vertical="top"/>
    </xf>
    <xf numFmtId="4" fontId="8" fillId="2" borderId="1" xfId="0" applyNumberFormat="1" applyFont="1" applyFill="1" applyBorder="1" applyAlignment="1">
      <alignment horizontal="center" vertical="top" wrapText="1"/>
    </xf>
    <xf numFmtId="0" fontId="5" fillId="2" borderId="2"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3" xfId="0" applyFont="1" applyFill="1" applyBorder="1" applyAlignment="1">
      <alignment horizontal="left" vertical="top" wrapText="1"/>
    </xf>
    <xf numFmtId="4" fontId="6" fillId="2" borderId="2" xfId="0" applyNumberFormat="1" applyFont="1" applyFill="1" applyBorder="1" applyAlignment="1">
      <alignment horizontal="center" vertical="top"/>
    </xf>
    <xf numFmtId="4" fontId="6" fillId="2" borderId="9" xfId="0" applyNumberFormat="1" applyFont="1" applyFill="1" applyBorder="1" applyAlignment="1">
      <alignment horizontal="center" vertical="top"/>
    </xf>
    <xf numFmtId="4" fontId="6" fillId="2" borderId="3" xfId="0" applyNumberFormat="1" applyFont="1" applyFill="1" applyBorder="1" applyAlignment="1">
      <alignment horizontal="center" vertical="top"/>
    </xf>
    <xf numFmtId="0" fontId="3" fillId="2" borderId="9" xfId="0" applyFont="1" applyFill="1" applyBorder="1" applyAlignment="1">
      <alignment horizontal="left" vertical="top" wrapText="1"/>
    </xf>
    <xf numFmtId="0" fontId="8" fillId="2" borderId="36" xfId="0" applyFont="1" applyFill="1" applyBorder="1" applyAlignment="1">
      <alignment horizontal="center" vertical="top" wrapText="1"/>
    </xf>
    <xf numFmtId="0" fontId="8" fillId="2" borderId="36" xfId="0" applyFont="1" applyFill="1" applyBorder="1" applyAlignment="1">
      <alignment horizontal="center" vertical="top"/>
    </xf>
    <xf numFmtId="0" fontId="6" fillId="2" borderId="25" xfId="0" applyFont="1" applyFill="1" applyBorder="1" applyAlignment="1">
      <alignment horizontal="left" vertical="top" wrapText="1"/>
    </xf>
    <xf numFmtId="0" fontId="6" fillId="2" borderId="33" xfId="0" applyFont="1" applyFill="1" applyBorder="1" applyAlignment="1">
      <alignment horizontal="center" vertical="top" wrapText="1"/>
    </xf>
    <xf numFmtId="0" fontId="6" fillId="2" borderId="34" xfId="0" applyFont="1" applyFill="1" applyBorder="1" applyAlignment="1">
      <alignment horizontal="center" vertical="top" wrapText="1"/>
    </xf>
    <xf numFmtId="0" fontId="6" fillId="2" borderId="35" xfId="0" applyFont="1" applyFill="1" applyBorder="1" applyAlignment="1">
      <alignment horizontal="center" vertical="top" wrapText="1"/>
    </xf>
    <xf numFmtId="0" fontId="6" fillId="2" borderId="33" xfId="0" applyFont="1" applyFill="1" applyBorder="1" applyAlignment="1">
      <alignment horizontal="center" vertical="top"/>
    </xf>
    <xf numFmtId="0" fontId="6" fillId="2" borderId="34" xfId="0" applyFont="1" applyFill="1" applyBorder="1" applyAlignment="1">
      <alignment horizontal="center" vertical="top"/>
    </xf>
    <xf numFmtId="0" fontId="6" fillId="2" borderId="35" xfId="0" applyFont="1" applyFill="1" applyBorder="1" applyAlignment="1">
      <alignment horizontal="center" vertical="top"/>
    </xf>
    <xf numFmtId="0" fontId="4" fillId="2" borderId="2"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2" borderId="2" xfId="0" applyNumberFormat="1" applyFont="1" applyFill="1" applyBorder="1" applyAlignment="1">
      <alignment horizontal="center" vertical="top" wrapText="1"/>
    </xf>
    <xf numFmtId="164" fontId="4" fillId="2" borderId="9" xfId="0" applyNumberFormat="1" applyFont="1" applyFill="1" applyBorder="1" applyAlignment="1">
      <alignment horizontal="center" vertical="top" wrapText="1"/>
    </xf>
    <xf numFmtId="164" fontId="4" fillId="2" borderId="3" xfId="0" applyNumberFormat="1" applyFont="1" applyFill="1" applyBorder="1" applyAlignment="1">
      <alignment horizontal="center" vertical="top" wrapText="1"/>
    </xf>
    <xf numFmtId="0" fontId="8" fillId="2" borderId="2" xfId="0" applyFont="1" applyFill="1" applyBorder="1" applyAlignment="1">
      <alignment vertical="top" wrapText="1"/>
    </xf>
    <xf numFmtId="0" fontId="8" fillId="2" borderId="3" xfId="0" applyFont="1" applyFill="1" applyBorder="1" applyAlignment="1">
      <alignment vertical="top" wrapText="1"/>
    </xf>
    <xf numFmtId="0" fontId="4" fillId="2" borderId="31" xfId="0" applyFont="1" applyFill="1" applyBorder="1" applyAlignment="1">
      <alignment horizontal="left" vertical="top" wrapText="1"/>
    </xf>
    <xf numFmtId="0" fontId="4" fillId="2" borderId="32" xfId="0" applyFont="1" applyFill="1" applyBorder="1" applyAlignment="1">
      <alignment horizontal="left" vertical="top" wrapText="1"/>
    </xf>
    <xf numFmtId="2" fontId="5" fillId="2" borderId="1" xfId="0" applyNumberFormat="1" applyFont="1" applyFill="1" applyBorder="1" applyAlignment="1">
      <alignment horizontal="left" vertical="top"/>
    </xf>
    <xf numFmtId="3" fontId="6" fillId="2" borderId="2" xfId="0" applyNumberFormat="1" applyFont="1" applyFill="1" applyBorder="1" applyAlignment="1">
      <alignment horizontal="center" vertical="top" wrapText="1"/>
    </xf>
    <xf numFmtId="3" fontId="6" fillId="2" borderId="9" xfId="0" applyNumberFormat="1" applyFont="1" applyFill="1" applyBorder="1" applyAlignment="1">
      <alignment horizontal="center" vertical="top" wrapText="1"/>
    </xf>
    <xf numFmtId="3" fontId="6" fillId="2" borderId="3" xfId="0" applyNumberFormat="1" applyFont="1" applyFill="1" applyBorder="1" applyAlignment="1">
      <alignment horizontal="center" vertical="top" wrapText="1"/>
    </xf>
    <xf numFmtId="0" fontId="3" fillId="2" borderId="26"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2" xfId="0" applyFont="1" applyFill="1" applyBorder="1" applyAlignment="1">
      <alignment horizontal="left" vertical="top" wrapText="1"/>
    </xf>
    <xf numFmtId="0" fontId="5" fillId="2" borderId="26" xfId="0" applyFont="1" applyFill="1" applyBorder="1" applyAlignment="1">
      <alignment horizontal="center" vertical="top" wrapText="1"/>
    </xf>
    <xf numFmtId="0" fontId="5" fillId="2" borderId="30" xfId="0" applyFont="1" applyFill="1" applyBorder="1" applyAlignment="1">
      <alignment horizontal="center" vertical="top" wrapText="1"/>
    </xf>
    <xf numFmtId="0" fontId="6" fillId="2" borderId="26" xfId="0" applyFont="1" applyFill="1" applyBorder="1" applyAlignment="1">
      <alignment horizontal="center" vertical="top" wrapText="1"/>
    </xf>
    <xf numFmtId="0" fontId="6" fillId="2" borderId="30" xfId="0" applyFont="1" applyFill="1" applyBorder="1" applyAlignment="1">
      <alignment horizontal="center" vertical="top" wrapText="1"/>
    </xf>
    <xf numFmtId="0" fontId="4" fillId="2" borderId="26" xfId="0" applyFont="1" applyFill="1" applyBorder="1" applyAlignment="1">
      <alignment horizontal="center" vertical="top" wrapText="1"/>
    </xf>
    <xf numFmtId="0" fontId="4" fillId="2" borderId="30" xfId="0" applyFont="1" applyFill="1" applyBorder="1" applyAlignment="1">
      <alignment horizontal="center" vertical="top" wrapText="1"/>
    </xf>
    <xf numFmtId="0" fontId="8" fillId="2" borderId="1" xfId="0" applyFont="1" applyFill="1" applyBorder="1" applyAlignment="1">
      <alignment horizontal="left" wrapText="1"/>
    </xf>
    <xf numFmtId="0" fontId="8" fillId="2" borderId="1" xfId="0" applyFont="1" applyFill="1" applyBorder="1" applyAlignment="1">
      <alignment horizontal="left"/>
    </xf>
    <xf numFmtId="0" fontId="9" fillId="2" borderId="1" xfId="0" applyFont="1" applyFill="1" applyBorder="1"/>
    <xf numFmtId="0" fontId="9" fillId="2" borderId="1" xfId="0" applyFont="1" applyFill="1" applyBorder="1" applyAlignment="1">
      <alignment horizontal="center"/>
    </xf>
    <xf numFmtId="0" fontId="21" fillId="2" borderId="1" xfId="0" applyFont="1" applyFill="1" applyBorder="1" applyAlignment="1">
      <alignment horizontal="center" vertical="top" wrapText="1"/>
    </xf>
    <xf numFmtId="2" fontId="4" fillId="2" borderId="3" xfId="0" applyNumberFormat="1" applyFont="1" applyFill="1" applyBorder="1" applyAlignment="1">
      <alignment horizontal="center" vertical="top"/>
    </xf>
    <xf numFmtId="2" fontId="4" fillId="2" borderId="32" xfId="0" applyNumberFormat="1" applyFont="1" applyFill="1" applyBorder="1" applyAlignment="1">
      <alignment horizontal="center" vertical="top"/>
    </xf>
    <xf numFmtId="14" fontId="5" fillId="2" borderId="1" xfId="0" applyNumberFormat="1" applyFont="1" applyFill="1" applyBorder="1" applyAlignment="1">
      <alignment horizontal="center" vertical="top"/>
    </xf>
    <xf numFmtId="2" fontId="4" fillId="2" borderId="1" xfId="0" applyNumberFormat="1" applyFont="1" applyFill="1" applyBorder="1" applyAlignment="1">
      <alignment horizontal="left" vertical="top"/>
    </xf>
    <xf numFmtId="3" fontId="8" fillId="2" borderId="2" xfId="0" applyNumberFormat="1" applyFont="1" applyFill="1" applyBorder="1" applyAlignment="1">
      <alignment horizontal="center" vertical="top" wrapText="1"/>
    </xf>
    <xf numFmtId="3" fontId="8" fillId="2" borderId="9" xfId="0" applyNumberFormat="1" applyFont="1" applyFill="1" applyBorder="1" applyAlignment="1">
      <alignment horizontal="center" vertical="top" wrapText="1"/>
    </xf>
    <xf numFmtId="3" fontId="8" fillId="2" borderId="3" xfId="0" applyNumberFormat="1" applyFont="1" applyFill="1" applyBorder="1" applyAlignment="1">
      <alignment horizontal="center" vertical="top" wrapText="1"/>
    </xf>
    <xf numFmtId="0" fontId="9" fillId="2" borderId="3"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9" xfId="0" applyFont="1" applyFill="1" applyBorder="1" applyAlignment="1">
      <alignment horizontal="left" vertical="top"/>
    </xf>
    <xf numFmtId="0" fontId="9" fillId="2" borderId="3" xfId="0" applyFont="1" applyFill="1" applyBorder="1" applyAlignment="1">
      <alignment horizontal="left" vertical="top"/>
    </xf>
    <xf numFmtId="0" fontId="10" fillId="2" borderId="1" xfId="0" applyFont="1" applyFill="1" applyBorder="1" applyAlignment="1">
      <alignment horizontal="center" vertical="top" wrapText="1"/>
    </xf>
    <xf numFmtId="0" fontId="3" fillId="2" borderId="1" xfId="0" applyFont="1" applyFill="1" applyBorder="1" applyAlignment="1">
      <alignment vertical="top" wrapText="1"/>
    </xf>
    <xf numFmtId="164" fontId="7" fillId="2" borderId="2" xfId="0" applyNumberFormat="1" applyFont="1" applyFill="1" applyBorder="1" applyAlignment="1">
      <alignment horizontal="center" vertical="top"/>
    </xf>
    <xf numFmtId="164" fontId="7" fillId="2" borderId="9" xfId="0" applyNumberFormat="1" applyFont="1" applyFill="1" applyBorder="1" applyAlignment="1">
      <alignment horizontal="center" vertical="top"/>
    </xf>
    <xf numFmtId="164" fontId="7" fillId="2" borderId="3" xfId="0" applyNumberFormat="1" applyFont="1" applyFill="1" applyBorder="1" applyAlignment="1">
      <alignment horizontal="center" vertical="top"/>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0" fontId="6" fillId="2" borderId="29" xfId="0" applyFont="1" applyFill="1" applyBorder="1" applyAlignment="1">
      <alignment horizontal="center" vertical="top" wrapText="1"/>
    </xf>
    <xf numFmtId="164" fontId="6" fillId="2" borderId="17" xfId="0" applyNumberFormat="1" applyFont="1" applyFill="1" applyBorder="1" applyAlignment="1">
      <alignment horizontal="center" vertical="top" wrapText="1"/>
    </xf>
    <xf numFmtId="0" fontId="6" fillId="2" borderId="10"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0" xfId="0" applyFont="1" applyFill="1" applyBorder="1" applyAlignment="1">
      <alignment horizontal="center" vertical="top" wrapText="1"/>
    </xf>
    <xf numFmtId="0" fontId="6" fillId="2" borderId="13" xfId="0" applyFont="1" applyFill="1" applyBorder="1" applyAlignment="1">
      <alignment horizontal="center" vertical="top" wrapText="1"/>
    </xf>
    <xf numFmtId="164" fontId="5" fillId="2" borderId="8" xfId="0" applyNumberFormat="1" applyFont="1" applyFill="1" applyBorder="1" applyAlignment="1">
      <alignment horizontal="center" vertical="top" wrapText="1"/>
    </xf>
    <xf numFmtId="164" fontId="5" fillId="2" borderId="13" xfId="0" applyNumberFormat="1" applyFont="1" applyFill="1" applyBorder="1" applyAlignment="1">
      <alignment horizontal="center" vertical="top" wrapText="1"/>
    </xf>
    <xf numFmtId="164" fontId="5" fillId="2" borderId="11" xfId="0" applyNumberFormat="1" applyFont="1" applyFill="1" applyBorder="1" applyAlignment="1">
      <alignment horizontal="center" vertical="top" wrapText="1"/>
    </xf>
    <xf numFmtId="0" fontId="6" fillId="2" borderId="8" xfId="0" applyFont="1" applyFill="1" applyBorder="1" applyAlignment="1">
      <alignment horizontal="center" vertical="top"/>
    </xf>
    <xf numFmtId="0" fontId="6" fillId="2" borderId="10" xfId="0" applyFont="1" applyFill="1" applyBorder="1" applyAlignment="1">
      <alignment horizontal="center" vertical="top"/>
    </xf>
    <xf numFmtId="0" fontId="6" fillId="2" borderId="13" xfId="0" applyFont="1" applyFill="1" applyBorder="1" applyAlignment="1">
      <alignment horizontal="center" vertical="top"/>
    </xf>
    <xf numFmtId="164" fontId="5" fillId="2" borderId="1" xfId="0" applyNumberFormat="1" applyFont="1" applyFill="1" applyBorder="1" applyAlignment="1">
      <alignment horizontal="center" vertical="top"/>
    </xf>
    <xf numFmtId="0" fontId="5" fillId="2" borderId="8"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3" xfId="0" applyFont="1" applyFill="1" applyBorder="1" applyAlignment="1">
      <alignment horizontal="center" vertical="top" wrapText="1"/>
    </xf>
    <xf numFmtId="0" fontId="6" fillId="2" borderId="14" xfId="0" applyFont="1" applyFill="1" applyBorder="1" applyAlignment="1">
      <alignment horizontal="center" vertical="top"/>
    </xf>
    <xf numFmtId="164" fontId="6" fillId="2" borderId="23" xfId="0" applyNumberFormat="1" applyFont="1" applyFill="1" applyBorder="1" applyAlignment="1">
      <alignment horizontal="center" vertical="top" wrapText="1"/>
    </xf>
    <xf numFmtId="164" fontId="6" fillId="2" borderId="8" xfId="0" applyNumberFormat="1" applyFont="1" applyFill="1" applyBorder="1" applyAlignment="1">
      <alignment horizontal="center" vertical="top" wrapText="1"/>
    </xf>
    <xf numFmtId="164" fontId="6" fillId="2" borderId="13" xfId="0" applyNumberFormat="1" applyFont="1" applyFill="1" applyBorder="1" applyAlignment="1">
      <alignment horizontal="center" vertical="top" wrapText="1"/>
    </xf>
    <xf numFmtId="0" fontId="5" fillId="2" borderId="20" xfId="0" applyFont="1" applyFill="1" applyBorder="1" applyAlignment="1">
      <alignment horizontal="center" vertical="top" wrapText="1"/>
    </xf>
    <xf numFmtId="0" fontId="5" fillId="2" borderId="21" xfId="0" applyFont="1" applyFill="1" applyBorder="1" applyAlignment="1">
      <alignment horizontal="center" vertical="top" wrapText="1"/>
    </xf>
    <xf numFmtId="4" fontId="5" fillId="2" borderId="8" xfId="0" applyNumberFormat="1" applyFont="1" applyFill="1" applyBorder="1" applyAlignment="1">
      <alignment horizontal="center" vertical="top" wrapText="1"/>
    </xf>
    <xf numFmtId="4" fontId="5" fillId="2" borderId="13" xfId="0" applyNumberFormat="1" applyFont="1" applyFill="1" applyBorder="1" applyAlignment="1">
      <alignment horizontal="center" vertical="top" wrapText="1"/>
    </xf>
    <xf numFmtId="4" fontId="5" fillId="2" borderId="11" xfId="0" applyNumberFormat="1" applyFont="1" applyFill="1" applyBorder="1" applyAlignment="1">
      <alignment horizontal="center" vertical="top" wrapText="1"/>
    </xf>
    <xf numFmtId="0" fontId="6" fillId="2" borderId="17" xfId="0" applyFont="1" applyFill="1" applyBorder="1" applyAlignment="1">
      <alignment horizontal="center" vertical="top" wrapText="1"/>
    </xf>
    <xf numFmtId="0" fontId="5" fillId="2" borderId="22" xfId="0" applyFont="1" applyFill="1" applyBorder="1" applyAlignment="1">
      <alignment horizontal="center" vertical="top" wrapText="1"/>
    </xf>
    <xf numFmtId="164" fontId="5" fillId="2" borderId="9" xfId="0" applyNumberFormat="1" applyFont="1" applyFill="1" applyBorder="1" applyAlignment="1">
      <alignment horizontal="center" vertical="top"/>
    </xf>
    <xf numFmtId="164" fontId="5" fillId="2" borderId="11" xfId="0" applyNumberFormat="1" applyFont="1" applyFill="1" applyBorder="1" applyAlignment="1">
      <alignment horizontal="center" vertical="top"/>
    </xf>
    <xf numFmtId="0" fontId="6" fillId="2" borderId="11" xfId="0" applyFont="1" applyFill="1" applyBorder="1" applyAlignment="1">
      <alignment horizontal="center" vertical="top"/>
    </xf>
    <xf numFmtId="164" fontId="6" fillId="2" borderId="14" xfId="0" applyNumberFormat="1" applyFont="1" applyFill="1" applyBorder="1" applyAlignment="1">
      <alignment horizontal="center" vertical="top" wrapText="1"/>
    </xf>
    <xf numFmtId="164" fontId="6" fillId="2" borderId="15" xfId="0" applyNumberFormat="1" applyFont="1" applyFill="1" applyBorder="1" applyAlignment="1">
      <alignment horizontal="center" vertical="top" wrapText="1"/>
    </xf>
    <xf numFmtId="0" fontId="6" fillId="2" borderId="20" xfId="0" applyFont="1" applyFill="1" applyBorder="1" applyAlignment="1">
      <alignment horizontal="center" vertical="top" wrapText="1"/>
    </xf>
    <xf numFmtId="164" fontId="6" fillId="2" borderId="11" xfId="0" applyNumberFormat="1" applyFont="1" applyFill="1" applyBorder="1" applyAlignment="1">
      <alignment horizontal="center" vertical="top" wrapText="1"/>
    </xf>
    <xf numFmtId="164" fontId="17" fillId="2" borderId="1" xfId="0" applyNumberFormat="1" applyFont="1" applyFill="1" applyBorder="1" applyAlignment="1">
      <alignment horizontal="center" vertical="center" wrapText="1"/>
    </xf>
    <xf numFmtId="164" fontId="17" fillId="2" borderId="1" xfId="0" applyNumberFormat="1" applyFont="1" applyFill="1" applyBorder="1" applyAlignment="1">
      <alignment horizontal="center" vertical="center"/>
    </xf>
    <xf numFmtId="0" fontId="17" fillId="2" borderId="1" xfId="0" applyFont="1" applyFill="1" applyBorder="1" applyAlignment="1">
      <alignment horizontal="center" vertical="center"/>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4" xfId="0" applyFont="1" applyFill="1" applyBorder="1" applyAlignment="1">
      <alignment horizontal="center" vertical="center" wrapText="1"/>
    </xf>
    <xf numFmtId="43" fontId="5" fillId="2" borderId="2" xfId="1" applyFont="1" applyFill="1" applyBorder="1" applyAlignment="1">
      <alignment horizontal="center" vertical="top" wrapText="1"/>
    </xf>
    <xf numFmtId="43" fontId="5" fillId="2" borderId="9" xfId="1" applyFont="1" applyFill="1" applyBorder="1" applyAlignment="1">
      <alignment horizontal="center" vertical="top" wrapText="1"/>
    </xf>
    <xf numFmtId="43" fontId="5" fillId="2" borderId="3" xfId="1" applyFont="1" applyFill="1" applyBorder="1" applyAlignment="1">
      <alignment horizontal="center" vertical="top" wrapText="1"/>
    </xf>
    <xf numFmtId="164" fontId="4" fillId="2" borderId="2" xfId="0" applyNumberFormat="1" applyFont="1" applyFill="1" applyBorder="1" applyAlignment="1">
      <alignment horizontal="center" vertical="top"/>
    </xf>
    <xf numFmtId="164" fontId="4" fillId="2" borderId="9" xfId="0" applyNumberFormat="1" applyFont="1" applyFill="1" applyBorder="1" applyAlignment="1">
      <alignment horizontal="center" vertical="top"/>
    </xf>
    <xf numFmtId="164" fontId="4" fillId="2" borderId="3" xfId="0" applyNumberFormat="1" applyFont="1" applyFill="1" applyBorder="1" applyAlignment="1">
      <alignment horizontal="center" vertical="top"/>
    </xf>
    <xf numFmtId="3" fontId="6" fillId="2" borderId="1" xfId="0" applyNumberFormat="1" applyFont="1" applyFill="1" applyBorder="1" applyAlignment="1">
      <alignment horizontal="center" vertical="top" wrapText="1"/>
    </xf>
    <xf numFmtId="164" fontId="5" fillId="2" borderId="2" xfId="0" applyNumberFormat="1" applyFont="1" applyFill="1" applyBorder="1" applyAlignment="1">
      <alignment horizontal="center" vertical="top"/>
    </xf>
    <xf numFmtId="164" fontId="5" fillId="2" borderId="3" xfId="0" applyNumberFormat="1" applyFont="1" applyFill="1" applyBorder="1" applyAlignment="1">
      <alignment horizontal="center" vertical="top"/>
    </xf>
    <xf numFmtId="164" fontId="7" fillId="2" borderId="1" xfId="0" applyNumberFormat="1" applyFont="1" applyFill="1" applyBorder="1" applyAlignment="1">
      <alignment horizontal="center" vertical="top"/>
    </xf>
    <xf numFmtId="17" fontId="4" fillId="2" borderId="3" xfId="0" applyNumberFormat="1" applyFont="1" applyFill="1" applyBorder="1" applyAlignment="1">
      <alignment horizontal="center" vertical="top"/>
    </xf>
    <xf numFmtId="0" fontId="4" fillId="2" borderId="32" xfId="0" applyFont="1" applyFill="1" applyBorder="1" applyAlignment="1">
      <alignment horizontal="center" vertical="top"/>
    </xf>
    <xf numFmtId="2" fontId="7" fillId="2" borderId="1" xfId="0" applyNumberFormat="1" applyFont="1" applyFill="1" applyBorder="1" applyAlignment="1">
      <alignment horizontal="left" vertical="top"/>
    </xf>
    <xf numFmtId="14" fontId="5" fillId="2" borderId="2" xfId="0" applyNumberFormat="1" applyFont="1" applyFill="1" applyBorder="1" applyAlignment="1">
      <alignment horizontal="center" vertical="top" wrapText="1"/>
    </xf>
    <xf numFmtId="14" fontId="5" fillId="2" borderId="9" xfId="0" applyNumberFormat="1" applyFont="1" applyFill="1" applyBorder="1" applyAlignment="1">
      <alignment horizontal="center" vertical="top" wrapText="1"/>
    </xf>
    <xf numFmtId="14" fontId="5" fillId="2" borderId="3" xfId="0" applyNumberFormat="1" applyFont="1" applyFill="1" applyBorder="1" applyAlignment="1">
      <alignment horizontal="center" vertical="top" wrapText="1"/>
    </xf>
    <xf numFmtId="14" fontId="7" fillId="2" borderId="2" xfId="0" applyNumberFormat="1" applyFont="1" applyFill="1" applyBorder="1" applyAlignment="1">
      <alignment horizontal="center" vertical="top" wrapText="1"/>
    </xf>
    <xf numFmtId="14" fontId="7" fillId="2" borderId="9" xfId="0" applyNumberFormat="1" applyFont="1" applyFill="1" applyBorder="1" applyAlignment="1">
      <alignment horizontal="center" vertical="top" wrapText="1"/>
    </xf>
    <xf numFmtId="14" fontId="7" fillId="2" borderId="3" xfId="0" applyNumberFormat="1" applyFont="1" applyFill="1" applyBorder="1" applyAlignment="1">
      <alignment horizontal="center" vertical="top" wrapText="1"/>
    </xf>
    <xf numFmtId="17" fontId="11" fillId="2" borderId="1" xfId="0" applyNumberFormat="1" applyFont="1" applyFill="1" applyBorder="1" applyAlignment="1">
      <alignment horizontal="center" vertical="top"/>
    </xf>
    <xf numFmtId="14" fontId="5" fillId="2" borderId="1" xfId="0" applyNumberFormat="1" applyFont="1" applyFill="1" applyBorder="1" applyAlignment="1">
      <alignment horizontal="center" vertical="top" wrapText="1"/>
    </xf>
    <xf numFmtId="4" fontId="5" fillId="2" borderId="32" xfId="0" applyNumberFormat="1" applyFont="1" applyFill="1" applyBorder="1" applyAlignment="1">
      <alignment horizontal="center" vertical="top"/>
    </xf>
    <xf numFmtId="14" fontId="4" fillId="2" borderId="1" xfId="0" applyNumberFormat="1" applyFont="1" applyFill="1" applyBorder="1" applyAlignment="1">
      <alignment horizontal="center" vertical="top" wrapText="1"/>
    </xf>
    <xf numFmtId="0" fontId="8" fillId="2" borderId="1" xfId="0" applyFont="1" applyFill="1" applyBorder="1"/>
    <xf numFmtId="0" fontId="3" fillId="2" borderId="2" xfId="0" applyFont="1" applyFill="1" applyBorder="1" applyAlignment="1">
      <alignment horizontal="center" vertical="top"/>
    </xf>
    <xf numFmtId="0" fontId="3" fillId="2" borderId="9" xfId="0" applyFont="1" applyFill="1" applyBorder="1" applyAlignment="1">
      <alignment horizontal="center" vertical="top"/>
    </xf>
    <xf numFmtId="0" fontId="3" fillId="2" borderId="3" xfId="0" applyFont="1" applyFill="1" applyBorder="1" applyAlignment="1">
      <alignment horizontal="center" vertical="top"/>
    </xf>
    <xf numFmtId="0" fontId="14" fillId="2" borderId="1"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3" xfId="0" applyFont="1" applyFill="1" applyBorder="1" applyAlignment="1">
      <alignment horizontal="center" vertical="top"/>
    </xf>
    <xf numFmtId="0" fontId="8" fillId="4" borderId="2" xfId="0" applyFont="1" applyFill="1" applyBorder="1" applyAlignment="1">
      <alignment horizontal="center" vertical="top" wrapText="1"/>
    </xf>
    <xf numFmtId="0" fontId="8" fillId="4" borderId="9" xfId="0" applyFont="1" applyFill="1" applyBorder="1" applyAlignment="1">
      <alignment horizontal="center" vertical="top"/>
    </xf>
    <xf numFmtId="0" fontId="8" fillId="4" borderId="3" xfId="0" applyFont="1" applyFill="1" applyBorder="1" applyAlignment="1">
      <alignment horizontal="center" vertical="top"/>
    </xf>
    <xf numFmtId="0" fontId="6" fillId="4" borderId="1" xfId="0" applyFont="1" applyFill="1" applyBorder="1" applyAlignment="1">
      <alignment horizontal="center" vertical="top"/>
    </xf>
    <xf numFmtId="0" fontId="8" fillId="4" borderId="1" xfId="0" applyFont="1" applyFill="1" applyBorder="1" applyAlignment="1">
      <alignment horizontal="center" vertical="top" wrapText="1"/>
    </xf>
    <xf numFmtId="0" fontId="3" fillId="4" borderId="2" xfId="0" applyFont="1" applyFill="1" applyBorder="1" applyAlignment="1">
      <alignment horizontal="center" vertical="top" wrapText="1"/>
    </xf>
    <xf numFmtId="0" fontId="3" fillId="4" borderId="9"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1" xfId="0" applyFont="1" applyFill="1" applyBorder="1" applyAlignment="1">
      <alignment horizontal="center" vertical="top"/>
    </xf>
    <xf numFmtId="14" fontId="4" fillId="2" borderId="1" xfId="0" applyNumberFormat="1" applyFont="1" applyFill="1" applyBorder="1" applyAlignment="1">
      <alignment horizontal="left" vertical="top"/>
    </xf>
    <xf numFmtId="4" fontId="5" fillId="2" borderId="2" xfId="0" applyNumberFormat="1" applyFont="1" applyFill="1" applyBorder="1" applyAlignment="1">
      <alignment horizontal="center" vertical="top" shrinkToFit="1"/>
    </xf>
    <xf numFmtId="4" fontId="5" fillId="2" borderId="9" xfId="0" applyNumberFormat="1" applyFont="1" applyFill="1" applyBorder="1" applyAlignment="1">
      <alignment horizontal="center" vertical="top" shrinkToFit="1"/>
    </xf>
    <xf numFmtId="4" fontId="5" fillId="2" borderId="3" xfId="0" applyNumberFormat="1" applyFont="1" applyFill="1" applyBorder="1" applyAlignment="1">
      <alignment horizontal="center" vertical="top" shrinkToFit="1"/>
    </xf>
    <xf numFmtId="0" fontId="15" fillId="3" borderId="1" xfId="0" applyFont="1" applyFill="1" applyBorder="1" applyAlignment="1">
      <alignment horizontal="center" vertical="top"/>
    </xf>
    <xf numFmtId="0" fontId="6" fillId="2" borderId="2" xfId="0" applyFont="1" applyFill="1" applyBorder="1" applyAlignment="1">
      <alignment horizontal="center" vertical="top" shrinkToFit="1"/>
    </xf>
    <xf numFmtId="0" fontId="6" fillId="2" borderId="9" xfId="0" applyFont="1" applyFill="1" applyBorder="1" applyAlignment="1">
      <alignment horizontal="center" vertical="top" shrinkToFit="1"/>
    </xf>
    <xf numFmtId="0" fontId="6" fillId="2" borderId="3" xfId="0" applyFont="1" applyFill="1" applyBorder="1" applyAlignment="1">
      <alignment horizontal="center" vertical="top" shrinkToFit="1"/>
    </xf>
    <xf numFmtId="0" fontId="6" fillId="2" borderId="2" xfId="0" applyFont="1" applyFill="1" applyBorder="1" applyAlignment="1">
      <alignment horizontal="center" vertical="top" wrapText="1" shrinkToFit="1"/>
    </xf>
    <xf numFmtId="0" fontId="6" fillId="2" borderId="9" xfId="0" applyFont="1" applyFill="1" applyBorder="1" applyAlignment="1">
      <alignment horizontal="center" vertical="top" wrapText="1" shrinkToFit="1"/>
    </xf>
    <xf numFmtId="0" fontId="6" fillId="2" borderId="3" xfId="0" applyFont="1" applyFill="1" applyBorder="1" applyAlignment="1">
      <alignment horizontal="center" vertical="top" wrapText="1" shrinkToFit="1"/>
    </xf>
    <xf numFmtId="0" fontId="22" fillId="2" borderId="2" xfId="0" applyFont="1" applyFill="1" applyBorder="1" applyAlignment="1">
      <alignment horizontal="center" vertical="top" wrapText="1"/>
    </xf>
    <xf numFmtId="0" fontId="22" fillId="2" borderId="9" xfId="0" applyFont="1" applyFill="1" applyBorder="1" applyAlignment="1">
      <alignment horizontal="center" vertical="top" wrapText="1"/>
    </xf>
    <xf numFmtId="0" fontId="22" fillId="2" borderId="3" xfId="0" applyFont="1" applyFill="1" applyBorder="1" applyAlignment="1">
      <alignment horizontal="center" vertical="top" wrapText="1"/>
    </xf>
    <xf numFmtId="0" fontId="8" fillId="2" borderId="9" xfId="0" applyFont="1" applyFill="1" applyBorder="1" applyAlignment="1">
      <alignment vertical="top" wrapText="1"/>
    </xf>
    <xf numFmtId="0" fontId="22" fillId="2" borderId="36" xfId="0" applyFont="1" applyFill="1" applyBorder="1" applyAlignment="1">
      <alignment horizontal="center" vertical="top" wrapText="1"/>
    </xf>
    <xf numFmtId="0" fontId="25" fillId="2" borderId="36" xfId="0" applyFont="1" applyFill="1" applyBorder="1" applyAlignment="1">
      <alignment horizontal="center" vertical="top"/>
    </xf>
    <xf numFmtId="0" fontId="6" fillId="2" borderId="2"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0" xfId="0" applyFont="1" applyFill="1" applyAlignment="1">
      <alignment horizontal="center" vertical="top"/>
    </xf>
    <xf numFmtId="164" fontId="6" fillId="2" borderId="2" xfId="0" applyNumberFormat="1" applyFont="1" applyFill="1" applyBorder="1" applyAlignment="1">
      <alignment horizontal="center" vertical="top"/>
    </xf>
    <xf numFmtId="164" fontId="6" fillId="2" borderId="9" xfId="0" applyNumberFormat="1" applyFont="1" applyFill="1" applyBorder="1" applyAlignment="1">
      <alignment horizontal="center" vertical="top"/>
    </xf>
    <xf numFmtId="164" fontId="6" fillId="2" borderId="3" xfId="0" applyNumberFormat="1" applyFont="1" applyFill="1" applyBorder="1" applyAlignment="1">
      <alignment horizontal="center" vertical="top"/>
    </xf>
    <xf numFmtId="4" fontId="22" fillId="2" borderId="3" xfId="0" applyNumberFormat="1" applyFont="1" applyFill="1" applyBorder="1" applyAlignment="1">
      <alignment horizontal="center" vertical="top"/>
    </xf>
    <xf numFmtId="0" fontId="3" fillId="2" borderId="1" xfId="0" quotePrefix="1" applyFont="1" applyFill="1" applyBorder="1" applyAlignment="1">
      <alignment horizontal="center" vertical="top" wrapText="1"/>
    </xf>
    <xf numFmtId="0" fontId="6" fillId="4" borderId="2" xfId="0" applyFont="1" applyFill="1" applyBorder="1" applyAlignment="1">
      <alignment horizontal="center" vertical="top"/>
    </xf>
    <xf numFmtId="0" fontId="6" fillId="4" borderId="9" xfId="0" applyFont="1" applyFill="1" applyBorder="1" applyAlignment="1">
      <alignment horizontal="center" vertical="top"/>
    </xf>
    <xf numFmtId="0" fontId="6" fillId="4" borderId="3" xfId="0" applyFont="1" applyFill="1" applyBorder="1" applyAlignment="1">
      <alignment horizontal="center" vertical="top"/>
    </xf>
    <xf numFmtId="0" fontId="22" fillId="2" borderId="1" xfId="0" applyFont="1" applyFill="1" applyBorder="1" applyAlignment="1">
      <alignment horizontal="center" vertical="top" wrapText="1"/>
    </xf>
    <xf numFmtId="14" fontId="22" fillId="2" borderId="2" xfId="0" applyNumberFormat="1" applyFont="1" applyFill="1" applyBorder="1" applyAlignment="1">
      <alignment horizontal="center" vertical="top" wrapText="1"/>
    </xf>
    <xf numFmtId="14" fontId="22" fillId="2" borderId="9" xfId="0" applyNumberFormat="1" applyFont="1" applyFill="1" applyBorder="1" applyAlignment="1">
      <alignment horizontal="center" vertical="top" wrapText="1"/>
    </xf>
    <xf numFmtId="14" fontId="22" fillId="2" borderId="3" xfId="0" applyNumberFormat="1" applyFont="1" applyFill="1" applyBorder="1" applyAlignment="1">
      <alignment horizontal="center" vertical="top" wrapText="1"/>
    </xf>
    <xf numFmtId="0" fontId="6" fillId="2" borderId="2" xfId="0" applyFont="1" applyFill="1" applyBorder="1" applyAlignment="1">
      <alignment horizontal="left" vertical="top" shrinkToFit="1"/>
    </xf>
    <xf numFmtId="0" fontId="6" fillId="2" borderId="9" xfId="0" applyFont="1" applyFill="1" applyBorder="1" applyAlignment="1">
      <alignment horizontal="left" vertical="top" shrinkToFit="1"/>
    </xf>
    <xf numFmtId="0" fontId="6" fillId="2" borderId="3" xfId="0" applyFont="1" applyFill="1" applyBorder="1" applyAlignment="1">
      <alignment horizontal="left" vertical="top" shrinkToFit="1"/>
    </xf>
    <xf numFmtId="0" fontId="22" fillId="2" borderId="30" xfId="0" applyFont="1" applyFill="1" applyBorder="1" applyAlignment="1">
      <alignment horizontal="center" vertical="top" wrapText="1"/>
    </xf>
    <xf numFmtId="14" fontId="22" fillId="2" borderId="30" xfId="0" applyNumberFormat="1" applyFont="1" applyFill="1" applyBorder="1" applyAlignment="1">
      <alignment horizontal="center" vertical="top" wrapText="1"/>
    </xf>
    <xf numFmtId="0" fontId="18" fillId="2" borderId="0" xfId="0" applyFont="1" applyFill="1" applyAlignment="1">
      <alignment vertical="top"/>
    </xf>
    <xf numFmtId="0" fontId="27" fillId="2" borderId="0" xfId="0" applyFont="1" applyFill="1" applyAlignment="1">
      <alignment horizontal="center"/>
    </xf>
    <xf numFmtId="0" fontId="26" fillId="2" borderId="0" xfId="0" applyFont="1" applyFill="1"/>
    <xf numFmtId="0" fontId="28" fillId="0" borderId="2" xfId="0" applyFont="1" applyBorder="1" applyAlignment="1">
      <alignment horizontal="center" vertical="top" wrapText="1"/>
    </xf>
    <xf numFmtId="0" fontId="30" fillId="0" borderId="1" xfId="0" applyFont="1" applyBorder="1" applyAlignment="1">
      <alignment horizontal="left" vertical="top" wrapText="1"/>
    </xf>
    <xf numFmtId="0" fontId="30" fillId="0" borderId="1" xfId="0" applyFont="1" applyBorder="1" applyAlignment="1">
      <alignment horizontal="center" vertical="top"/>
    </xf>
    <xf numFmtId="0" fontId="28" fillId="0" borderId="9" xfId="0" applyFont="1" applyBorder="1" applyAlignment="1">
      <alignment horizontal="center" vertical="top" wrapText="1"/>
    </xf>
    <xf numFmtId="0" fontId="30" fillId="0" borderId="2" xfId="0" applyFont="1" applyBorder="1" applyAlignment="1">
      <alignment horizontal="left" vertical="top" wrapText="1"/>
    </xf>
    <xf numFmtId="0" fontId="30" fillId="0" borderId="2" xfId="0" applyFont="1" applyBorder="1" applyAlignment="1">
      <alignment horizontal="center" vertical="top" wrapText="1"/>
    </xf>
  </cellXfs>
  <cellStyles count="3">
    <cellStyle name="Įprastas" xfId="0" builtinId="0"/>
    <cellStyle name="Įprastas 2" xfId="2" xr:uid="{0B0BDB17-E437-496F-A08F-12C9DC4A513F}"/>
    <cellStyle name="Kablelis"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Z1851"/>
  <sheetViews>
    <sheetView tabSelected="1" topLeftCell="A1827" zoomScale="80" zoomScaleNormal="80" workbookViewId="0">
      <pane xSplit="2" topLeftCell="C1" activePane="topRight" state="frozen"/>
      <selection pane="topRight" activeCell="D1837" sqref="D1837"/>
    </sheetView>
  </sheetViews>
  <sheetFormatPr defaultColWidth="9.33203125" defaultRowHeight="13.8" x14ac:dyDescent="0.3"/>
  <cols>
    <col min="1" max="1" width="1.6640625" style="1" customWidth="1"/>
    <col min="2" max="2" width="21" style="124" customWidth="1"/>
    <col min="3" max="3" width="42.44140625" style="125" customWidth="1"/>
    <col min="4" max="4" width="19" style="1" customWidth="1"/>
    <col min="5" max="5" width="28" style="126" customWidth="1"/>
    <col min="6" max="6" width="21.33203125" style="126" customWidth="1"/>
    <col min="7" max="7" width="56.33203125" style="126" customWidth="1"/>
    <col min="8" max="8" width="9.6640625" style="1" customWidth="1"/>
    <col min="9" max="9" width="15.6640625" style="1" customWidth="1"/>
    <col min="10" max="10" width="27.6640625" style="1" customWidth="1"/>
    <col min="11" max="11" width="22.33203125" style="124" customWidth="1"/>
    <col min="12" max="12" width="10.5546875" style="125" customWidth="1"/>
    <col min="13" max="13" width="10.5546875" style="124" customWidth="1"/>
    <col min="14" max="14" width="17.33203125" style="127" customWidth="1"/>
    <col min="15" max="15" width="23.44140625" style="1" customWidth="1"/>
    <col min="16" max="16" width="21.44140625" style="1" customWidth="1"/>
    <col min="17" max="17" width="15.44140625" style="1" customWidth="1"/>
    <col min="18" max="18" width="10.6640625" style="1" customWidth="1"/>
    <col min="19" max="19" width="14.44140625" style="1" customWidth="1"/>
    <col min="20" max="21" width="14" style="148" customWidth="1"/>
    <col min="22" max="22" width="18" style="128" customWidth="1"/>
    <col min="23" max="23" width="19.6640625" style="128" customWidth="1"/>
    <col min="24" max="24" width="12.33203125" style="128" customWidth="1"/>
    <col min="25" max="25" width="11.33203125" style="128" customWidth="1"/>
    <col min="26" max="26" width="12.33203125" style="128" bestFit="1" customWidth="1"/>
    <col min="27" max="27" width="12.44140625" style="128" bestFit="1" customWidth="1"/>
    <col min="28" max="28" width="13.6640625" style="128" customWidth="1"/>
    <col min="29" max="29" width="11.5546875" style="127" customWidth="1"/>
    <col min="30" max="30" width="18.44140625" style="127" customWidth="1"/>
    <col min="31" max="31" width="17.44140625" style="127" customWidth="1"/>
    <col min="32" max="32" width="10.33203125" style="1" bestFit="1" customWidth="1"/>
    <col min="33" max="33" width="10.44140625" style="127" bestFit="1" customWidth="1"/>
    <col min="34" max="34" width="26" style="6" customWidth="1"/>
    <col min="35" max="35" width="19.6640625" style="6" bestFit="1" customWidth="1"/>
    <col min="36" max="36" width="9.33203125" style="1" bestFit="1" customWidth="1"/>
    <col min="37" max="16384" width="9.33203125" style="1"/>
  </cols>
  <sheetData>
    <row r="1" spans="2:36" s="152" customFormat="1" ht="12.6" customHeight="1" x14ac:dyDescent="0.3">
      <c r="B1" s="150"/>
      <c r="C1" s="151"/>
      <c r="F1" s="153"/>
      <c r="K1" s="150"/>
      <c r="L1" s="151"/>
      <c r="M1" s="150"/>
      <c r="N1" s="154"/>
      <c r="P1" s="154"/>
      <c r="Q1" s="154"/>
      <c r="R1" s="154"/>
      <c r="S1" s="154"/>
      <c r="T1" s="155"/>
      <c r="U1" s="155"/>
      <c r="V1" s="156"/>
      <c r="W1" s="156"/>
      <c r="X1" s="156"/>
      <c r="Y1" s="156"/>
      <c r="Z1" s="156"/>
      <c r="AA1" s="156"/>
      <c r="AB1" s="156"/>
      <c r="AC1" s="154"/>
      <c r="AD1" s="154"/>
      <c r="AE1" s="154"/>
      <c r="AF1" s="154"/>
      <c r="AG1" s="154"/>
      <c r="AH1" s="157"/>
      <c r="AI1" s="157"/>
    </row>
    <row r="2" spans="2:36" s="152" customFormat="1" x14ac:dyDescent="0.3">
      <c r="B2" s="672"/>
      <c r="C2" s="151"/>
      <c r="F2" s="153"/>
      <c r="J2" s="153"/>
      <c r="K2" s="150"/>
      <c r="L2" s="151"/>
      <c r="M2" s="150"/>
      <c r="N2" s="154"/>
      <c r="P2" s="154"/>
      <c r="Q2" s="154"/>
      <c r="R2" s="154"/>
      <c r="S2" s="154"/>
      <c r="T2" s="155"/>
      <c r="U2" s="155"/>
      <c r="V2" s="156"/>
      <c r="W2" s="156"/>
      <c r="X2" s="156"/>
      <c r="Y2" s="156"/>
      <c r="Z2" s="156"/>
      <c r="AA2" s="156"/>
      <c r="AB2" s="156"/>
      <c r="AC2" s="154"/>
      <c r="AD2" s="154"/>
      <c r="AE2" s="154"/>
      <c r="AF2" s="154"/>
      <c r="AG2" s="154"/>
      <c r="AH2" s="154"/>
      <c r="AI2" s="154"/>
    </row>
    <row r="3" spans="2:36" s="152" customFormat="1" ht="15" customHeight="1" x14ac:dyDescent="0.3">
      <c r="B3" s="673" t="s">
        <v>1336</v>
      </c>
      <c r="C3" s="673"/>
      <c r="D3" s="673"/>
      <c r="E3" s="673"/>
      <c r="F3" s="673"/>
      <c r="G3" s="673"/>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c r="AG3" s="673"/>
      <c r="AH3" s="673"/>
      <c r="AI3" s="673"/>
      <c r="AJ3" s="674"/>
    </row>
    <row r="4" spans="2:36" s="152" customFormat="1" x14ac:dyDescent="0.3">
      <c r="B4" s="150"/>
      <c r="C4" s="151"/>
      <c r="E4" s="153"/>
      <c r="F4" s="153"/>
      <c r="G4" s="153"/>
      <c r="K4" s="150"/>
      <c r="L4" s="151"/>
      <c r="M4" s="150"/>
      <c r="N4" s="154"/>
      <c r="T4" s="155"/>
      <c r="U4" s="155"/>
      <c r="V4" s="156"/>
      <c r="W4" s="156"/>
      <c r="X4" s="156"/>
      <c r="Y4" s="156"/>
      <c r="Z4" s="156"/>
      <c r="AA4" s="156"/>
      <c r="AB4" s="156"/>
      <c r="AC4" s="154"/>
      <c r="AD4" s="154"/>
      <c r="AE4" s="154"/>
      <c r="AG4" s="154"/>
      <c r="AH4" s="157"/>
      <c r="AI4" s="157"/>
    </row>
    <row r="5" spans="2:36" s="152" customFormat="1" ht="72.75" customHeight="1" x14ac:dyDescent="0.3">
      <c r="B5" s="319" t="s">
        <v>0</v>
      </c>
      <c r="C5" s="319" t="s">
        <v>1</v>
      </c>
      <c r="D5" s="319" t="s">
        <v>2</v>
      </c>
      <c r="E5" s="319" t="s">
        <v>3</v>
      </c>
      <c r="F5" s="319" t="s">
        <v>4</v>
      </c>
      <c r="G5" s="319" t="s">
        <v>5</v>
      </c>
      <c r="H5" s="319" t="s">
        <v>143</v>
      </c>
      <c r="I5" s="319" t="s">
        <v>144</v>
      </c>
      <c r="J5" s="589" t="s">
        <v>6</v>
      </c>
      <c r="K5" s="589"/>
      <c r="L5" s="589"/>
      <c r="M5" s="589"/>
      <c r="N5" s="310" t="s">
        <v>7</v>
      </c>
      <c r="O5" s="319" t="s">
        <v>8</v>
      </c>
      <c r="P5" s="319" t="s">
        <v>9</v>
      </c>
      <c r="Q5" s="319" t="s">
        <v>10</v>
      </c>
      <c r="R5" s="319" t="s">
        <v>11</v>
      </c>
      <c r="S5" s="319" t="s">
        <v>12</v>
      </c>
      <c r="T5" s="587" t="s">
        <v>13</v>
      </c>
      <c r="U5" s="587" t="s">
        <v>14</v>
      </c>
      <c r="V5" s="588" t="s">
        <v>15</v>
      </c>
      <c r="W5" s="588"/>
      <c r="X5" s="588"/>
      <c r="Y5" s="588"/>
      <c r="Z5" s="588"/>
      <c r="AA5" s="588"/>
      <c r="AB5" s="587" t="s">
        <v>16</v>
      </c>
      <c r="AC5" s="310" t="s">
        <v>17</v>
      </c>
      <c r="AD5" s="590" t="s">
        <v>137</v>
      </c>
      <c r="AE5" s="591"/>
      <c r="AF5" s="592"/>
      <c r="AG5" s="310" t="s">
        <v>18</v>
      </c>
      <c r="AH5" s="310" t="s">
        <v>19</v>
      </c>
      <c r="AI5" s="319" t="s">
        <v>20</v>
      </c>
      <c r="AJ5" s="310" t="s">
        <v>21</v>
      </c>
    </row>
    <row r="6" spans="2:36" s="152" customFormat="1" ht="146.25" customHeight="1" x14ac:dyDescent="0.3">
      <c r="B6" s="319"/>
      <c r="C6" s="319"/>
      <c r="D6" s="319"/>
      <c r="E6" s="319"/>
      <c r="F6" s="319"/>
      <c r="G6" s="319"/>
      <c r="H6" s="319"/>
      <c r="I6" s="319"/>
      <c r="J6" s="178" t="s">
        <v>22</v>
      </c>
      <c r="K6" s="178" t="s">
        <v>23</v>
      </c>
      <c r="L6" s="178" t="s">
        <v>24</v>
      </c>
      <c r="M6" s="178" t="s">
        <v>25</v>
      </c>
      <c r="N6" s="311"/>
      <c r="O6" s="319"/>
      <c r="P6" s="319"/>
      <c r="Q6" s="319"/>
      <c r="R6" s="319"/>
      <c r="S6" s="319"/>
      <c r="T6" s="587"/>
      <c r="U6" s="587"/>
      <c r="V6" s="179" t="s">
        <v>138</v>
      </c>
      <c r="W6" s="179" t="s">
        <v>26</v>
      </c>
      <c r="X6" s="179" t="s">
        <v>27</v>
      </c>
      <c r="Y6" s="179" t="s">
        <v>28</v>
      </c>
      <c r="Z6" s="179" t="s">
        <v>29</v>
      </c>
      <c r="AA6" s="179" t="s">
        <v>30</v>
      </c>
      <c r="AB6" s="587"/>
      <c r="AC6" s="311"/>
      <c r="AD6" s="178" t="s">
        <v>31</v>
      </c>
      <c r="AE6" s="178" t="s">
        <v>32</v>
      </c>
      <c r="AF6" s="178" t="s">
        <v>33</v>
      </c>
      <c r="AG6" s="311"/>
      <c r="AH6" s="311"/>
      <c r="AI6" s="319"/>
      <c r="AJ6" s="311"/>
    </row>
    <row r="7" spans="2:36" s="6" customFormat="1" x14ac:dyDescent="0.3">
      <c r="B7" s="2">
        <v>1</v>
      </c>
      <c r="C7" s="3">
        <v>2</v>
      </c>
      <c r="D7" s="3">
        <v>3</v>
      </c>
      <c r="E7" s="3">
        <v>4</v>
      </c>
      <c r="F7" s="3">
        <v>5</v>
      </c>
      <c r="G7" s="3">
        <v>6</v>
      </c>
      <c r="H7" s="3">
        <v>7</v>
      </c>
      <c r="I7" s="3">
        <v>8</v>
      </c>
      <c r="J7" s="3">
        <v>9</v>
      </c>
      <c r="K7" s="2">
        <v>10</v>
      </c>
      <c r="L7" s="3">
        <v>11</v>
      </c>
      <c r="M7" s="2">
        <v>12</v>
      </c>
      <c r="N7" s="3">
        <v>13</v>
      </c>
      <c r="O7" s="3">
        <v>14</v>
      </c>
      <c r="P7" s="3">
        <v>15</v>
      </c>
      <c r="Q7" s="3">
        <v>16</v>
      </c>
      <c r="R7" s="3">
        <v>17</v>
      </c>
      <c r="S7" s="3">
        <v>18</v>
      </c>
      <c r="T7" s="4">
        <v>19</v>
      </c>
      <c r="U7" s="4">
        <v>20</v>
      </c>
      <c r="V7" s="5">
        <v>21</v>
      </c>
      <c r="W7" s="5">
        <v>22</v>
      </c>
      <c r="X7" s="5">
        <v>23</v>
      </c>
      <c r="Y7" s="5">
        <v>24</v>
      </c>
      <c r="Z7" s="5">
        <v>25</v>
      </c>
      <c r="AA7" s="5">
        <v>26</v>
      </c>
      <c r="AB7" s="5">
        <v>27</v>
      </c>
      <c r="AC7" s="3">
        <v>28</v>
      </c>
      <c r="AD7" s="3">
        <v>29</v>
      </c>
      <c r="AE7" s="3">
        <v>30</v>
      </c>
      <c r="AF7" s="3">
        <v>31</v>
      </c>
      <c r="AG7" s="3">
        <v>32</v>
      </c>
      <c r="AH7" s="3">
        <v>33</v>
      </c>
      <c r="AI7" s="3">
        <v>34</v>
      </c>
      <c r="AJ7" s="3">
        <v>35</v>
      </c>
    </row>
    <row r="8" spans="2:36" ht="273.60000000000002" hidden="1" customHeight="1" x14ac:dyDescent="0.3">
      <c r="B8" s="7" t="s">
        <v>34</v>
      </c>
      <c r="C8" s="7" t="s">
        <v>35</v>
      </c>
      <c r="D8" s="8" t="s">
        <v>36</v>
      </c>
      <c r="E8" s="9" t="s">
        <v>37</v>
      </c>
      <c r="F8" s="10" t="s">
        <v>38</v>
      </c>
      <c r="G8" s="10" t="s">
        <v>139</v>
      </c>
      <c r="H8" s="8" t="s">
        <v>39</v>
      </c>
      <c r="I8" s="8" t="s">
        <v>140</v>
      </c>
      <c r="J8" s="11" t="s">
        <v>40</v>
      </c>
      <c r="K8" s="7" t="s">
        <v>41</v>
      </c>
      <c r="L8" s="7" t="s">
        <v>42</v>
      </c>
      <c r="M8" s="7" t="s">
        <v>43</v>
      </c>
      <c r="N8" s="8" t="s">
        <v>44</v>
      </c>
      <c r="O8" s="7" t="s">
        <v>45</v>
      </c>
      <c r="P8" s="8" t="s">
        <v>46</v>
      </c>
      <c r="Q8" s="8" t="s">
        <v>47</v>
      </c>
      <c r="R8" s="8" t="s">
        <v>48</v>
      </c>
      <c r="S8" s="8" t="s">
        <v>49</v>
      </c>
      <c r="T8" s="12" t="s">
        <v>141</v>
      </c>
      <c r="U8" s="12" t="s">
        <v>50</v>
      </c>
      <c r="V8" s="13" t="s">
        <v>51</v>
      </c>
      <c r="W8" s="13" t="s">
        <v>52</v>
      </c>
      <c r="X8" s="13" t="s">
        <v>553</v>
      </c>
      <c r="Y8" s="13" t="s">
        <v>53</v>
      </c>
      <c r="Z8" s="13" t="s">
        <v>54</v>
      </c>
      <c r="AA8" s="13" t="s">
        <v>55</v>
      </c>
      <c r="AB8" s="13" t="s">
        <v>56</v>
      </c>
      <c r="AC8" s="8" t="s">
        <v>57</v>
      </c>
      <c r="AD8" s="8" t="s">
        <v>58</v>
      </c>
      <c r="AE8" s="8" t="s">
        <v>59</v>
      </c>
      <c r="AF8" s="7" t="s">
        <v>60</v>
      </c>
      <c r="AG8" s="8" t="s">
        <v>61</v>
      </c>
      <c r="AH8" s="8" t="s">
        <v>62</v>
      </c>
      <c r="AI8" s="8" t="s">
        <v>63</v>
      </c>
      <c r="AJ8" s="7" t="s">
        <v>64</v>
      </c>
    </row>
    <row r="9" spans="2:36" ht="36" customHeight="1" x14ac:dyDescent="0.3">
      <c r="B9" s="228" t="s">
        <v>718</v>
      </c>
      <c r="C9" s="228" t="s">
        <v>65</v>
      </c>
      <c r="D9" s="228" t="s">
        <v>66</v>
      </c>
      <c r="E9" s="229" t="s">
        <v>67</v>
      </c>
      <c r="F9" s="229" t="s">
        <v>68</v>
      </c>
      <c r="G9" s="229" t="s">
        <v>69</v>
      </c>
      <c r="H9" s="256" t="s">
        <v>70</v>
      </c>
      <c r="I9" s="228" t="s">
        <v>79</v>
      </c>
      <c r="J9" s="11" t="s">
        <v>71</v>
      </c>
      <c r="K9" s="7" t="s">
        <v>72</v>
      </c>
      <c r="L9" s="7" t="s">
        <v>131</v>
      </c>
      <c r="M9" s="7">
        <v>60</v>
      </c>
      <c r="N9" s="227" t="s">
        <v>73</v>
      </c>
      <c r="O9" s="228" t="s">
        <v>74</v>
      </c>
      <c r="P9" s="239" t="s">
        <v>75</v>
      </c>
      <c r="Q9" s="239" t="s">
        <v>76</v>
      </c>
      <c r="R9" s="239" t="s">
        <v>77</v>
      </c>
      <c r="S9" s="227" t="s">
        <v>78</v>
      </c>
      <c r="T9" s="232">
        <f>V9+Y9</f>
        <v>600000</v>
      </c>
      <c r="U9" s="232">
        <v>10000</v>
      </c>
      <c r="V9" s="236">
        <v>482000</v>
      </c>
      <c r="W9" s="236" t="s">
        <v>79</v>
      </c>
      <c r="X9" s="236" t="s">
        <v>79</v>
      </c>
      <c r="Y9" s="236">
        <v>118000</v>
      </c>
      <c r="Z9" s="236" t="s">
        <v>79</v>
      </c>
      <c r="AA9" s="236" t="s">
        <v>79</v>
      </c>
      <c r="AB9" s="236" t="s">
        <v>79</v>
      </c>
      <c r="AC9" s="227" t="s">
        <v>80</v>
      </c>
      <c r="AD9" s="227">
        <v>80000</v>
      </c>
      <c r="AE9" s="227">
        <v>520000</v>
      </c>
      <c r="AF9" s="228" t="s">
        <v>79</v>
      </c>
      <c r="AG9" s="227" t="s">
        <v>33</v>
      </c>
      <c r="AH9" s="227" t="s">
        <v>133</v>
      </c>
      <c r="AI9" s="227" t="s">
        <v>81</v>
      </c>
      <c r="AJ9" s="228"/>
    </row>
    <row r="10" spans="2:36" ht="81.599999999999994" customHeight="1" x14ac:dyDescent="0.3">
      <c r="B10" s="228"/>
      <c r="C10" s="228"/>
      <c r="D10" s="228"/>
      <c r="E10" s="229"/>
      <c r="F10" s="229"/>
      <c r="G10" s="229"/>
      <c r="H10" s="257"/>
      <c r="I10" s="228"/>
      <c r="J10" s="11" t="s">
        <v>82</v>
      </c>
      <c r="K10" s="7" t="s">
        <v>83</v>
      </c>
      <c r="L10" s="7" t="s">
        <v>85</v>
      </c>
      <c r="M10" s="7">
        <v>537</v>
      </c>
      <c r="N10" s="227"/>
      <c r="O10" s="228"/>
      <c r="P10" s="240"/>
      <c r="Q10" s="240"/>
      <c r="R10" s="240"/>
      <c r="S10" s="227"/>
      <c r="T10" s="232"/>
      <c r="U10" s="232"/>
      <c r="V10" s="236"/>
      <c r="W10" s="236"/>
      <c r="X10" s="236"/>
      <c r="Y10" s="236"/>
      <c r="Z10" s="236"/>
      <c r="AA10" s="236"/>
      <c r="AB10" s="236"/>
      <c r="AC10" s="227"/>
      <c r="AD10" s="227"/>
      <c r="AE10" s="227"/>
      <c r="AF10" s="228"/>
      <c r="AG10" s="227"/>
      <c r="AH10" s="282"/>
      <c r="AI10" s="227"/>
      <c r="AJ10" s="228"/>
    </row>
    <row r="11" spans="2:36" ht="52.5" customHeight="1" x14ac:dyDescent="0.3">
      <c r="B11" s="228"/>
      <c r="C11" s="228"/>
      <c r="D11" s="228"/>
      <c r="E11" s="229"/>
      <c r="F11" s="229" t="s">
        <v>129</v>
      </c>
      <c r="G11" s="229"/>
      <c r="H11" s="257"/>
      <c r="I11" s="228"/>
      <c r="J11" s="11" t="s">
        <v>71</v>
      </c>
      <c r="K11" s="7" t="s">
        <v>72</v>
      </c>
      <c r="L11" s="7" t="s">
        <v>131</v>
      </c>
      <c r="M11" s="7">
        <v>8</v>
      </c>
      <c r="N11" s="227"/>
      <c r="O11" s="228"/>
      <c r="P11" s="240"/>
      <c r="Q11" s="240"/>
      <c r="R11" s="240"/>
      <c r="S11" s="227"/>
      <c r="T11" s="232"/>
      <c r="U11" s="232"/>
      <c r="V11" s="236"/>
      <c r="W11" s="236"/>
      <c r="X11" s="236"/>
      <c r="Y11" s="236"/>
      <c r="Z11" s="236"/>
      <c r="AA11" s="236"/>
      <c r="AB11" s="236"/>
      <c r="AC11" s="227"/>
      <c r="AD11" s="227"/>
      <c r="AE11" s="227"/>
      <c r="AF11" s="228"/>
      <c r="AG11" s="227"/>
      <c r="AH11" s="282"/>
      <c r="AI11" s="227"/>
      <c r="AJ11" s="228"/>
    </row>
    <row r="12" spans="2:36" ht="79.2" customHeight="1" x14ac:dyDescent="0.3">
      <c r="B12" s="228"/>
      <c r="C12" s="228"/>
      <c r="D12" s="228"/>
      <c r="E12" s="229"/>
      <c r="F12" s="229"/>
      <c r="G12" s="229"/>
      <c r="H12" s="257"/>
      <c r="I12" s="228"/>
      <c r="J12" s="11" t="s">
        <v>82</v>
      </c>
      <c r="K12" s="7" t="s">
        <v>83</v>
      </c>
      <c r="L12" s="7" t="s">
        <v>85</v>
      </c>
      <c r="M12" s="7">
        <v>64</v>
      </c>
      <c r="N12" s="227"/>
      <c r="O12" s="228"/>
      <c r="P12" s="240"/>
      <c r="Q12" s="240"/>
      <c r="R12" s="240"/>
      <c r="S12" s="227"/>
      <c r="T12" s="232"/>
      <c r="U12" s="232"/>
      <c r="V12" s="236"/>
      <c r="W12" s="236"/>
      <c r="X12" s="236"/>
      <c r="Y12" s="236"/>
      <c r="Z12" s="236"/>
      <c r="AA12" s="236"/>
      <c r="AB12" s="236"/>
      <c r="AC12" s="227"/>
      <c r="AD12" s="227"/>
      <c r="AE12" s="227"/>
      <c r="AF12" s="228"/>
      <c r="AG12" s="227"/>
      <c r="AH12" s="282"/>
      <c r="AI12" s="227"/>
      <c r="AJ12" s="228"/>
    </row>
    <row r="13" spans="2:36" ht="51.6" customHeight="1" x14ac:dyDescent="0.3">
      <c r="B13" s="228"/>
      <c r="C13" s="228"/>
      <c r="D13" s="228"/>
      <c r="E13" s="229"/>
      <c r="F13" s="229" t="s">
        <v>130</v>
      </c>
      <c r="G13" s="229"/>
      <c r="H13" s="257"/>
      <c r="I13" s="228"/>
      <c r="J13" s="11" t="s">
        <v>71</v>
      </c>
      <c r="K13" s="7" t="s">
        <v>72</v>
      </c>
      <c r="L13" s="7" t="s">
        <v>131</v>
      </c>
      <c r="M13" s="7">
        <v>52</v>
      </c>
      <c r="N13" s="227"/>
      <c r="O13" s="228"/>
      <c r="P13" s="240"/>
      <c r="Q13" s="240"/>
      <c r="R13" s="240"/>
      <c r="S13" s="227"/>
      <c r="T13" s="232"/>
      <c r="U13" s="232"/>
      <c r="V13" s="236"/>
      <c r="W13" s="236"/>
      <c r="X13" s="236"/>
      <c r="Y13" s="236"/>
      <c r="Z13" s="236"/>
      <c r="AA13" s="236"/>
      <c r="AB13" s="236"/>
      <c r="AC13" s="227"/>
      <c r="AD13" s="227"/>
      <c r="AE13" s="227"/>
      <c r="AF13" s="228"/>
      <c r="AG13" s="227"/>
      <c r="AH13" s="282"/>
      <c r="AI13" s="227"/>
      <c r="AJ13" s="228"/>
    </row>
    <row r="14" spans="2:36" ht="79.2" customHeight="1" x14ac:dyDescent="0.3">
      <c r="B14" s="228"/>
      <c r="C14" s="228"/>
      <c r="D14" s="228"/>
      <c r="E14" s="229"/>
      <c r="F14" s="229"/>
      <c r="G14" s="229"/>
      <c r="H14" s="257"/>
      <c r="I14" s="228"/>
      <c r="J14" s="11" t="s">
        <v>82</v>
      </c>
      <c r="K14" s="7" t="s">
        <v>83</v>
      </c>
      <c r="L14" s="7" t="s">
        <v>85</v>
      </c>
      <c r="M14" s="7">
        <v>473</v>
      </c>
      <c r="N14" s="227"/>
      <c r="O14" s="228"/>
      <c r="P14" s="240"/>
      <c r="Q14" s="240"/>
      <c r="R14" s="240"/>
      <c r="S14" s="227"/>
      <c r="T14" s="232"/>
      <c r="U14" s="232"/>
      <c r="V14" s="236"/>
      <c r="W14" s="236"/>
      <c r="X14" s="236"/>
      <c r="Y14" s="236"/>
      <c r="Z14" s="236"/>
      <c r="AA14" s="236"/>
      <c r="AB14" s="236"/>
      <c r="AC14" s="227"/>
      <c r="AD14" s="227"/>
      <c r="AE14" s="227"/>
      <c r="AF14" s="228"/>
      <c r="AG14" s="227"/>
      <c r="AH14" s="282"/>
      <c r="AI14" s="227"/>
      <c r="AJ14" s="228"/>
    </row>
    <row r="15" spans="2:36" s="36" customFormat="1" ht="89.7" customHeight="1" x14ac:dyDescent="0.3">
      <c r="B15" s="256" t="s">
        <v>719</v>
      </c>
      <c r="C15" s="256" t="s">
        <v>87</v>
      </c>
      <c r="D15" s="256" t="s">
        <v>88</v>
      </c>
      <c r="E15" s="271" t="s">
        <v>67</v>
      </c>
      <c r="F15" s="31" t="s">
        <v>89</v>
      </c>
      <c r="G15" s="271" t="s">
        <v>69</v>
      </c>
      <c r="H15" s="239" t="s">
        <v>70</v>
      </c>
      <c r="I15" s="239" t="s">
        <v>79</v>
      </c>
      <c r="J15" s="32" t="s">
        <v>90</v>
      </c>
      <c r="K15" s="14" t="s">
        <v>91</v>
      </c>
      <c r="L15" s="33" t="s">
        <v>85</v>
      </c>
      <c r="M15" s="14">
        <v>51</v>
      </c>
      <c r="N15" s="239" t="s">
        <v>73</v>
      </c>
      <c r="O15" s="256" t="s">
        <v>76</v>
      </c>
      <c r="P15" s="256" t="s">
        <v>75</v>
      </c>
      <c r="Q15" s="256" t="s">
        <v>76</v>
      </c>
      <c r="R15" s="263" t="s">
        <v>77</v>
      </c>
      <c r="S15" s="263" t="s">
        <v>84</v>
      </c>
      <c r="T15" s="302">
        <v>1296747.33</v>
      </c>
      <c r="U15" s="302" t="s">
        <v>92</v>
      </c>
      <c r="V15" s="19">
        <v>985956.54</v>
      </c>
      <c r="W15" s="13" t="s">
        <v>79</v>
      </c>
      <c r="X15" s="13" t="s">
        <v>79</v>
      </c>
      <c r="Y15" s="19">
        <v>310790.78999999998</v>
      </c>
      <c r="Z15" s="19" t="s">
        <v>79</v>
      </c>
      <c r="AA15" s="19" t="s">
        <v>79</v>
      </c>
      <c r="AB15" s="19">
        <v>0</v>
      </c>
      <c r="AC15" s="15" t="s">
        <v>80</v>
      </c>
      <c r="AD15" s="34">
        <v>332224.78999999998</v>
      </c>
      <c r="AE15" s="35">
        <v>964522.54</v>
      </c>
      <c r="AF15" s="15" t="s">
        <v>79</v>
      </c>
      <c r="AG15" s="239" t="s">
        <v>33</v>
      </c>
      <c r="AH15" s="239" t="s">
        <v>135</v>
      </c>
      <c r="AI15" s="239" t="s">
        <v>136</v>
      </c>
      <c r="AJ15" s="239"/>
    </row>
    <row r="16" spans="2:36" s="36" customFormat="1" ht="88.2" customHeight="1" x14ac:dyDescent="0.3">
      <c r="B16" s="228"/>
      <c r="C16" s="228"/>
      <c r="D16" s="257"/>
      <c r="E16" s="272"/>
      <c r="F16" s="10" t="s">
        <v>93</v>
      </c>
      <c r="G16" s="229"/>
      <c r="H16" s="240"/>
      <c r="I16" s="240"/>
      <c r="J16" s="38" t="s">
        <v>90</v>
      </c>
      <c r="K16" s="7" t="s">
        <v>91</v>
      </c>
      <c r="L16" s="39" t="s">
        <v>85</v>
      </c>
      <c r="M16" s="7">
        <v>8</v>
      </c>
      <c r="N16" s="240"/>
      <c r="O16" s="228"/>
      <c r="P16" s="257"/>
      <c r="Q16" s="257"/>
      <c r="R16" s="264"/>
      <c r="S16" s="264"/>
      <c r="T16" s="232"/>
      <c r="U16" s="232"/>
      <c r="V16" s="13">
        <v>166112.39000000001</v>
      </c>
      <c r="W16" s="13" t="s">
        <v>79</v>
      </c>
      <c r="X16" s="13" t="s">
        <v>79</v>
      </c>
      <c r="Y16" s="13">
        <v>166112.39000000001</v>
      </c>
      <c r="Z16" s="13" t="s">
        <v>79</v>
      </c>
      <c r="AA16" s="13" t="s">
        <v>79</v>
      </c>
      <c r="AB16" s="13">
        <v>0</v>
      </c>
      <c r="AC16" s="8" t="s">
        <v>80</v>
      </c>
      <c r="AD16" s="34">
        <v>332224.78999999998</v>
      </c>
      <c r="AE16" s="34" t="s">
        <v>79</v>
      </c>
      <c r="AF16" s="7" t="s">
        <v>79</v>
      </c>
      <c r="AG16" s="227"/>
      <c r="AH16" s="227"/>
      <c r="AI16" s="240"/>
      <c r="AJ16" s="257"/>
    </row>
    <row r="17" spans="2:36" s="36" customFormat="1" ht="82.2" customHeight="1" x14ac:dyDescent="0.3">
      <c r="B17" s="228"/>
      <c r="C17" s="228"/>
      <c r="D17" s="312"/>
      <c r="E17" s="313"/>
      <c r="F17" s="10" t="s">
        <v>94</v>
      </c>
      <c r="G17" s="229"/>
      <c r="H17" s="314"/>
      <c r="I17" s="314"/>
      <c r="J17" s="38" t="s">
        <v>90</v>
      </c>
      <c r="K17" s="7" t="s">
        <v>91</v>
      </c>
      <c r="L17" s="39" t="s">
        <v>85</v>
      </c>
      <c r="M17" s="7">
        <v>43</v>
      </c>
      <c r="N17" s="314"/>
      <c r="O17" s="228"/>
      <c r="P17" s="312"/>
      <c r="Q17" s="312"/>
      <c r="R17" s="582"/>
      <c r="S17" s="582"/>
      <c r="T17" s="232"/>
      <c r="U17" s="232"/>
      <c r="V17" s="13">
        <v>819844.15</v>
      </c>
      <c r="W17" s="13" t="s">
        <v>79</v>
      </c>
      <c r="X17" s="13" t="s">
        <v>79</v>
      </c>
      <c r="Y17" s="13">
        <v>144678.39000000001</v>
      </c>
      <c r="Z17" s="13" t="s">
        <v>79</v>
      </c>
      <c r="AA17" s="13" t="s">
        <v>79</v>
      </c>
      <c r="AB17" s="13">
        <v>0</v>
      </c>
      <c r="AC17" s="8" t="s">
        <v>80</v>
      </c>
      <c r="AD17" s="34" t="s">
        <v>79</v>
      </c>
      <c r="AE17" s="34">
        <v>964522.54</v>
      </c>
      <c r="AF17" s="7" t="s">
        <v>79</v>
      </c>
      <c r="AG17" s="227"/>
      <c r="AH17" s="227"/>
      <c r="AI17" s="314"/>
      <c r="AJ17" s="312"/>
    </row>
    <row r="18" spans="2:36" s="36" customFormat="1" ht="103.8" customHeight="1" x14ac:dyDescent="0.3">
      <c r="B18" s="557" t="s">
        <v>720</v>
      </c>
      <c r="C18" s="557" t="s">
        <v>95</v>
      </c>
      <c r="D18" s="315" t="s">
        <v>66</v>
      </c>
      <c r="E18" s="317" t="s">
        <v>67</v>
      </c>
      <c r="F18" s="555" t="s">
        <v>96</v>
      </c>
      <c r="G18" s="555" t="s">
        <v>69</v>
      </c>
      <c r="H18" s="315" t="s">
        <v>70</v>
      </c>
      <c r="I18" s="315" t="s">
        <v>79</v>
      </c>
      <c r="J18" s="40" t="s">
        <v>82</v>
      </c>
      <c r="K18" s="16" t="s">
        <v>83</v>
      </c>
      <c r="L18" s="22" t="s">
        <v>85</v>
      </c>
      <c r="M18" s="41">
        <v>234</v>
      </c>
      <c r="N18" s="566" t="s">
        <v>73</v>
      </c>
      <c r="O18" s="557" t="s">
        <v>97</v>
      </c>
      <c r="P18" s="315" t="s">
        <v>75</v>
      </c>
      <c r="Q18" s="315" t="s">
        <v>76</v>
      </c>
      <c r="R18" s="562" t="s">
        <v>77</v>
      </c>
      <c r="S18" s="562" t="s">
        <v>78</v>
      </c>
      <c r="T18" s="583">
        <v>7873480.7000000002</v>
      </c>
      <c r="U18" s="303">
        <v>200000</v>
      </c>
      <c r="V18" s="234">
        <v>6137145.3200000003</v>
      </c>
      <c r="W18" s="559" t="s">
        <v>98</v>
      </c>
      <c r="X18" s="559" t="s">
        <v>98</v>
      </c>
      <c r="Y18" s="234">
        <v>1736335.38</v>
      </c>
      <c r="Z18" s="580" t="s">
        <v>79</v>
      </c>
      <c r="AA18" s="234" t="s">
        <v>79</v>
      </c>
      <c r="AB18" s="234" t="s">
        <v>98</v>
      </c>
      <c r="AC18" s="240" t="s">
        <v>80</v>
      </c>
      <c r="AD18" s="260">
        <v>1586609.21</v>
      </c>
      <c r="AE18" s="261">
        <v>6286871.4900000002</v>
      </c>
      <c r="AF18" s="240" t="s">
        <v>79</v>
      </c>
      <c r="AG18" s="573" t="s">
        <v>33</v>
      </c>
      <c r="AH18" s="567" t="s">
        <v>99</v>
      </c>
      <c r="AI18" s="566" t="s">
        <v>100</v>
      </c>
      <c r="AJ18" s="566"/>
    </row>
    <row r="19" spans="2:36" s="36" customFormat="1" ht="69" customHeight="1" x14ac:dyDescent="0.3">
      <c r="B19" s="557"/>
      <c r="C19" s="557"/>
      <c r="D19" s="557"/>
      <c r="E19" s="555"/>
      <c r="F19" s="556"/>
      <c r="G19" s="555"/>
      <c r="H19" s="557"/>
      <c r="I19" s="557"/>
      <c r="J19" s="43" t="s">
        <v>101</v>
      </c>
      <c r="K19" s="14" t="s">
        <v>102</v>
      </c>
      <c r="L19" s="14" t="s">
        <v>131</v>
      </c>
      <c r="M19" s="44">
        <v>42</v>
      </c>
      <c r="N19" s="567"/>
      <c r="O19" s="557"/>
      <c r="P19" s="557"/>
      <c r="Q19" s="557"/>
      <c r="R19" s="563"/>
      <c r="S19" s="563"/>
      <c r="T19" s="583"/>
      <c r="U19" s="586"/>
      <c r="V19" s="561"/>
      <c r="W19" s="560"/>
      <c r="X19" s="560"/>
      <c r="Y19" s="561"/>
      <c r="Z19" s="581"/>
      <c r="AA19" s="561"/>
      <c r="AB19" s="561"/>
      <c r="AC19" s="314"/>
      <c r="AD19" s="577"/>
      <c r="AE19" s="577"/>
      <c r="AF19" s="312"/>
      <c r="AG19" s="573"/>
      <c r="AH19" s="567"/>
      <c r="AI19" s="567"/>
      <c r="AJ19" s="557"/>
    </row>
    <row r="20" spans="2:36" s="36" customFormat="1" ht="92.7" customHeight="1" x14ac:dyDescent="0.3">
      <c r="B20" s="557"/>
      <c r="C20" s="557"/>
      <c r="D20" s="557"/>
      <c r="E20" s="555"/>
      <c r="F20" s="317" t="s">
        <v>103</v>
      </c>
      <c r="G20" s="555"/>
      <c r="H20" s="557"/>
      <c r="I20" s="557"/>
      <c r="J20" s="45" t="s">
        <v>82</v>
      </c>
      <c r="K20" s="46" t="s">
        <v>83</v>
      </c>
      <c r="L20" s="7" t="s">
        <v>85</v>
      </c>
      <c r="M20" s="47">
        <v>64</v>
      </c>
      <c r="N20" s="567"/>
      <c r="O20" s="557"/>
      <c r="P20" s="557"/>
      <c r="Q20" s="557"/>
      <c r="R20" s="563"/>
      <c r="S20" s="563"/>
      <c r="T20" s="583"/>
      <c r="U20" s="571">
        <v>200000</v>
      </c>
      <c r="V20" s="559">
        <v>793304.6</v>
      </c>
      <c r="W20" s="559" t="s">
        <v>98</v>
      </c>
      <c r="X20" s="559" t="s">
        <v>98</v>
      </c>
      <c r="Y20" s="559">
        <v>793304.61</v>
      </c>
      <c r="Z20" s="559" t="s">
        <v>98</v>
      </c>
      <c r="AA20" s="559" t="s">
        <v>98</v>
      </c>
      <c r="AB20" s="559" t="s">
        <v>98</v>
      </c>
      <c r="AC20" s="566" t="s">
        <v>80</v>
      </c>
      <c r="AD20" s="575" t="s">
        <v>104</v>
      </c>
      <c r="AE20" s="575" t="s">
        <v>98</v>
      </c>
      <c r="AF20" s="315" t="s">
        <v>98</v>
      </c>
      <c r="AG20" s="573"/>
      <c r="AH20" s="567"/>
      <c r="AI20" s="567"/>
      <c r="AJ20" s="557"/>
    </row>
    <row r="21" spans="2:36" s="36" customFormat="1" ht="63" customHeight="1" x14ac:dyDescent="0.3">
      <c r="B21" s="557"/>
      <c r="C21" s="557"/>
      <c r="D21" s="557"/>
      <c r="E21" s="555"/>
      <c r="F21" s="556"/>
      <c r="G21" s="555"/>
      <c r="H21" s="557"/>
      <c r="I21" s="557"/>
      <c r="J21" s="45" t="s">
        <v>101</v>
      </c>
      <c r="K21" s="46" t="s">
        <v>102</v>
      </c>
      <c r="L21" s="14" t="s">
        <v>131</v>
      </c>
      <c r="M21" s="47">
        <v>8</v>
      </c>
      <c r="N21" s="567"/>
      <c r="O21" s="557"/>
      <c r="P21" s="557"/>
      <c r="Q21" s="557"/>
      <c r="R21" s="563"/>
      <c r="S21" s="563"/>
      <c r="T21" s="583"/>
      <c r="U21" s="572"/>
      <c r="V21" s="560"/>
      <c r="W21" s="560"/>
      <c r="X21" s="560"/>
      <c r="Y21" s="560"/>
      <c r="Z21" s="560"/>
      <c r="AA21" s="560"/>
      <c r="AB21" s="560"/>
      <c r="AC21" s="568"/>
      <c r="AD21" s="576"/>
      <c r="AE21" s="576"/>
      <c r="AF21" s="558"/>
      <c r="AG21" s="573"/>
      <c r="AH21" s="567"/>
      <c r="AI21" s="567"/>
      <c r="AJ21" s="557"/>
    </row>
    <row r="22" spans="2:36" s="36" customFormat="1" ht="88.5" customHeight="1" x14ac:dyDescent="0.3">
      <c r="B22" s="557"/>
      <c r="C22" s="557"/>
      <c r="D22" s="557"/>
      <c r="E22" s="555"/>
      <c r="F22" s="317" t="s">
        <v>105</v>
      </c>
      <c r="G22" s="555"/>
      <c r="H22" s="557"/>
      <c r="I22" s="557"/>
      <c r="J22" s="45" t="s">
        <v>82</v>
      </c>
      <c r="K22" s="46" t="s">
        <v>83</v>
      </c>
      <c r="L22" s="7" t="s">
        <v>85</v>
      </c>
      <c r="M22" s="47">
        <v>170</v>
      </c>
      <c r="N22" s="567"/>
      <c r="O22" s="557"/>
      <c r="P22" s="557"/>
      <c r="Q22" s="557"/>
      <c r="R22" s="563"/>
      <c r="S22" s="563"/>
      <c r="T22" s="583"/>
      <c r="U22" s="571">
        <v>200000</v>
      </c>
      <c r="V22" s="559">
        <v>5343840.72</v>
      </c>
      <c r="W22" s="559" t="s">
        <v>98</v>
      </c>
      <c r="X22" s="559" t="s">
        <v>98</v>
      </c>
      <c r="Y22" s="559">
        <v>943030.77</v>
      </c>
      <c r="Z22" s="559" t="s">
        <v>98</v>
      </c>
      <c r="AA22" s="559" t="s">
        <v>98</v>
      </c>
      <c r="AB22" s="559" t="s">
        <v>98</v>
      </c>
      <c r="AC22" s="566" t="s">
        <v>80</v>
      </c>
      <c r="AD22" s="575" t="s">
        <v>98</v>
      </c>
      <c r="AE22" s="575">
        <v>6286871.4900000002</v>
      </c>
      <c r="AF22" s="315" t="s">
        <v>98</v>
      </c>
      <c r="AG22" s="573"/>
      <c r="AH22" s="567"/>
      <c r="AI22" s="567"/>
      <c r="AJ22" s="557"/>
    </row>
    <row r="23" spans="2:36" s="36" customFormat="1" ht="70.5" customHeight="1" x14ac:dyDescent="0.3">
      <c r="B23" s="558"/>
      <c r="C23" s="558"/>
      <c r="D23" s="558"/>
      <c r="E23" s="556"/>
      <c r="F23" s="555"/>
      <c r="G23" s="556"/>
      <c r="H23" s="558"/>
      <c r="I23" s="558"/>
      <c r="J23" s="45" t="s">
        <v>101</v>
      </c>
      <c r="K23" s="47" t="s">
        <v>102</v>
      </c>
      <c r="L23" s="7" t="s">
        <v>131</v>
      </c>
      <c r="M23" s="48">
        <v>34</v>
      </c>
      <c r="N23" s="568"/>
      <c r="O23" s="558"/>
      <c r="P23" s="558"/>
      <c r="Q23" s="558"/>
      <c r="R23" s="564"/>
      <c r="S23" s="564"/>
      <c r="T23" s="584"/>
      <c r="U23" s="572"/>
      <c r="V23" s="560"/>
      <c r="W23" s="560"/>
      <c r="X23" s="560"/>
      <c r="Y23" s="560"/>
      <c r="Z23" s="560"/>
      <c r="AA23" s="560"/>
      <c r="AB23" s="560"/>
      <c r="AC23" s="568"/>
      <c r="AD23" s="576"/>
      <c r="AE23" s="576"/>
      <c r="AF23" s="558"/>
      <c r="AG23" s="574"/>
      <c r="AH23" s="568"/>
      <c r="AI23" s="568"/>
      <c r="AJ23" s="558"/>
    </row>
    <row r="24" spans="2:36" s="36" customFormat="1" ht="83.25" customHeight="1" x14ac:dyDescent="0.3">
      <c r="B24" s="315" t="s">
        <v>721</v>
      </c>
      <c r="C24" s="315" t="s">
        <v>95</v>
      </c>
      <c r="D24" s="315" t="s">
        <v>66</v>
      </c>
      <c r="E24" s="317" t="s">
        <v>67</v>
      </c>
      <c r="F24" s="555" t="s">
        <v>96</v>
      </c>
      <c r="G24" s="317" t="s">
        <v>69</v>
      </c>
      <c r="H24" s="315" t="s">
        <v>70</v>
      </c>
      <c r="I24" s="315" t="s">
        <v>79</v>
      </c>
      <c r="J24" s="43" t="s">
        <v>82</v>
      </c>
      <c r="K24" s="16" t="s">
        <v>83</v>
      </c>
      <c r="L24" s="7" t="s">
        <v>85</v>
      </c>
      <c r="M24" s="29">
        <v>45</v>
      </c>
      <c r="N24" s="566" t="s">
        <v>73</v>
      </c>
      <c r="O24" s="557" t="s">
        <v>97</v>
      </c>
      <c r="P24" s="315" t="s">
        <v>75</v>
      </c>
      <c r="Q24" s="315" t="s">
        <v>76</v>
      </c>
      <c r="R24" s="562" t="s">
        <v>77</v>
      </c>
      <c r="S24" s="562" t="s">
        <v>78</v>
      </c>
      <c r="T24" s="570">
        <v>2241153.0299999998</v>
      </c>
      <c r="U24" s="232">
        <v>200000</v>
      </c>
      <c r="V24" s="236">
        <v>1904980.11</v>
      </c>
      <c r="W24" s="236" t="s">
        <v>79</v>
      </c>
      <c r="X24" s="236" t="s">
        <v>79</v>
      </c>
      <c r="Y24" s="236">
        <v>336172.92</v>
      </c>
      <c r="Z24" s="565" t="s">
        <v>79</v>
      </c>
      <c r="AA24" s="236" t="s">
        <v>79</v>
      </c>
      <c r="AB24" s="236" t="s">
        <v>98</v>
      </c>
      <c r="AC24" s="227" t="s">
        <v>80</v>
      </c>
      <c r="AD24" s="237">
        <v>0</v>
      </c>
      <c r="AE24" s="237">
        <v>2241153.0299999998</v>
      </c>
      <c r="AF24" s="227" t="s">
        <v>79</v>
      </c>
      <c r="AG24" s="579" t="s">
        <v>33</v>
      </c>
      <c r="AH24" s="566" t="s">
        <v>125</v>
      </c>
      <c r="AI24" s="566" t="s">
        <v>126</v>
      </c>
      <c r="AJ24" s="566"/>
    </row>
    <row r="25" spans="2:36" s="36" customFormat="1" ht="43.2" customHeight="1" x14ac:dyDescent="0.3">
      <c r="B25" s="228"/>
      <c r="C25" s="228"/>
      <c r="D25" s="228"/>
      <c r="E25" s="229"/>
      <c r="F25" s="229"/>
      <c r="G25" s="229"/>
      <c r="H25" s="318"/>
      <c r="I25" s="228"/>
      <c r="J25" s="478" t="s">
        <v>101</v>
      </c>
      <c r="K25" s="578" t="s">
        <v>102</v>
      </c>
      <c r="L25" s="228" t="s">
        <v>131</v>
      </c>
      <c r="M25" s="316">
        <v>9</v>
      </c>
      <c r="N25" s="227"/>
      <c r="O25" s="228"/>
      <c r="P25" s="585"/>
      <c r="Q25" s="557"/>
      <c r="R25" s="569"/>
      <c r="S25" s="231"/>
      <c r="T25" s="232"/>
      <c r="U25" s="554"/>
      <c r="V25" s="236"/>
      <c r="W25" s="236"/>
      <c r="X25" s="236"/>
      <c r="Y25" s="236"/>
      <c r="Z25" s="565"/>
      <c r="AA25" s="236"/>
      <c r="AB25" s="236"/>
      <c r="AC25" s="227"/>
      <c r="AD25" s="237"/>
      <c r="AE25" s="237"/>
      <c r="AF25" s="228"/>
      <c r="AG25" s="573"/>
      <c r="AH25" s="567"/>
      <c r="AI25" s="567"/>
      <c r="AJ25" s="557"/>
    </row>
    <row r="26" spans="2:36" s="36" customFormat="1" ht="4.5" customHeight="1" x14ac:dyDescent="0.3">
      <c r="B26" s="228"/>
      <c r="C26" s="228"/>
      <c r="D26" s="228"/>
      <c r="E26" s="229"/>
      <c r="F26" s="229"/>
      <c r="G26" s="229"/>
      <c r="H26" s="318"/>
      <c r="I26" s="228"/>
      <c r="J26" s="478"/>
      <c r="K26" s="578"/>
      <c r="L26" s="228"/>
      <c r="M26" s="316"/>
      <c r="N26" s="227"/>
      <c r="O26" s="228"/>
      <c r="P26" s="585"/>
      <c r="Q26" s="557"/>
      <c r="R26" s="569"/>
      <c r="S26" s="231"/>
      <c r="T26" s="232"/>
      <c r="U26" s="554"/>
      <c r="V26" s="236"/>
      <c r="W26" s="236"/>
      <c r="X26" s="236"/>
      <c r="Y26" s="236"/>
      <c r="Z26" s="565"/>
      <c r="AA26" s="236"/>
      <c r="AB26" s="236"/>
      <c r="AC26" s="227"/>
      <c r="AD26" s="237"/>
      <c r="AE26" s="237"/>
      <c r="AF26" s="228"/>
      <c r="AG26" s="573"/>
      <c r="AH26" s="567"/>
      <c r="AI26" s="567"/>
      <c r="AJ26" s="557"/>
    </row>
    <row r="27" spans="2:36" s="36" customFormat="1" ht="15.6" customHeight="1" x14ac:dyDescent="0.3">
      <c r="B27" s="228"/>
      <c r="C27" s="228"/>
      <c r="D27" s="228"/>
      <c r="E27" s="229"/>
      <c r="F27" s="229"/>
      <c r="G27" s="229"/>
      <c r="H27" s="318"/>
      <c r="I27" s="228"/>
      <c r="J27" s="478"/>
      <c r="K27" s="578"/>
      <c r="L27" s="228"/>
      <c r="M27" s="316"/>
      <c r="N27" s="227"/>
      <c r="O27" s="228"/>
      <c r="P27" s="585"/>
      <c r="Q27" s="557"/>
      <c r="R27" s="569"/>
      <c r="S27" s="231"/>
      <c r="T27" s="232"/>
      <c r="U27" s="554"/>
      <c r="V27" s="236"/>
      <c r="W27" s="236"/>
      <c r="X27" s="236"/>
      <c r="Y27" s="236"/>
      <c r="Z27" s="565"/>
      <c r="AA27" s="236"/>
      <c r="AB27" s="236"/>
      <c r="AC27" s="227"/>
      <c r="AD27" s="237"/>
      <c r="AE27" s="237"/>
      <c r="AF27" s="228"/>
      <c r="AG27" s="573"/>
      <c r="AH27" s="567"/>
      <c r="AI27" s="567"/>
      <c r="AJ27" s="557"/>
    </row>
    <row r="28" spans="2:36" s="36" customFormat="1" ht="69" x14ac:dyDescent="0.3">
      <c r="B28" s="228"/>
      <c r="C28" s="228"/>
      <c r="D28" s="228"/>
      <c r="E28" s="229"/>
      <c r="F28" s="229" t="s">
        <v>105</v>
      </c>
      <c r="G28" s="229"/>
      <c r="H28" s="318"/>
      <c r="I28" s="228"/>
      <c r="J28" s="11" t="s">
        <v>82</v>
      </c>
      <c r="K28" s="51" t="s">
        <v>83</v>
      </c>
      <c r="L28" s="7" t="s">
        <v>85</v>
      </c>
      <c r="M28" s="29">
        <v>45</v>
      </c>
      <c r="N28" s="227"/>
      <c r="O28" s="228"/>
      <c r="P28" s="585"/>
      <c r="Q28" s="557"/>
      <c r="R28" s="569"/>
      <c r="S28" s="231"/>
      <c r="T28" s="232"/>
      <c r="U28" s="554">
        <v>200000</v>
      </c>
      <c r="V28" s="236">
        <v>1904980.11</v>
      </c>
      <c r="W28" s="236" t="s">
        <v>79</v>
      </c>
      <c r="X28" s="236" t="s">
        <v>79</v>
      </c>
      <c r="Y28" s="236">
        <v>336172.92</v>
      </c>
      <c r="Z28" s="236"/>
      <c r="AA28" s="236" t="s">
        <v>98</v>
      </c>
      <c r="AB28" s="236" t="s">
        <v>98</v>
      </c>
      <c r="AC28" s="227" t="s">
        <v>80</v>
      </c>
      <c r="AD28" s="237" t="s">
        <v>98</v>
      </c>
      <c r="AE28" s="237">
        <v>2241153.0299999998</v>
      </c>
      <c r="AF28" s="228" t="s">
        <v>98</v>
      </c>
      <c r="AG28" s="573"/>
      <c r="AH28" s="567"/>
      <c r="AI28" s="567"/>
      <c r="AJ28" s="557"/>
    </row>
    <row r="29" spans="2:36" s="36" customFormat="1" ht="41.7" customHeight="1" x14ac:dyDescent="0.3">
      <c r="B29" s="228"/>
      <c r="C29" s="228"/>
      <c r="D29" s="228"/>
      <c r="E29" s="229"/>
      <c r="F29" s="229"/>
      <c r="G29" s="229"/>
      <c r="H29" s="553"/>
      <c r="I29" s="228"/>
      <c r="J29" s="11" t="s">
        <v>101</v>
      </c>
      <c r="K29" s="51" t="s">
        <v>102</v>
      </c>
      <c r="L29" s="7" t="s">
        <v>131</v>
      </c>
      <c r="M29" s="29">
        <v>9</v>
      </c>
      <c r="N29" s="227"/>
      <c r="O29" s="228"/>
      <c r="P29" s="585"/>
      <c r="Q29" s="557"/>
      <c r="R29" s="569"/>
      <c r="S29" s="231"/>
      <c r="T29" s="232"/>
      <c r="U29" s="554"/>
      <c r="V29" s="236"/>
      <c r="W29" s="236"/>
      <c r="X29" s="236"/>
      <c r="Y29" s="236"/>
      <c r="Z29" s="236"/>
      <c r="AA29" s="236"/>
      <c r="AB29" s="236"/>
      <c r="AC29" s="227"/>
      <c r="AD29" s="237"/>
      <c r="AE29" s="237"/>
      <c r="AF29" s="228"/>
      <c r="AG29" s="573"/>
      <c r="AH29" s="568"/>
      <c r="AI29" s="567"/>
      <c r="AJ29" s="557"/>
    </row>
    <row r="30" spans="2:36" s="36" customFormat="1" ht="64.5" customHeight="1" x14ac:dyDescent="0.3">
      <c r="B30" s="228" t="s">
        <v>1018</v>
      </c>
      <c r="C30" s="243" t="s">
        <v>320</v>
      </c>
      <c r="D30" s="243" t="s">
        <v>106</v>
      </c>
      <c r="E30" s="299" t="s">
        <v>67</v>
      </c>
      <c r="F30" s="299" t="s">
        <v>184</v>
      </c>
      <c r="G30" s="299" t="s">
        <v>147</v>
      </c>
      <c r="H30" s="243" t="s">
        <v>70</v>
      </c>
      <c r="I30" s="243" t="s">
        <v>79</v>
      </c>
      <c r="J30" s="512" t="s">
        <v>111</v>
      </c>
      <c r="K30" s="304" t="s">
        <v>112</v>
      </c>
      <c r="L30" s="304" t="s">
        <v>85</v>
      </c>
      <c r="M30" s="304">
        <v>0</v>
      </c>
      <c r="N30" s="282" t="s">
        <v>108</v>
      </c>
      <c r="O30" s="243" t="s">
        <v>321</v>
      </c>
      <c r="P30" s="243" t="s">
        <v>75</v>
      </c>
      <c r="Q30" s="243" t="s">
        <v>76</v>
      </c>
      <c r="R30" s="301" t="s">
        <v>77</v>
      </c>
      <c r="S30" s="301" t="s">
        <v>109</v>
      </c>
      <c r="T30" s="300">
        <f>V30+Y30</f>
        <v>193310</v>
      </c>
      <c r="U30" s="300" t="s">
        <v>79</v>
      </c>
      <c r="V30" s="288">
        <v>164313.5</v>
      </c>
      <c r="W30" s="284" t="s">
        <v>79</v>
      </c>
      <c r="X30" s="284" t="s">
        <v>79</v>
      </c>
      <c r="Y30" s="284">
        <v>28996.5</v>
      </c>
      <c r="Z30" s="284" t="s">
        <v>98</v>
      </c>
      <c r="AA30" s="284" t="s">
        <v>79</v>
      </c>
      <c r="AB30" s="284">
        <v>83242.22</v>
      </c>
      <c r="AC30" s="282" t="s">
        <v>149</v>
      </c>
      <c r="AD30" s="283" t="s">
        <v>79</v>
      </c>
      <c r="AE30" s="283">
        <f>V30+Y30</f>
        <v>193310</v>
      </c>
      <c r="AF30" s="282" t="s">
        <v>79</v>
      </c>
      <c r="AG30" s="282" t="s">
        <v>33</v>
      </c>
      <c r="AH30" s="282" t="s">
        <v>174</v>
      </c>
      <c r="AI30" s="282" t="s">
        <v>158</v>
      </c>
      <c r="AJ30" s="282"/>
    </row>
    <row r="31" spans="2:36" s="36" customFormat="1" ht="15.75" customHeight="1" x14ac:dyDescent="0.3">
      <c r="B31" s="228"/>
      <c r="C31" s="243"/>
      <c r="D31" s="243"/>
      <c r="E31" s="299"/>
      <c r="F31" s="299"/>
      <c r="G31" s="299"/>
      <c r="H31" s="243"/>
      <c r="I31" s="243"/>
      <c r="J31" s="513"/>
      <c r="K31" s="305"/>
      <c r="L31" s="305"/>
      <c r="M31" s="305"/>
      <c r="N31" s="282"/>
      <c r="O31" s="243"/>
      <c r="P31" s="243"/>
      <c r="Q31" s="243"/>
      <c r="R31" s="301"/>
      <c r="S31" s="301"/>
      <c r="T31" s="300"/>
      <c r="U31" s="300"/>
      <c r="V31" s="289"/>
      <c r="W31" s="284"/>
      <c r="X31" s="284"/>
      <c r="Y31" s="284"/>
      <c r="Z31" s="284"/>
      <c r="AA31" s="284"/>
      <c r="AB31" s="284"/>
      <c r="AC31" s="282"/>
      <c r="AD31" s="283"/>
      <c r="AE31" s="283"/>
      <c r="AF31" s="243"/>
      <c r="AG31" s="282"/>
      <c r="AH31" s="282"/>
      <c r="AI31" s="282"/>
      <c r="AJ31" s="243"/>
    </row>
    <row r="32" spans="2:36" s="36" customFormat="1" ht="59.1" customHeight="1" x14ac:dyDescent="0.3">
      <c r="B32" s="228"/>
      <c r="C32" s="243"/>
      <c r="D32" s="243"/>
      <c r="E32" s="299"/>
      <c r="F32" s="299"/>
      <c r="G32" s="299"/>
      <c r="H32" s="243"/>
      <c r="I32" s="243"/>
      <c r="J32" s="20" t="s">
        <v>127</v>
      </c>
      <c r="K32" s="27" t="s">
        <v>128</v>
      </c>
      <c r="L32" s="27" t="s">
        <v>85</v>
      </c>
      <c r="M32" s="61">
        <v>26</v>
      </c>
      <c r="N32" s="282"/>
      <c r="O32" s="243"/>
      <c r="P32" s="243"/>
      <c r="Q32" s="243"/>
      <c r="R32" s="301"/>
      <c r="S32" s="301"/>
      <c r="T32" s="300"/>
      <c r="U32" s="300"/>
      <c r="V32" s="290"/>
      <c r="W32" s="284"/>
      <c r="X32" s="284"/>
      <c r="Y32" s="284"/>
      <c r="Z32" s="284"/>
      <c r="AA32" s="284"/>
      <c r="AB32" s="284"/>
      <c r="AC32" s="282"/>
      <c r="AD32" s="283"/>
      <c r="AE32" s="283"/>
      <c r="AF32" s="243"/>
      <c r="AG32" s="282"/>
      <c r="AH32" s="282"/>
      <c r="AI32" s="282"/>
      <c r="AJ32" s="243"/>
    </row>
    <row r="33" spans="2:36" s="36" customFormat="1" ht="127.5" customHeight="1" x14ac:dyDescent="0.3">
      <c r="B33" s="228" t="s">
        <v>322</v>
      </c>
      <c r="C33" s="228" t="s">
        <v>323</v>
      </c>
      <c r="D33" s="228" t="s">
        <v>106</v>
      </c>
      <c r="E33" s="229" t="s">
        <v>67</v>
      </c>
      <c r="F33" s="229" t="s">
        <v>134</v>
      </c>
      <c r="G33" s="229" t="s">
        <v>147</v>
      </c>
      <c r="H33" s="256" t="s">
        <v>70</v>
      </c>
      <c r="I33" s="228" t="s">
        <v>79</v>
      </c>
      <c r="J33" s="11" t="s">
        <v>207</v>
      </c>
      <c r="K33" s="7" t="s">
        <v>107</v>
      </c>
      <c r="L33" s="7" t="s">
        <v>86</v>
      </c>
      <c r="M33" s="7">
        <v>40</v>
      </c>
      <c r="N33" s="227" t="s">
        <v>108</v>
      </c>
      <c r="O33" s="228" t="s">
        <v>321</v>
      </c>
      <c r="P33" s="228" t="s">
        <v>75</v>
      </c>
      <c r="Q33" s="228" t="s">
        <v>76</v>
      </c>
      <c r="R33" s="231" t="s">
        <v>77</v>
      </c>
      <c r="S33" s="263" t="s">
        <v>109</v>
      </c>
      <c r="T33" s="302">
        <f>V33+Y33</f>
        <v>164780</v>
      </c>
      <c r="U33" s="302" t="s">
        <v>79</v>
      </c>
      <c r="V33" s="233">
        <v>140063</v>
      </c>
      <c r="W33" s="233" t="s">
        <v>79</v>
      </c>
      <c r="X33" s="233" t="s">
        <v>79</v>
      </c>
      <c r="Y33" s="233">
        <v>24717</v>
      </c>
      <c r="Z33" s="233" t="s">
        <v>79</v>
      </c>
      <c r="AA33" s="233" t="s">
        <v>79</v>
      </c>
      <c r="AB33" s="233">
        <v>70956.77</v>
      </c>
      <c r="AC33" s="239" t="s">
        <v>110</v>
      </c>
      <c r="AD33" s="260" t="s">
        <v>79</v>
      </c>
      <c r="AE33" s="260">
        <f>V33+Y33</f>
        <v>164780</v>
      </c>
      <c r="AF33" s="239" t="s">
        <v>79</v>
      </c>
      <c r="AG33" s="227" t="s">
        <v>33</v>
      </c>
      <c r="AH33" s="227" t="s">
        <v>174</v>
      </c>
      <c r="AI33" s="227" t="s">
        <v>158</v>
      </c>
      <c r="AJ33" s="239"/>
    </row>
    <row r="34" spans="2:36" s="36" customFormat="1" ht="65.099999999999994" customHeight="1" x14ac:dyDescent="0.3">
      <c r="B34" s="228"/>
      <c r="C34" s="228"/>
      <c r="D34" s="228"/>
      <c r="E34" s="229"/>
      <c r="F34" s="229"/>
      <c r="G34" s="229"/>
      <c r="H34" s="257"/>
      <c r="I34" s="228"/>
      <c r="J34" s="11" t="s">
        <v>111</v>
      </c>
      <c r="K34" s="7" t="s">
        <v>112</v>
      </c>
      <c r="L34" s="7" t="s">
        <v>85</v>
      </c>
      <c r="M34" s="7">
        <v>1</v>
      </c>
      <c r="N34" s="227"/>
      <c r="O34" s="228"/>
      <c r="P34" s="228"/>
      <c r="Q34" s="228"/>
      <c r="R34" s="231"/>
      <c r="S34" s="264"/>
      <c r="T34" s="303"/>
      <c r="U34" s="303"/>
      <c r="V34" s="234"/>
      <c r="W34" s="234"/>
      <c r="X34" s="234"/>
      <c r="Y34" s="234"/>
      <c r="Z34" s="234"/>
      <c r="AA34" s="234"/>
      <c r="AB34" s="234"/>
      <c r="AC34" s="240"/>
      <c r="AD34" s="261"/>
      <c r="AE34" s="261"/>
      <c r="AF34" s="257"/>
      <c r="AG34" s="227"/>
      <c r="AH34" s="227"/>
      <c r="AI34" s="227"/>
      <c r="AJ34" s="257"/>
    </row>
    <row r="35" spans="2:36" s="36" customFormat="1" ht="58.5" customHeight="1" x14ac:dyDescent="0.3">
      <c r="B35" s="228"/>
      <c r="C35" s="228"/>
      <c r="D35" s="228"/>
      <c r="E35" s="229"/>
      <c r="F35" s="229"/>
      <c r="G35" s="229"/>
      <c r="H35" s="258"/>
      <c r="I35" s="228"/>
      <c r="J35" s="11" t="s">
        <v>127</v>
      </c>
      <c r="K35" s="7" t="s">
        <v>128</v>
      </c>
      <c r="L35" s="7" t="s">
        <v>85</v>
      </c>
      <c r="M35" s="63">
        <v>77</v>
      </c>
      <c r="N35" s="227"/>
      <c r="O35" s="228"/>
      <c r="P35" s="228"/>
      <c r="Q35" s="228"/>
      <c r="R35" s="231"/>
      <c r="S35" s="265"/>
      <c r="T35" s="253"/>
      <c r="U35" s="253"/>
      <c r="V35" s="235"/>
      <c r="W35" s="235"/>
      <c r="X35" s="235"/>
      <c r="Y35" s="235"/>
      <c r="Z35" s="235"/>
      <c r="AA35" s="235"/>
      <c r="AB35" s="235"/>
      <c r="AC35" s="241"/>
      <c r="AD35" s="262"/>
      <c r="AE35" s="262"/>
      <c r="AF35" s="258"/>
      <c r="AG35" s="227"/>
      <c r="AH35" s="227"/>
      <c r="AI35" s="227"/>
      <c r="AJ35" s="258"/>
    </row>
    <row r="36" spans="2:36" s="64" customFormat="1" ht="96.6" x14ac:dyDescent="0.3">
      <c r="B36" s="304" t="s">
        <v>1019</v>
      </c>
      <c r="C36" s="304" t="s">
        <v>324</v>
      </c>
      <c r="D36" s="304" t="s">
        <v>106</v>
      </c>
      <c r="E36" s="336" t="s">
        <v>67</v>
      </c>
      <c r="F36" s="336" t="s">
        <v>134</v>
      </c>
      <c r="G36" s="336" t="s">
        <v>147</v>
      </c>
      <c r="H36" s="304" t="s">
        <v>70</v>
      </c>
      <c r="I36" s="304" t="s">
        <v>79</v>
      </c>
      <c r="J36" s="20" t="s">
        <v>207</v>
      </c>
      <c r="K36" s="27" t="s">
        <v>107</v>
      </c>
      <c r="L36" s="27" t="s">
        <v>86</v>
      </c>
      <c r="M36" s="61">
        <v>40</v>
      </c>
      <c r="N36" s="285" t="s">
        <v>108</v>
      </c>
      <c r="O36" s="304" t="s">
        <v>321</v>
      </c>
      <c r="P36" s="304" t="s">
        <v>75</v>
      </c>
      <c r="Q36" s="304" t="s">
        <v>76</v>
      </c>
      <c r="R36" s="352" t="s">
        <v>77</v>
      </c>
      <c r="S36" s="352" t="s">
        <v>109</v>
      </c>
      <c r="T36" s="348">
        <f>V36+Y36</f>
        <v>85600</v>
      </c>
      <c r="U36" s="348" t="s">
        <v>79</v>
      </c>
      <c r="V36" s="288">
        <v>72760</v>
      </c>
      <c r="W36" s="288" t="s">
        <v>79</v>
      </c>
      <c r="X36" s="288" t="s">
        <v>79</v>
      </c>
      <c r="Y36" s="288">
        <v>12840</v>
      </c>
      <c r="Z36" s="288" t="s">
        <v>79</v>
      </c>
      <c r="AA36" s="288" t="s">
        <v>79</v>
      </c>
      <c r="AB36" s="288">
        <v>36860.660000000003</v>
      </c>
      <c r="AC36" s="285" t="s">
        <v>110</v>
      </c>
      <c r="AD36" s="333" t="s">
        <v>79</v>
      </c>
      <c r="AE36" s="333">
        <f>V36+Y36</f>
        <v>85600</v>
      </c>
      <c r="AF36" s="285" t="s">
        <v>79</v>
      </c>
      <c r="AG36" s="282" t="s">
        <v>33</v>
      </c>
      <c r="AH36" s="282" t="s">
        <v>176</v>
      </c>
      <c r="AI36" s="282" t="s">
        <v>179</v>
      </c>
      <c r="AJ36" s="285"/>
    </row>
    <row r="37" spans="2:36" s="64" customFormat="1" ht="65.7" customHeight="1" x14ac:dyDescent="0.3">
      <c r="B37" s="306"/>
      <c r="C37" s="306"/>
      <c r="D37" s="306"/>
      <c r="E37" s="337"/>
      <c r="F37" s="337"/>
      <c r="G37" s="337"/>
      <c r="H37" s="306"/>
      <c r="I37" s="306"/>
      <c r="J37" s="20" t="s">
        <v>111</v>
      </c>
      <c r="K37" s="27" t="s">
        <v>112</v>
      </c>
      <c r="L37" s="27" t="s">
        <v>85</v>
      </c>
      <c r="M37" s="61">
        <v>1</v>
      </c>
      <c r="N37" s="286"/>
      <c r="O37" s="306"/>
      <c r="P37" s="306"/>
      <c r="Q37" s="306"/>
      <c r="R37" s="353"/>
      <c r="S37" s="353"/>
      <c r="T37" s="349"/>
      <c r="U37" s="349"/>
      <c r="V37" s="289"/>
      <c r="W37" s="289"/>
      <c r="X37" s="289"/>
      <c r="Y37" s="289"/>
      <c r="Z37" s="289"/>
      <c r="AA37" s="289"/>
      <c r="AB37" s="289"/>
      <c r="AC37" s="286"/>
      <c r="AD37" s="334"/>
      <c r="AE37" s="334"/>
      <c r="AF37" s="306"/>
      <c r="AG37" s="282"/>
      <c r="AH37" s="282"/>
      <c r="AI37" s="282"/>
      <c r="AJ37" s="306"/>
    </row>
    <row r="38" spans="2:36" s="64" customFormat="1" ht="74.099999999999994" customHeight="1" x14ac:dyDescent="0.3">
      <c r="B38" s="305"/>
      <c r="C38" s="305"/>
      <c r="D38" s="305"/>
      <c r="E38" s="338"/>
      <c r="F38" s="338"/>
      <c r="G38" s="338"/>
      <c r="H38" s="305"/>
      <c r="I38" s="305"/>
      <c r="J38" s="20" t="s">
        <v>127</v>
      </c>
      <c r="K38" s="27" t="s">
        <v>128</v>
      </c>
      <c r="L38" s="27" t="s">
        <v>85</v>
      </c>
      <c r="M38" s="61">
        <v>40</v>
      </c>
      <c r="N38" s="287"/>
      <c r="O38" s="305"/>
      <c r="P38" s="305"/>
      <c r="Q38" s="305"/>
      <c r="R38" s="354"/>
      <c r="S38" s="354"/>
      <c r="T38" s="350"/>
      <c r="U38" s="350"/>
      <c r="V38" s="290"/>
      <c r="W38" s="290"/>
      <c r="X38" s="290"/>
      <c r="Y38" s="290"/>
      <c r="Z38" s="290"/>
      <c r="AA38" s="290"/>
      <c r="AB38" s="290"/>
      <c r="AC38" s="287"/>
      <c r="AD38" s="335"/>
      <c r="AE38" s="335"/>
      <c r="AF38" s="305"/>
      <c r="AG38" s="282"/>
      <c r="AH38" s="282"/>
      <c r="AI38" s="282"/>
      <c r="AJ38" s="305"/>
    </row>
    <row r="39" spans="2:36" s="36" customFormat="1" ht="62.7" customHeight="1" x14ac:dyDescent="0.3">
      <c r="B39" s="256" t="s">
        <v>325</v>
      </c>
      <c r="C39" s="256" t="s">
        <v>320</v>
      </c>
      <c r="D39" s="256" t="s">
        <v>66</v>
      </c>
      <c r="E39" s="271" t="s">
        <v>67</v>
      </c>
      <c r="F39" s="271" t="s">
        <v>134</v>
      </c>
      <c r="G39" s="271" t="s">
        <v>147</v>
      </c>
      <c r="H39" s="256" t="s">
        <v>70</v>
      </c>
      <c r="I39" s="256" t="s">
        <v>79</v>
      </c>
      <c r="J39" s="296" t="s">
        <v>111</v>
      </c>
      <c r="K39" s="256" t="s">
        <v>112</v>
      </c>
      <c r="L39" s="256" t="s">
        <v>85</v>
      </c>
      <c r="M39" s="517">
        <v>1</v>
      </c>
      <c r="N39" s="239" t="s">
        <v>108</v>
      </c>
      <c r="O39" s="256" t="s">
        <v>321</v>
      </c>
      <c r="P39" s="256" t="s">
        <v>75</v>
      </c>
      <c r="Q39" s="256" t="s">
        <v>76</v>
      </c>
      <c r="R39" s="263" t="s">
        <v>77</v>
      </c>
      <c r="S39" s="263" t="s">
        <v>109</v>
      </c>
      <c r="T39" s="302">
        <f>V39+Y39</f>
        <v>128400</v>
      </c>
      <c r="U39" s="302" t="s">
        <v>79</v>
      </c>
      <c r="V39" s="233">
        <v>109140</v>
      </c>
      <c r="W39" s="233" t="s">
        <v>79</v>
      </c>
      <c r="X39" s="233" t="s">
        <v>79</v>
      </c>
      <c r="Y39" s="233">
        <v>19260</v>
      </c>
      <c r="Z39" s="233" t="s">
        <v>79</v>
      </c>
      <c r="AA39" s="233" t="s">
        <v>79</v>
      </c>
      <c r="AB39" s="233">
        <v>55290.98</v>
      </c>
      <c r="AC39" s="239" t="s">
        <v>110</v>
      </c>
      <c r="AD39" s="260" t="s">
        <v>79</v>
      </c>
      <c r="AE39" s="260">
        <f>V39+Y39</f>
        <v>128400</v>
      </c>
      <c r="AF39" s="239" t="s">
        <v>79</v>
      </c>
      <c r="AG39" s="239" t="s">
        <v>33</v>
      </c>
      <c r="AH39" s="239" t="s">
        <v>161</v>
      </c>
      <c r="AI39" s="239" t="s">
        <v>294</v>
      </c>
      <c r="AJ39" s="239"/>
    </row>
    <row r="40" spans="2:36" s="36" customFormat="1" ht="17.7" customHeight="1" x14ac:dyDescent="0.3">
      <c r="B40" s="257"/>
      <c r="C40" s="257"/>
      <c r="D40" s="257"/>
      <c r="E40" s="272"/>
      <c r="F40" s="272"/>
      <c r="G40" s="272"/>
      <c r="H40" s="257"/>
      <c r="I40" s="257"/>
      <c r="J40" s="298"/>
      <c r="K40" s="258"/>
      <c r="L40" s="258"/>
      <c r="M40" s="519"/>
      <c r="N40" s="240"/>
      <c r="O40" s="257"/>
      <c r="P40" s="257"/>
      <c r="Q40" s="257"/>
      <c r="R40" s="264"/>
      <c r="S40" s="264"/>
      <c r="T40" s="303"/>
      <c r="U40" s="303"/>
      <c r="V40" s="234"/>
      <c r="W40" s="234"/>
      <c r="X40" s="234"/>
      <c r="Y40" s="234"/>
      <c r="Z40" s="234"/>
      <c r="AA40" s="234"/>
      <c r="AB40" s="234"/>
      <c r="AC40" s="240"/>
      <c r="AD40" s="261"/>
      <c r="AE40" s="261"/>
      <c r="AF40" s="257"/>
      <c r="AG40" s="240"/>
      <c r="AH40" s="240"/>
      <c r="AI40" s="240"/>
      <c r="AJ40" s="257"/>
    </row>
    <row r="41" spans="2:36" s="36" customFormat="1" ht="69" customHeight="1" x14ac:dyDescent="0.3">
      <c r="B41" s="258"/>
      <c r="C41" s="258"/>
      <c r="D41" s="258"/>
      <c r="E41" s="273"/>
      <c r="F41" s="273"/>
      <c r="G41" s="273"/>
      <c r="H41" s="258"/>
      <c r="I41" s="258"/>
      <c r="J41" s="11" t="s">
        <v>127</v>
      </c>
      <c r="K41" s="7" t="s">
        <v>128</v>
      </c>
      <c r="L41" s="7" t="s">
        <v>85</v>
      </c>
      <c r="M41" s="63">
        <v>60</v>
      </c>
      <c r="N41" s="241"/>
      <c r="O41" s="258"/>
      <c r="P41" s="258"/>
      <c r="Q41" s="258"/>
      <c r="R41" s="265"/>
      <c r="S41" s="265"/>
      <c r="T41" s="253"/>
      <c r="U41" s="253"/>
      <c r="V41" s="235"/>
      <c r="W41" s="235"/>
      <c r="X41" s="235"/>
      <c r="Y41" s="235"/>
      <c r="Z41" s="235"/>
      <c r="AA41" s="235"/>
      <c r="AB41" s="235"/>
      <c r="AC41" s="241"/>
      <c r="AD41" s="262"/>
      <c r="AE41" s="262"/>
      <c r="AF41" s="258"/>
      <c r="AG41" s="241"/>
      <c r="AH41" s="241"/>
      <c r="AI41" s="241"/>
      <c r="AJ41" s="258"/>
    </row>
    <row r="42" spans="2:36" ht="52.2" customHeight="1" x14ac:dyDescent="0.3">
      <c r="B42" s="243" t="s">
        <v>1137</v>
      </c>
      <c r="C42" s="243" t="s">
        <v>326</v>
      </c>
      <c r="D42" s="243" t="s">
        <v>66</v>
      </c>
      <c r="E42" s="299" t="s">
        <v>67</v>
      </c>
      <c r="F42" s="299" t="s">
        <v>132</v>
      </c>
      <c r="G42" s="299" t="s">
        <v>69</v>
      </c>
      <c r="H42" s="243" t="s">
        <v>70</v>
      </c>
      <c r="I42" s="243" t="s">
        <v>79</v>
      </c>
      <c r="J42" s="20" t="s">
        <v>113</v>
      </c>
      <c r="K42" s="27" t="s">
        <v>114</v>
      </c>
      <c r="L42" s="27" t="s">
        <v>115</v>
      </c>
      <c r="M42" s="27">
        <v>1.5</v>
      </c>
      <c r="N42" s="282" t="s">
        <v>108</v>
      </c>
      <c r="O42" s="243" t="s">
        <v>327</v>
      </c>
      <c r="P42" s="243" t="s">
        <v>75</v>
      </c>
      <c r="Q42" s="243" t="s">
        <v>76</v>
      </c>
      <c r="R42" s="301" t="s">
        <v>77</v>
      </c>
      <c r="S42" s="301" t="s">
        <v>109</v>
      </c>
      <c r="T42" s="300">
        <f>V42+Y42</f>
        <v>113955</v>
      </c>
      <c r="U42" s="300" t="s">
        <v>79</v>
      </c>
      <c r="V42" s="284">
        <v>96861.75</v>
      </c>
      <c r="W42" s="284" t="s">
        <v>79</v>
      </c>
      <c r="X42" s="284" t="s">
        <v>79</v>
      </c>
      <c r="Y42" s="284">
        <v>17093.25</v>
      </c>
      <c r="Z42" s="284" t="s">
        <v>79</v>
      </c>
      <c r="AA42" s="284" t="s">
        <v>79</v>
      </c>
      <c r="AB42" s="284">
        <v>49070.75</v>
      </c>
      <c r="AC42" s="282" t="s">
        <v>80</v>
      </c>
      <c r="AD42" s="283" t="s">
        <v>79</v>
      </c>
      <c r="AE42" s="283">
        <f>V42+Y42</f>
        <v>113955</v>
      </c>
      <c r="AF42" s="282" t="s">
        <v>79</v>
      </c>
      <c r="AG42" s="282" t="s">
        <v>33</v>
      </c>
      <c r="AH42" s="282" t="s">
        <v>250</v>
      </c>
      <c r="AI42" s="282" t="s">
        <v>253</v>
      </c>
      <c r="AJ42" s="282"/>
    </row>
    <row r="43" spans="2:36" ht="71.7" customHeight="1" x14ac:dyDescent="0.3">
      <c r="B43" s="243"/>
      <c r="C43" s="243"/>
      <c r="D43" s="243"/>
      <c r="E43" s="299"/>
      <c r="F43" s="299"/>
      <c r="G43" s="299"/>
      <c r="H43" s="243"/>
      <c r="I43" s="243"/>
      <c r="J43" s="20" t="s">
        <v>116</v>
      </c>
      <c r="K43" s="27" t="s">
        <v>117</v>
      </c>
      <c r="L43" s="27" t="s">
        <v>85</v>
      </c>
      <c r="M43" s="27">
        <v>1</v>
      </c>
      <c r="N43" s="282"/>
      <c r="O43" s="243"/>
      <c r="P43" s="243"/>
      <c r="Q43" s="243"/>
      <c r="R43" s="301"/>
      <c r="S43" s="301"/>
      <c r="T43" s="300"/>
      <c r="U43" s="300"/>
      <c r="V43" s="284"/>
      <c r="W43" s="284"/>
      <c r="X43" s="284"/>
      <c r="Y43" s="284"/>
      <c r="Z43" s="284"/>
      <c r="AA43" s="284"/>
      <c r="AB43" s="284"/>
      <c r="AC43" s="282"/>
      <c r="AD43" s="283"/>
      <c r="AE43" s="283"/>
      <c r="AF43" s="243"/>
      <c r="AG43" s="282"/>
      <c r="AH43" s="282"/>
      <c r="AI43" s="282"/>
      <c r="AJ43" s="243"/>
    </row>
    <row r="44" spans="2:36" ht="41.4" x14ac:dyDescent="0.3">
      <c r="B44" s="243"/>
      <c r="C44" s="243"/>
      <c r="D44" s="243"/>
      <c r="E44" s="299"/>
      <c r="F44" s="299"/>
      <c r="G44" s="299"/>
      <c r="H44" s="243"/>
      <c r="I44" s="243"/>
      <c r="J44" s="20" t="s">
        <v>208</v>
      </c>
      <c r="K44" s="27" t="s">
        <v>118</v>
      </c>
      <c r="L44" s="27" t="s">
        <v>119</v>
      </c>
      <c r="M44" s="27">
        <v>1</v>
      </c>
      <c r="N44" s="282"/>
      <c r="O44" s="243"/>
      <c r="P44" s="243"/>
      <c r="Q44" s="243"/>
      <c r="R44" s="301"/>
      <c r="S44" s="301"/>
      <c r="T44" s="300"/>
      <c r="U44" s="300"/>
      <c r="V44" s="284"/>
      <c r="W44" s="284"/>
      <c r="X44" s="284"/>
      <c r="Y44" s="284"/>
      <c r="Z44" s="284"/>
      <c r="AA44" s="284"/>
      <c r="AB44" s="284"/>
      <c r="AC44" s="282"/>
      <c r="AD44" s="283"/>
      <c r="AE44" s="283"/>
      <c r="AF44" s="243"/>
      <c r="AG44" s="282"/>
      <c r="AH44" s="282"/>
      <c r="AI44" s="282"/>
      <c r="AJ44" s="243"/>
    </row>
    <row r="45" spans="2:36" ht="27.6" x14ac:dyDescent="0.3">
      <c r="B45" s="243"/>
      <c r="C45" s="243"/>
      <c r="D45" s="243"/>
      <c r="E45" s="299"/>
      <c r="F45" s="299"/>
      <c r="G45" s="299"/>
      <c r="H45" s="243"/>
      <c r="I45" s="243"/>
      <c r="J45" s="20" t="s">
        <v>120</v>
      </c>
      <c r="K45" s="27" t="s">
        <v>121</v>
      </c>
      <c r="L45" s="27" t="s">
        <v>119</v>
      </c>
      <c r="M45" s="61">
        <v>1</v>
      </c>
      <c r="N45" s="282"/>
      <c r="O45" s="243"/>
      <c r="P45" s="243"/>
      <c r="Q45" s="243"/>
      <c r="R45" s="301"/>
      <c r="S45" s="301"/>
      <c r="T45" s="300"/>
      <c r="U45" s="300"/>
      <c r="V45" s="284"/>
      <c r="W45" s="284"/>
      <c r="X45" s="284"/>
      <c r="Y45" s="284"/>
      <c r="Z45" s="284"/>
      <c r="AA45" s="284"/>
      <c r="AB45" s="284"/>
      <c r="AC45" s="282"/>
      <c r="AD45" s="283"/>
      <c r="AE45" s="283"/>
      <c r="AF45" s="243"/>
      <c r="AG45" s="282"/>
      <c r="AH45" s="282"/>
      <c r="AI45" s="282"/>
      <c r="AJ45" s="243"/>
    </row>
    <row r="46" spans="2:36" ht="52.2" customHeight="1" x14ac:dyDescent="0.3">
      <c r="B46" s="228" t="s">
        <v>328</v>
      </c>
      <c r="C46" s="228" t="s">
        <v>326</v>
      </c>
      <c r="D46" s="228" t="s">
        <v>66</v>
      </c>
      <c r="E46" s="229" t="s">
        <v>67</v>
      </c>
      <c r="F46" s="229" t="s">
        <v>132</v>
      </c>
      <c r="G46" s="229" t="s">
        <v>69</v>
      </c>
      <c r="H46" s="228" t="s">
        <v>70</v>
      </c>
      <c r="I46" s="228" t="s">
        <v>79</v>
      </c>
      <c r="J46" s="11" t="s">
        <v>113</v>
      </c>
      <c r="K46" s="7" t="s">
        <v>114</v>
      </c>
      <c r="L46" s="7" t="s">
        <v>115</v>
      </c>
      <c r="M46" s="7">
        <v>3</v>
      </c>
      <c r="N46" s="227" t="s">
        <v>108</v>
      </c>
      <c r="O46" s="228" t="s">
        <v>327</v>
      </c>
      <c r="P46" s="228" t="s">
        <v>75</v>
      </c>
      <c r="Q46" s="228" t="s">
        <v>76</v>
      </c>
      <c r="R46" s="231" t="s">
        <v>77</v>
      </c>
      <c r="S46" s="231" t="s">
        <v>109</v>
      </c>
      <c r="T46" s="232">
        <f>V46+Y46</f>
        <v>227910</v>
      </c>
      <c r="U46" s="232" t="s">
        <v>79</v>
      </c>
      <c r="V46" s="236">
        <v>193723.5</v>
      </c>
      <c r="W46" s="236" t="s">
        <v>79</v>
      </c>
      <c r="X46" s="236" t="s">
        <v>79</v>
      </c>
      <c r="Y46" s="236">
        <v>34186.5</v>
      </c>
      <c r="Z46" s="236" t="s">
        <v>79</v>
      </c>
      <c r="AA46" s="236" t="s">
        <v>79</v>
      </c>
      <c r="AB46" s="236">
        <v>98141.5</v>
      </c>
      <c r="AC46" s="227" t="s">
        <v>80</v>
      </c>
      <c r="AD46" s="237" t="s">
        <v>79</v>
      </c>
      <c r="AE46" s="237">
        <f>V46+Y46</f>
        <v>227910</v>
      </c>
      <c r="AF46" s="227" t="s">
        <v>79</v>
      </c>
      <c r="AG46" s="227" t="s">
        <v>33</v>
      </c>
      <c r="AH46" s="227" t="s">
        <v>167</v>
      </c>
      <c r="AI46" s="227" t="s">
        <v>405</v>
      </c>
      <c r="AJ46" s="227"/>
    </row>
    <row r="47" spans="2:36" ht="55.2" x14ac:dyDescent="0.3">
      <c r="B47" s="228"/>
      <c r="C47" s="228"/>
      <c r="D47" s="228"/>
      <c r="E47" s="229"/>
      <c r="F47" s="229"/>
      <c r="G47" s="229"/>
      <c r="H47" s="228"/>
      <c r="I47" s="228"/>
      <c r="J47" s="11" t="s">
        <v>116</v>
      </c>
      <c r="K47" s="7" t="s">
        <v>117</v>
      </c>
      <c r="L47" s="7" t="s">
        <v>85</v>
      </c>
      <c r="M47" s="7">
        <v>2</v>
      </c>
      <c r="N47" s="227"/>
      <c r="O47" s="228"/>
      <c r="P47" s="228"/>
      <c r="Q47" s="228"/>
      <c r="R47" s="231"/>
      <c r="S47" s="231"/>
      <c r="T47" s="232"/>
      <c r="U47" s="232"/>
      <c r="V47" s="236"/>
      <c r="W47" s="236"/>
      <c r="X47" s="236"/>
      <c r="Y47" s="236"/>
      <c r="Z47" s="236"/>
      <c r="AA47" s="236"/>
      <c r="AB47" s="236"/>
      <c r="AC47" s="227"/>
      <c r="AD47" s="237"/>
      <c r="AE47" s="237"/>
      <c r="AF47" s="228"/>
      <c r="AG47" s="227"/>
      <c r="AH47" s="227"/>
      <c r="AI47" s="227"/>
      <c r="AJ47" s="228"/>
    </row>
    <row r="48" spans="2:36" ht="41.4" x14ac:dyDescent="0.3">
      <c r="B48" s="228"/>
      <c r="C48" s="228"/>
      <c r="D48" s="228"/>
      <c r="E48" s="229"/>
      <c r="F48" s="229"/>
      <c r="G48" s="229"/>
      <c r="H48" s="228"/>
      <c r="I48" s="228"/>
      <c r="J48" s="11" t="s">
        <v>208</v>
      </c>
      <c r="K48" s="7" t="s">
        <v>118</v>
      </c>
      <c r="L48" s="7" t="s">
        <v>119</v>
      </c>
      <c r="M48" s="7">
        <v>2</v>
      </c>
      <c r="N48" s="227"/>
      <c r="O48" s="228"/>
      <c r="P48" s="228"/>
      <c r="Q48" s="228"/>
      <c r="R48" s="231"/>
      <c r="S48" s="231"/>
      <c r="T48" s="232"/>
      <c r="U48" s="232"/>
      <c r="V48" s="236"/>
      <c r="W48" s="236"/>
      <c r="X48" s="236"/>
      <c r="Y48" s="236"/>
      <c r="Z48" s="236"/>
      <c r="AA48" s="236"/>
      <c r="AB48" s="236"/>
      <c r="AC48" s="227"/>
      <c r="AD48" s="237"/>
      <c r="AE48" s="237"/>
      <c r="AF48" s="228"/>
      <c r="AG48" s="239"/>
      <c r="AH48" s="239"/>
      <c r="AI48" s="239"/>
      <c r="AJ48" s="256"/>
    </row>
    <row r="49" spans="2:36" ht="30" customHeight="1" x14ac:dyDescent="0.3">
      <c r="B49" s="228"/>
      <c r="C49" s="228"/>
      <c r="D49" s="228"/>
      <c r="E49" s="229"/>
      <c r="F49" s="229"/>
      <c r="G49" s="229"/>
      <c r="H49" s="228"/>
      <c r="I49" s="228"/>
      <c r="J49" s="11" t="s">
        <v>120</v>
      </c>
      <c r="K49" s="7" t="s">
        <v>121</v>
      </c>
      <c r="L49" s="7" t="s">
        <v>119</v>
      </c>
      <c r="M49" s="7">
        <v>2</v>
      </c>
      <c r="N49" s="227"/>
      <c r="O49" s="228"/>
      <c r="P49" s="228"/>
      <c r="Q49" s="228"/>
      <c r="R49" s="231"/>
      <c r="S49" s="231"/>
      <c r="T49" s="232"/>
      <c r="U49" s="232"/>
      <c r="V49" s="236"/>
      <c r="W49" s="236"/>
      <c r="X49" s="236"/>
      <c r="Y49" s="236"/>
      <c r="Z49" s="236"/>
      <c r="AA49" s="236"/>
      <c r="AB49" s="236"/>
      <c r="AC49" s="227"/>
      <c r="AD49" s="237"/>
      <c r="AE49" s="237"/>
      <c r="AF49" s="228"/>
      <c r="AG49" s="239"/>
      <c r="AH49" s="239"/>
      <c r="AI49" s="239"/>
      <c r="AJ49" s="256"/>
    </row>
    <row r="50" spans="2:36" ht="69" customHeight="1" x14ac:dyDescent="0.3">
      <c r="B50" s="256" t="s">
        <v>1020</v>
      </c>
      <c r="C50" s="304" t="s">
        <v>912</v>
      </c>
      <c r="D50" s="304" t="s">
        <v>106</v>
      </c>
      <c r="E50" s="336" t="s">
        <v>67</v>
      </c>
      <c r="F50" s="336" t="s">
        <v>134</v>
      </c>
      <c r="G50" s="336" t="s">
        <v>147</v>
      </c>
      <c r="H50" s="304" t="s">
        <v>70</v>
      </c>
      <c r="I50" s="304" t="s">
        <v>79</v>
      </c>
      <c r="J50" s="20" t="s">
        <v>111</v>
      </c>
      <c r="K50" s="27" t="s">
        <v>112</v>
      </c>
      <c r="L50" s="27" t="s">
        <v>85</v>
      </c>
      <c r="M50" s="61">
        <v>0</v>
      </c>
      <c r="N50" s="285" t="s">
        <v>108</v>
      </c>
      <c r="O50" s="304" t="s">
        <v>321</v>
      </c>
      <c r="P50" s="304" t="s">
        <v>75</v>
      </c>
      <c r="Q50" s="304" t="s">
        <v>76</v>
      </c>
      <c r="R50" s="352" t="s">
        <v>77</v>
      </c>
      <c r="S50" s="352" t="s">
        <v>109</v>
      </c>
      <c r="T50" s="348">
        <f>V50+Y50</f>
        <v>193310</v>
      </c>
      <c r="U50" s="348" t="s">
        <v>79</v>
      </c>
      <c r="V50" s="288">
        <v>164313.5</v>
      </c>
      <c r="W50" s="288" t="s">
        <v>79</v>
      </c>
      <c r="X50" s="288" t="s">
        <v>79</v>
      </c>
      <c r="Y50" s="288">
        <v>28996.5</v>
      </c>
      <c r="Z50" s="288" t="s">
        <v>79</v>
      </c>
      <c r="AA50" s="288" t="s">
        <v>79</v>
      </c>
      <c r="AB50" s="288">
        <v>83242.22</v>
      </c>
      <c r="AC50" s="285" t="s">
        <v>110</v>
      </c>
      <c r="AD50" s="333" t="s">
        <v>79</v>
      </c>
      <c r="AE50" s="333">
        <f>V50+Y50</f>
        <v>193310</v>
      </c>
      <c r="AF50" s="285" t="s">
        <v>79</v>
      </c>
      <c r="AG50" s="282" t="s">
        <v>33</v>
      </c>
      <c r="AH50" s="372" t="s">
        <v>913</v>
      </c>
      <c r="AI50" s="372" t="s">
        <v>914</v>
      </c>
      <c r="AJ50" s="227"/>
    </row>
    <row r="51" spans="2:36" ht="63.6" customHeight="1" x14ac:dyDescent="0.3">
      <c r="B51" s="257"/>
      <c r="C51" s="306"/>
      <c r="D51" s="306"/>
      <c r="E51" s="337"/>
      <c r="F51" s="337"/>
      <c r="G51" s="337"/>
      <c r="H51" s="306"/>
      <c r="I51" s="306"/>
      <c r="J51" s="20" t="s">
        <v>127</v>
      </c>
      <c r="K51" s="27" t="s">
        <v>128</v>
      </c>
      <c r="L51" s="27" t="s">
        <v>85</v>
      </c>
      <c r="M51" s="61">
        <v>26</v>
      </c>
      <c r="N51" s="286"/>
      <c r="O51" s="306"/>
      <c r="P51" s="306"/>
      <c r="Q51" s="306"/>
      <c r="R51" s="353"/>
      <c r="S51" s="353"/>
      <c r="T51" s="349"/>
      <c r="U51" s="349"/>
      <c r="V51" s="289"/>
      <c r="W51" s="289"/>
      <c r="X51" s="289"/>
      <c r="Y51" s="289"/>
      <c r="Z51" s="289"/>
      <c r="AA51" s="289"/>
      <c r="AB51" s="289"/>
      <c r="AC51" s="286"/>
      <c r="AD51" s="334"/>
      <c r="AE51" s="334"/>
      <c r="AF51" s="306"/>
      <c r="AG51" s="282"/>
      <c r="AH51" s="372"/>
      <c r="AI51" s="372"/>
      <c r="AJ51" s="228"/>
    </row>
    <row r="52" spans="2:36" ht="41.4" x14ac:dyDescent="0.3">
      <c r="B52" s="304" t="s">
        <v>1300</v>
      </c>
      <c r="C52" s="304" t="s">
        <v>912</v>
      </c>
      <c r="D52" s="304" t="s">
        <v>106</v>
      </c>
      <c r="E52" s="336" t="s">
        <v>67</v>
      </c>
      <c r="F52" s="336" t="s">
        <v>134</v>
      </c>
      <c r="G52" s="336" t="s">
        <v>147</v>
      </c>
      <c r="H52" s="304" t="s">
        <v>70</v>
      </c>
      <c r="I52" s="304" t="s">
        <v>79</v>
      </c>
      <c r="J52" s="20" t="s">
        <v>111</v>
      </c>
      <c r="K52" s="27" t="s">
        <v>112</v>
      </c>
      <c r="L52" s="27" t="s">
        <v>85</v>
      </c>
      <c r="M52" s="61">
        <v>0</v>
      </c>
      <c r="N52" s="285" t="s">
        <v>108</v>
      </c>
      <c r="O52" s="304" t="s">
        <v>321</v>
      </c>
      <c r="P52" s="304" t="s">
        <v>75</v>
      </c>
      <c r="Q52" s="304" t="s">
        <v>76</v>
      </c>
      <c r="R52" s="352" t="s">
        <v>77</v>
      </c>
      <c r="S52" s="352" t="s">
        <v>109</v>
      </c>
      <c r="T52" s="348">
        <f>V52+Y52</f>
        <v>193310</v>
      </c>
      <c r="U52" s="348" t="s">
        <v>79</v>
      </c>
      <c r="V52" s="288">
        <v>164313.5</v>
      </c>
      <c r="W52" s="288" t="s">
        <v>79</v>
      </c>
      <c r="X52" s="288" t="s">
        <v>79</v>
      </c>
      <c r="Y52" s="288">
        <v>28996.5</v>
      </c>
      <c r="Z52" s="288" t="s">
        <v>79</v>
      </c>
      <c r="AA52" s="288" t="s">
        <v>79</v>
      </c>
      <c r="AB52" s="288">
        <v>83242.22</v>
      </c>
      <c r="AC52" s="285" t="s">
        <v>110</v>
      </c>
      <c r="AD52" s="333" t="s">
        <v>79</v>
      </c>
      <c r="AE52" s="333">
        <f>V52+Y52</f>
        <v>193310</v>
      </c>
      <c r="AF52" s="285" t="s">
        <v>79</v>
      </c>
      <c r="AG52" s="285" t="s">
        <v>33</v>
      </c>
      <c r="AH52" s="551" t="s">
        <v>246</v>
      </c>
      <c r="AI52" s="551" t="s">
        <v>250</v>
      </c>
      <c r="AJ52" s="285"/>
    </row>
    <row r="53" spans="2:36" ht="63.6" customHeight="1" x14ac:dyDescent="0.3">
      <c r="B53" s="305"/>
      <c r="C53" s="305"/>
      <c r="D53" s="305"/>
      <c r="E53" s="338"/>
      <c r="F53" s="338"/>
      <c r="G53" s="338"/>
      <c r="H53" s="305"/>
      <c r="I53" s="305"/>
      <c r="J53" s="20" t="s">
        <v>127</v>
      </c>
      <c r="K53" s="27" t="s">
        <v>128</v>
      </c>
      <c r="L53" s="27" t="s">
        <v>85</v>
      </c>
      <c r="M53" s="61">
        <v>26</v>
      </c>
      <c r="N53" s="287"/>
      <c r="O53" s="305"/>
      <c r="P53" s="305"/>
      <c r="Q53" s="305"/>
      <c r="R53" s="354"/>
      <c r="S53" s="354"/>
      <c r="T53" s="350"/>
      <c r="U53" s="350"/>
      <c r="V53" s="290"/>
      <c r="W53" s="290"/>
      <c r="X53" s="290"/>
      <c r="Y53" s="290"/>
      <c r="Z53" s="290"/>
      <c r="AA53" s="290"/>
      <c r="AB53" s="290"/>
      <c r="AC53" s="287"/>
      <c r="AD53" s="335"/>
      <c r="AE53" s="335"/>
      <c r="AF53" s="287"/>
      <c r="AG53" s="287"/>
      <c r="AH53" s="552"/>
      <c r="AI53" s="552"/>
      <c r="AJ53" s="287"/>
    </row>
    <row r="54" spans="2:36" s="36" customFormat="1" ht="96.6" x14ac:dyDescent="0.3">
      <c r="B54" s="256" t="s">
        <v>941</v>
      </c>
      <c r="C54" s="256" t="s">
        <v>324</v>
      </c>
      <c r="D54" s="256" t="s">
        <v>106</v>
      </c>
      <c r="E54" s="271" t="s">
        <v>67</v>
      </c>
      <c r="F54" s="271" t="s">
        <v>134</v>
      </c>
      <c r="G54" s="271" t="s">
        <v>147</v>
      </c>
      <c r="H54" s="256" t="s">
        <v>70</v>
      </c>
      <c r="I54" s="256" t="s">
        <v>79</v>
      </c>
      <c r="J54" s="11" t="s">
        <v>207</v>
      </c>
      <c r="K54" s="7" t="s">
        <v>107</v>
      </c>
      <c r="L54" s="7" t="s">
        <v>86</v>
      </c>
      <c r="M54" s="63">
        <v>40</v>
      </c>
      <c r="N54" s="239" t="s">
        <v>108</v>
      </c>
      <c r="O54" s="256" t="s">
        <v>321</v>
      </c>
      <c r="P54" s="256" t="s">
        <v>75</v>
      </c>
      <c r="Q54" s="256" t="s">
        <v>76</v>
      </c>
      <c r="R54" s="263" t="s">
        <v>77</v>
      </c>
      <c r="S54" s="263" t="s">
        <v>109</v>
      </c>
      <c r="T54" s="302">
        <f>V54+Y54</f>
        <v>85600</v>
      </c>
      <c r="U54" s="302" t="s">
        <v>79</v>
      </c>
      <c r="V54" s="233">
        <v>72760</v>
      </c>
      <c r="W54" s="233" t="s">
        <v>79</v>
      </c>
      <c r="X54" s="233" t="s">
        <v>79</v>
      </c>
      <c r="Y54" s="233">
        <v>12840</v>
      </c>
      <c r="Z54" s="233" t="s">
        <v>79</v>
      </c>
      <c r="AA54" s="233" t="s">
        <v>79</v>
      </c>
      <c r="AB54" s="233">
        <v>36860.660000000003</v>
      </c>
      <c r="AC54" s="239" t="s">
        <v>110</v>
      </c>
      <c r="AD54" s="260" t="s">
        <v>79</v>
      </c>
      <c r="AE54" s="260">
        <f>V54+Y54</f>
        <v>85600</v>
      </c>
      <c r="AF54" s="239" t="s">
        <v>79</v>
      </c>
      <c r="AG54" s="227" t="s">
        <v>33</v>
      </c>
      <c r="AH54" s="227" t="s">
        <v>246</v>
      </c>
      <c r="AI54" s="227" t="s">
        <v>250</v>
      </c>
      <c r="AJ54" s="239"/>
    </row>
    <row r="55" spans="2:36" s="36" customFormat="1" ht="65.7" customHeight="1" x14ac:dyDescent="0.3">
      <c r="B55" s="257"/>
      <c r="C55" s="257"/>
      <c r="D55" s="257"/>
      <c r="E55" s="272"/>
      <c r="F55" s="272"/>
      <c r="G55" s="272"/>
      <c r="H55" s="257"/>
      <c r="I55" s="257"/>
      <c r="J55" s="11" t="s">
        <v>111</v>
      </c>
      <c r="K55" s="7" t="s">
        <v>112</v>
      </c>
      <c r="L55" s="7" t="s">
        <v>85</v>
      </c>
      <c r="M55" s="63">
        <v>1</v>
      </c>
      <c r="N55" s="240"/>
      <c r="O55" s="257"/>
      <c r="P55" s="257"/>
      <c r="Q55" s="257"/>
      <c r="R55" s="264"/>
      <c r="S55" s="264"/>
      <c r="T55" s="303"/>
      <c r="U55" s="303"/>
      <c r="V55" s="234"/>
      <c r="W55" s="234"/>
      <c r="X55" s="234"/>
      <c r="Y55" s="234"/>
      <c r="Z55" s="234"/>
      <c r="AA55" s="234"/>
      <c r="AB55" s="234"/>
      <c r="AC55" s="240"/>
      <c r="AD55" s="261"/>
      <c r="AE55" s="261"/>
      <c r="AF55" s="257"/>
      <c r="AG55" s="227"/>
      <c r="AH55" s="227"/>
      <c r="AI55" s="227"/>
      <c r="AJ55" s="257"/>
    </row>
    <row r="56" spans="2:36" s="36" customFormat="1" ht="74.099999999999994" customHeight="1" x14ac:dyDescent="0.3">
      <c r="B56" s="258"/>
      <c r="C56" s="258"/>
      <c r="D56" s="258"/>
      <c r="E56" s="273"/>
      <c r="F56" s="273"/>
      <c r="G56" s="273"/>
      <c r="H56" s="258"/>
      <c r="I56" s="258"/>
      <c r="J56" s="11" t="s">
        <v>127</v>
      </c>
      <c r="K56" s="7" t="s">
        <v>128</v>
      </c>
      <c r="L56" s="7" t="s">
        <v>85</v>
      </c>
      <c r="M56" s="63">
        <v>40</v>
      </c>
      <c r="N56" s="241"/>
      <c r="O56" s="258"/>
      <c r="P56" s="258"/>
      <c r="Q56" s="258"/>
      <c r="R56" s="265"/>
      <c r="S56" s="265"/>
      <c r="T56" s="253"/>
      <c r="U56" s="253"/>
      <c r="V56" s="235"/>
      <c r="W56" s="235"/>
      <c r="X56" s="235"/>
      <c r="Y56" s="235"/>
      <c r="Z56" s="235"/>
      <c r="AA56" s="235"/>
      <c r="AB56" s="235"/>
      <c r="AC56" s="241"/>
      <c r="AD56" s="262"/>
      <c r="AE56" s="262"/>
      <c r="AF56" s="258"/>
      <c r="AG56" s="227"/>
      <c r="AH56" s="227"/>
      <c r="AI56" s="227"/>
      <c r="AJ56" s="258"/>
    </row>
    <row r="57" spans="2:36" s="36" customFormat="1" ht="62.7" customHeight="1" x14ac:dyDescent="0.3">
      <c r="B57" s="256" t="s">
        <v>977</v>
      </c>
      <c r="C57" s="256" t="s">
        <v>320</v>
      </c>
      <c r="D57" s="256" t="s">
        <v>66</v>
      </c>
      <c r="E57" s="271" t="s">
        <v>67</v>
      </c>
      <c r="F57" s="271" t="s">
        <v>134</v>
      </c>
      <c r="G57" s="271" t="s">
        <v>147</v>
      </c>
      <c r="H57" s="256" t="s">
        <v>70</v>
      </c>
      <c r="I57" s="256" t="s">
        <v>79</v>
      </c>
      <c r="J57" s="296" t="s">
        <v>111</v>
      </c>
      <c r="K57" s="256" t="s">
        <v>112</v>
      </c>
      <c r="L57" s="256" t="s">
        <v>85</v>
      </c>
      <c r="M57" s="517">
        <v>1</v>
      </c>
      <c r="N57" s="239" t="s">
        <v>108</v>
      </c>
      <c r="O57" s="256" t="s">
        <v>321</v>
      </c>
      <c r="P57" s="256" t="s">
        <v>75</v>
      </c>
      <c r="Q57" s="256" t="s">
        <v>76</v>
      </c>
      <c r="R57" s="263" t="s">
        <v>77</v>
      </c>
      <c r="S57" s="263" t="s">
        <v>109</v>
      </c>
      <c r="T57" s="302">
        <f>V57+Y57</f>
        <v>64200</v>
      </c>
      <c r="U57" s="302" t="s">
        <v>79</v>
      </c>
      <c r="V57" s="233">
        <v>54570</v>
      </c>
      <c r="W57" s="233" t="s">
        <v>79</v>
      </c>
      <c r="X57" s="233" t="s">
        <v>79</v>
      </c>
      <c r="Y57" s="233">
        <v>9630</v>
      </c>
      <c r="Z57" s="233" t="s">
        <v>79</v>
      </c>
      <c r="AA57" s="233" t="s">
        <v>79</v>
      </c>
      <c r="AB57" s="233">
        <v>27645.49</v>
      </c>
      <c r="AC57" s="239" t="s">
        <v>110</v>
      </c>
      <c r="AD57" s="260" t="s">
        <v>79</v>
      </c>
      <c r="AE57" s="260">
        <f>V57+Y57</f>
        <v>64200</v>
      </c>
      <c r="AF57" s="239" t="s">
        <v>79</v>
      </c>
      <c r="AG57" s="239" t="s">
        <v>33</v>
      </c>
      <c r="AH57" s="239" t="s">
        <v>252</v>
      </c>
      <c r="AI57" s="239" t="s">
        <v>167</v>
      </c>
      <c r="AJ57" s="239"/>
    </row>
    <row r="58" spans="2:36" s="36" customFormat="1" ht="17.7" customHeight="1" x14ac:dyDescent="0.3">
      <c r="B58" s="257"/>
      <c r="C58" s="257"/>
      <c r="D58" s="257"/>
      <c r="E58" s="272"/>
      <c r="F58" s="272"/>
      <c r="G58" s="272"/>
      <c r="H58" s="257"/>
      <c r="I58" s="257"/>
      <c r="J58" s="298"/>
      <c r="K58" s="258"/>
      <c r="L58" s="258"/>
      <c r="M58" s="519"/>
      <c r="N58" s="240"/>
      <c r="O58" s="257"/>
      <c r="P58" s="257"/>
      <c r="Q58" s="257"/>
      <c r="R58" s="264"/>
      <c r="S58" s="264"/>
      <c r="T58" s="303"/>
      <c r="U58" s="303"/>
      <c r="V58" s="234"/>
      <c r="W58" s="234"/>
      <c r="X58" s="234"/>
      <c r="Y58" s="234"/>
      <c r="Z58" s="234"/>
      <c r="AA58" s="234"/>
      <c r="AB58" s="234"/>
      <c r="AC58" s="240"/>
      <c r="AD58" s="261"/>
      <c r="AE58" s="261"/>
      <c r="AF58" s="257"/>
      <c r="AG58" s="240"/>
      <c r="AH58" s="240"/>
      <c r="AI58" s="240"/>
      <c r="AJ58" s="257"/>
    </row>
    <row r="59" spans="2:36" s="36" customFormat="1" ht="69" customHeight="1" x14ac:dyDescent="0.3">
      <c r="B59" s="258"/>
      <c r="C59" s="258"/>
      <c r="D59" s="258"/>
      <c r="E59" s="273"/>
      <c r="F59" s="273"/>
      <c r="G59" s="273"/>
      <c r="H59" s="258"/>
      <c r="I59" s="258"/>
      <c r="J59" s="11" t="s">
        <v>127</v>
      </c>
      <c r="K59" s="7" t="s">
        <v>128</v>
      </c>
      <c r="L59" s="7" t="s">
        <v>85</v>
      </c>
      <c r="M59" s="63">
        <v>30</v>
      </c>
      <c r="N59" s="241"/>
      <c r="O59" s="258"/>
      <c r="P59" s="258"/>
      <c r="Q59" s="258"/>
      <c r="R59" s="265"/>
      <c r="S59" s="265"/>
      <c r="T59" s="253"/>
      <c r="U59" s="253"/>
      <c r="V59" s="235"/>
      <c r="W59" s="235"/>
      <c r="X59" s="235"/>
      <c r="Y59" s="235"/>
      <c r="Z59" s="235"/>
      <c r="AA59" s="235"/>
      <c r="AB59" s="235"/>
      <c r="AC59" s="241"/>
      <c r="AD59" s="262"/>
      <c r="AE59" s="262"/>
      <c r="AF59" s="258"/>
      <c r="AG59" s="241"/>
      <c r="AH59" s="241"/>
      <c r="AI59" s="241"/>
      <c r="AJ59" s="258"/>
    </row>
    <row r="60" spans="2:36" ht="41.4" x14ac:dyDescent="0.3">
      <c r="B60" s="256" t="s">
        <v>1298</v>
      </c>
      <c r="C60" s="256" t="s">
        <v>1299</v>
      </c>
      <c r="D60" s="256" t="s">
        <v>106</v>
      </c>
      <c r="E60" s="271" t="s">
        <v>67</v>
      </c>
      <c r="F60" s="271" t="s">
        <v>134</v>
      </c>
      <c r="G60" s="271" t="s">
        <v>147</v>
      </c>
      <c r="H60" s="256" t="s">
        <v>70</v>
      </c>
      <c r="I60" s="256" t="s">
        <v>79</v>
      </c>
      <c r="J60" s="11" t="s">
        <v>111</v>
      </c>
      <c r="K60" s="7" t="s">
        <v>112</v>
      </c>
      <c r="L60" s="7" t="s">
        <v>85</v>
      </c>
      <c r="M60" s="63">
        <v>0</v>
      </c>
      <c r="N60" s="239" t="s">
        <v>108</v>
      </c>
      <c r="O60" s="256" t="s">
        <v>321</v>
      </c>
      <c r="P60" s="256" t="s">
        <v>75</v>
      </c>
      <c r="Q60" s="256" t="s">
        <v>76</v>
      </c>
      <c r="R60" s="263" t="s">
        <v>77</v>
      </c>
      <c r="S60" s="263" t="s">
        <v>109</v>
      </c>
      <c r="T60" s="302">
        <f>V60+Y60</f>
        <v>193310</v>
      </c>
      <c r="U60" s="302" t="s">
        <v>79</v>
      </c>
      <c r="V60" s="233">
        <v>164313.5</v>
      </c>
      <c r="W60" s="233" t="s">
        <v>79</v>
      </c>
      <c r="X60" s="233" t="s">
        <v>79</v>
      </c>
      <c r="Y60" s="233">
        <v>28996.5</v>
      </c>
      <c r="Z60" s="233" t="s">
        <v>79</v>
      </c>
      <c r="AA60" s="233" t="s">
        <v>79</v>
      </c>
      <c r="AB60" s="233">
        <v>83242.22</v>
      </c>
      <c r="AC60" s="239" t="s">
        <v>110</v>
      </c>
      <c r="AD60" s="260" t="s">
        <v>79</v>
      </c>
      <c r="AE60" s="260">
        <f>V60+Y60</f>
        <v>193310</v>
      </c>
      <c r="AF60" s="239" t="s">
        <v>79</v>
      </c>
      <c r="AG60" s="239" t="s">
        <v>33</v>
      </c>
      <c r="AH60" s="269" t="s">
        <v>406</v>
      </c>
      <c r="AI60" s="269" t="s">
        <v>510</v>
      </c>
      <c r="AJ60" s="239"/>
    </row>
    <row r="61" spans="2:36" ht="63.6" customHeight="1" x14ac:dyDescent="0.3">
      <c r="B61" s="258"/>
      <c r="C61" s="258"/>
      <c r="D61" s="258"/>
      <c r="E61" s="273"/>
      <c r="F61" s="273"/>
      <c r="G61" s="273"/>
      <c r="H61" s="258"/>
      <c r="I61" s="258"/>
      <c r="J61" s="11" t="s">
        <v>127</v>
      </c>
      <c r="K61" s="7" t="s">
        <v>128</v>
      </c>
      <c r="L61" s="7" t="s">
        <v>85</v>
      </c>
      <c r="M61" s="63">
        <v>26</v>
      </c>
      <c r="N61" s="241"/>
      <c r="O61" s="258"/>
      <c r="P61" s="258"/>
      <c r="Q61" s="258"/>
      <c r="R61" s="265"/>
      <c r="S61" s="265"/>
      <c r="T61" s="253"/>
      <c r="U61" s="253"/>
      <c r="V61" s="235"/>
      <c r="W61" s="235"/>
      <c r="X61" s="235"/>
      <c r="Y61" s="235"/>
      <c r="Z61" s="235"/>
      <c r="AA61" s="235"/>
      <c r="AB61" s="235"/>
      <c r="AC61" s="241"/>
      <c r="AD61" s="262"/>
      <c r="AE61" s="262"/>
      <c r="AF61" s="241"/>
      <c r="AG61" s="241"/>
      <c r="AH61" s="270"/>
      <c r="AI61" s="270"/>
      <c r="AJ61" s="241"/>
    </row>
    <row r="62" spans="2:36" ht="52.2" customHeight="1" x14ac:dyDescent="0.3">
      <c r="B62" s="228" t="s">
        <v>1302</v>
      </c>
      <c r="C62" s="228" t="s">
        <v>1301</v>
      </c>
      <c r="D62" s="228" t="s">
        <v>66</v>
      </c>
      <c r="E62" s="229" t="s">
        <v>67</v>
      </c>
      <c r="F62" s="229" t="s">
        <v>132</v>
      </c>
      <c r="G62" s="229" t="s">
        <v>69</v>
      </c>
      <c r="H62" s="228" t="s">
        <v>70</v>
      </c>
      <c r="I62" s="228" t="s">
        <v>79</v>
      </c>
      <c r="J62" s="11" t="s">
        <v>113</v>
      </c>
      <c r="K62" s="7" t="s">
        <v>114</v>
      </c>
      <c r="L62" s="7" t="s">
        <v>115</v>
      </c>
      <c r="M62" s="7">
        <v>1.25</v>
      </c>
      <c r="N62" s="227" t="s">
        <v>108</v>
      </c>
      <c r="O62" s="228" t="s">
        <v>327</v>
      </c>
      <c r="P62" s="228" t="s">
        <v>75</v>
      </c>
      <c r="Q62" s="228" t="s">
        <v>76</v>
      </c>
      <c r="R62" s="231" t="s">
        <v>77</v>
      </c>
      <c r="S62" s="231" t="s">
        <v>109</v>
      </c>
      <c r="T62" s="232">
        <f>V62+Y62</f>
        <v>88130.03</v>
      </c>
      <c r="U62" s="232" t="s">
        <v>79</v>
      </c>
      <c r="V62" s="236">
        <v>74910.52</v>
      </c>
      <c r="W62" s="236" t="s">
        <v>79</v>
      </c>
      <c r="X62" s="236" t="s">
        <v>79</v>
      </c>
      <c r="Y62" s="236">
        <v>13219.51</v>
      </c>
      <c r="Z62" s="236" t="s">
        <v>79</v>
      </c>
      <c r="AA62" s="236" t="s">
        <v>79</v>
      </c>
      <c r="AB62" s="236">
        <v>37941.5</v>
      </c>
      <c r="AC62" s="227" t="s">
        <v>80</v>
      </c>
      <c r="AD62" s="237" t="s">
        <v>79</v>
      </c>
      <c r="AE62" s="237">
        <f>V62+Y62</f>
        <v>88130.03</v>
      </c>
      <c r="AF62" s="227" t="s">
        <v>79</v>
      </c>
      <c r="AG62" s="227" t="s">
        <v>33</v>
      </c>
      <c r="AH62" s="227" t="s">
        <v>406</v>
      </c>
      <c r="AI62" s="227" t="s">
        <v>510</v>
      </c>
      <c r="AJ62" s="227"/>
    </row>
    <row r="63" spans="2:36" ht="55.2" x14ac:dyDescent="0.3">
      <c r="B63" s="228"/>
      <c r="C63" s="228"/>
      <c r="D63" s="228"/>
      <c r="E63" s="229"/>
      <c r="F63" s="229"/>
      <c r="G63" s="229"/>
      <c r="H63" s="228"/>
      <c r="I63" s="228"/>
      <c r="J63" s="11" t="s">
        <v>116</v>
      </c>
      <c r="K63" s="7" t="s">
        <v>117</v>
      </c>
      <c r="L63" s="7" t="s">
        <v>85</v>
      </c>
      <c r="M63" s="7">
        <v>1</v>
      </c>
      <c r="N63" s="227"/>
      <c r="O63" s="228"/>
      <c r="P63" s="228"/>
      <c r="Q63" s="228"/>
      <c r="R63" s="231"/>
      <c r="S63" s="231"/>
      <c r="T63" s="232"/>
      <c r="U63" s="232"/>
      <c r="V63" s="236"/>
      <c r="W63" s="236"/>
      <c r="X63" s="236"/>
      <c r="Y63" s="236"/>
      <c r="Z63" s="236"/>
      <c r="AA63" s="236"/>
      <c r="AB63" s="236"/>
      <c r="AC63" s="227"/>
      <c r="AD63" s="237"/>
      <c r="AE63" s="237"/>
      <c r="AF63" s="228"/>
      <c r="AG63" s="227"/>
      <c r="AH63" s="227"/>
      <c r="AI63" s="227"/>
      <c r="AJ63" s="228"/>
    </row>
    <row r="64" spans="2:36" ht="41.4" x14ac:dyDescent="0.3">
      <c r="B64" s="228"/>
      <c r="C64" s="228"/>
      <c r="D64" s="228"/>
      <c r="E64" s="229"/>
      <c r="F64" s="229"/>
      <c r="G64" s="229"/>
      <c r="H64" s="228"/>
      <c r="I64" s="228"/>
      <c r="J64" s="11" t="s">
        <v>208</v>
      </c>
      <c r="K64" s="7" t="s">
        <v>118</v>
      </c>
      <c r="L64" s="7" t="s">
        <v>119</v>
      </c>
      <c r="M64" s="7">
        <v>1</v>
      </c>
      <c r="N64" s="227"/>
      <c r="O64" s="228"/>
      <c r="P64" s="228"/>
      <c r="Q64" s="228"/>
      <c r="R64" s="231"/>
      <c r="S64" s="231"/>
      <c r="T64" s="232"/>
      <c r="U64" s="232"/>
      <c r="V64" s="236"/>
      <c r="W64" s="236"/>
      <c r="X64" s="236"/>
      <c r="Y64" s="236"/>
      <c r="Z64" s="236"/>
      <c r="AA64" s="236"/>
      <c r="AB64" s="236"/>
      <c r="AC64" s="227"/>
      <c r="AD64" s="237"/>
      <c r="AE64" s="237"/>
      <c r="AF64" s="228"/>
      <c r="AG64" s="239"/>
      <c r="AH64" s="239"/>
      <c r="AI64" s="239"/>
      <c r="AJ64" s="256"/>
    </row>
    <row r="65" spans="2:36" ht="30" customHeight="1" x14ac:dyDescent="0.3">
      <c r="B65" s="228"/>
      <c r="C65" s="228"/>
      <c r="D65" s="228"/>
      <c r="E65" s="229"/>
      <c r="F65" s="229"/>
      <c r="G65" s="229"/>
      <c r="H65" s="228"/>
      <c r="I65" s="228"/>
      <c r="J65" s="11" t="s">
        <v>120</v>
      </c>
      <c r="K65" s="7" t="s">
        <v>121</v>
      </c>
      <c r="L65" s="7" t="s">
        <v>119</v>
      </c>
      <c r="M65" s="7">
        <v>1</v>
      </c>
      <c r="N65" s="227"/>
      <c r="O65" s="228"/>
      <c r="P65" s="228"/>
      <c r="Q65" s="228"/>
      <c r="R65" s="231"/>
      <c r="S65" s="231"/>
      <c r="T65" s="232"/>
      <c r="U65" s="232"/>
      <c r="V65" s="236"/>
      <c r="W65" s="236"/>
      <c r="X65" s="236"/>
      <c r="Y65" s="236"/>
      <c r="Z65" s="236"/>
      <c r="AA65" s="236"/>
      <c r="AB65" s="236"/>
      <c r="AC65" s="227"/>
      <c r="AD65" s="237"/>
      <c r="AE65" s="237"/>
      <c r="AF65" s="228"/>
      <c r="AG65" s="227"/>
      <c r="AH65" s="227"/>
      <c r="AI65" s="227"/>
      <c r="AJ65" s="228"/>
    </row>
    <row r="66" spans="2:36" s="36" customFormat="1" ht="132" customHeight="1" x14ac:dyDescent="0.3">
      <c r="B66" s="258" t="s">
        <v>233</v>
      </c>
      <c r="C66" s="258" t="s">
        <v>234</v>
      </c>
      <c r="D66" s="258" t="s">
        <v>106</v>
      </c>
      <c r="E66" s="273" t="s">
        <v>67</v>
      </c>
      <c r="F66" s="273" t="s">
        <v>184</v>
      </c>
      <c r="G66" s="273" t="s">
        <v>147</v>
      </c>
      <c r="H66" s="258" t="s">
        <v>70</v>
      </c>
      <c r="I66" s="258" t="s">
        <v>79</v>
      </c>
      <c r="J66" s="72" t="s">
        <v>207</v>
      </c>
      <c r="K66" s="22" t="s">
        <v>107</v>
      </c>
      <c r="L66" s="22" t="s">
        <v>86</v>
      </c>
      <c r="M66" s="22">
        <v>40</v>
      </c>
      <c r="N66" s="241" t="s">
        <v>108</v>
      </c>
      <c r="O66" s="258" t="s">
        <v>237</v>
      </c>
      <c r="P66" s="258" t="s">
        <v>75</v>
      </c>
      <c r="Q66" s="258" t="s">
        <v>76</v>
      </c>
      <c r="R66" s="265" t="s">
        <v>77</v>
      </c>
      <c r="S66" s="265" t="s">
        <v>109</v>
      </c>
      <c r="T66" s="253">
        <f>V66+Y66</f>
        <v>124213.34</v>
      </c>
      <c r="U66" s="253" t="s">
        <v>79</v>
      </c>
      <c r="V66" s="234">
        <v>105581.34</v>
      </c>
      <c r="W66" s="235" t="s">
        <v>79</v>
      </c>
      <c r="X66" s="235" t="s">
        <v>79</v>
      </c>
      <c r="Y66" s="235">
        <v>18632</v>
      </c>
      <c r="Z66" s="235" t="s">
        <v>98</v>
      </c>
      <c r="AA66" s="235" t="s">
        <v>79</v>
      </c>
      <c r="AB66" s="235">
        <v>55806</v>
      </c>
      <c r="AC66" s="241" t="s">
        <v>149</v>
      </c>
      <c r="AD66" s="262" t="s">
        <v>79</v>
      </c>
      <c r="AE66" s="262">
        <f>V66+Y66</f>
        <v>124213.34</v>
      </c>
      <c r="AF66" s="241" t="s">
        <v>79</v>
      </c>
      <c r="AG66" s="241" t="s">
        <v>33</v>
      </c>
      <c r="AH66" s="241" t="s">
        <v>174</v>
      </c>
      <c r="AI66" s="241" t="s">
        <v>157</v>
      </c>
      <c r="AJ66" s="241"/>
    </row>
    <row r="67" spans="2:36" s="36" customFormat="1" ht="86.1" customHeight="1" x14ac:dyDescent="0.3">
      <c r="B67" s="228"/>
      <c r="C67" s="228"/>
      <c r="D67" s="228"/>
      <c r="E67" s="229"/>
      <c r="F67" s="229"/>
      <c r="G67" s="229"/>
      <c r="H67" s="228"/>
      <c r="I67" s="228"/>
      <c r="J67" s="11" t="s">
        <v>111</v>
      </c>
      <c r="K67" s="7" t="s">
        <v>112</v>
      </c>
      <c r="L67" s="7" t="s">
        <v>85</v>
      </c>
      <c r="M67" s="7">
        <v>2</v>
      </c>
      <c r="N67" s="227"/>
      <c r="O67" s="228"/>
      <c r="P67" s="228"/>
      <c r="Q67" s="228"/>
      <c r="R67" s="231"/>
      <c r="S67" s="231"/>
      <c r="T67" s="232"/>
      <c r="U67" s="232"/>
      <c r="V67" s="234"/>
      <c r="W67" s="236"/>
      <c r="X67" s="236"/>
      <c r="Y67" s="236"/>
      <c r="Z67" s="236"/>
      <c r="AA67" s="236"/>
      <c r="AB67" s="236"/>
      <c r="AC67" s="227"/>
      <c r="AD67" s="237"/>
      <c r="AE67" s="237"/>
      <c r="AF67" s="228"/>
      <c r="AG67" s="227"/>
      <c r="AH67" s="227"/>
      <c r="AI67" s="227"/>
      <c r="AJ67" s="228"/>
    </row>
    <row r="68" spans="2:36" s="36" customFormat="1" ht="59.1" customHeight="1" x14ac:dyDescent="0.3">
      <c r="B68" s="228"/>
      <c r="C68" s="228"/>
      <c r="D68" s="228"/>
      <c r="E68" s="229"/>
      <c r="F68" s="229"/>
      <c r="G68" s="229"/>
      <c r="H68" s="228"/>
      <c r="I68" s="228"/>
      <c r="J68" s="11" t="s">
        <v>127</v>
      </c>
      <c r="K68" s="7" t="s">
        <v>128</v>
      </c>
      <c r="L68" s="7" t="s">
        <v>85</v>
      </c>
      <c r="M68" s="63">
        <v>68</v>
      </c>
      <c r="N68" s="227"/>
      <c r="O68" s="228"/>
      <c r="P68" s="228"/>
      <c r="Q68" s="228"/>
      <c r="R68" s="231"/>
      <c r="S68" s="231"/>
      <c r="T68" s="232"/>
      <c r="U68" s="232"/>
      <c r="V68" s="235"/>
      <c r="W68" s="236"/>
      <c r="X68" s="236"/>
      <c r="Y68" s="236"/>
      <c r="Z68" s="236"/>
      <c r="AA68" s="236"/>
      <c r="AB68" s="236"/>
      <c r="AC68" s="227"/>
      <c r="AD68" s="237"/>
      <c r="AE68" s="237"/>
      <c r="AF68" s="228"/>
      <c r="AG68" s="227"/>
      <c r="AH68" s="227"/>
      <c r="AI68" s="227"/>
      <c r="AJ68" s="228"/>
    </row>
    <row r="69" spans="2:36" s="36" customFormat="1" ht="134.1" customHeight="1" x14ac:dyDescent="0.3">
      <c r="B69" s="228" t="s">
        <v>235</v>
      </c>
      <c r="C69" s="228" t="s">
        <v>236</v>
      </c>
      <c r="D69" s="228" t="s">
        <v>106</v>
      </c>
      <c r="E69" s="229" t="s">
        <v>67</v>
      </c>
      <c r="F69" s="229" t="s">
        <v>134</v>
      </c>
      <c r="G69" s="229" t="s">
        <v>147</v>
      </c>
      <c r="H69" s="256" t="s">
        <v>70</v>
      </c>
      <c r="I69" s="228" t="s">
        <v>79</v>
      </c>
      <c r="J69" s="11" t="s">
        <v>207</v>
      </c>
      <c r="K69" s="7" t="s">
        <v>107</v>
      </c>
      <c r="L69" s="7" t="s">
        <v>86</v>
      </c>
      <c r="M69" s="7">
        <v>40</v>
      </c>
      <c r="N69" s="227" t="s">
        <v>108</v>
      </c>
      <c r="O69" s="228" t="s">
        <v>237</v>
      </c>
      <c r="P69" s="228" t="s">
        <v>75</v>
      </c>
      <c r="Q69" s="228" t="s">
        <v>76</v>
      </c>
      <c r="R69" s="231" t="s">
        <v>77</v>
      </c>
      <c r="S69" s="263" t="s">
        <v>109</v>
      </c>
      <c r="T69" s="302">
        <f>V69+Y69</f>
        <v>120571.49</v>
      </c>
      <c r="U69" s="302" t="s">
        <v>79</v>
      </c>
      <c r="V69" s="233">
        <v>102485.77</v>
      </c>
      <c r="W69" s="233" t="s">
        <v>79</v>
      </c>
      <c r="X69" s="233" t="s">
        <v>79</v>
      </c>
      <c r="Y69" s="233">
        <v>18085.72</v>
      </c>
      <c r="Z69" s="233" t="s">
        <v>79</v>
      </c>
      <c r="AA69" s="233" t="s">
        <v>79</v>
      </c>
      <c r="AB69" s="233">
        <v>54169.8</v>
      </c>
      <c r="AC69" s="239" t="s">
        <v>110</v>
      </c>
      <c r="AD69" s="260" t="s">
        <v>79</v>
      </c>
      <c r="AE69" s="260">
        <f>V69+Y69</f>
        <v>120571.49</v>
      </c>
      <c r="AF69" s="239" t="s">
        <v>79</v>
      </c>
      <c r="AG69" s="227" t="s">
        <v>33</v>
      </c>
      <c r="AH69" s="227" t="s">
        <v>174</v>
      </c>
      <c r="AI69" s="227" t="s">
        <v>157</v>
      </c>
      <c r="AJ69" s="239"/>
    </row>
    <row r="70" spans="2:36" s="36" customFormat="1" ht="65.099999999999994" customHeight="1" x14ac:dyDescent="0.3">
      <c r="B70" s="228"/>
      <c r="C70" s="228"/>
      <c r="D70" s="228"/>
      <c r="E70" s="229"/>
      <c r="F70" s="229"/>
      <c r="G70" s="229"/>
      <c r="H70" s="257"/>
      <c r="I70" s="228"/>
      <c r="J70" s="11" t="s">
        <v>111</v>
      </c>
      <c r="K70" s="7" t="s">
        <v>112</v>
      </c>
      <c r="L70" s="7" t="s">
        <v>85</v>
      </c>
      <c r="M70" s="7">
        <v>2</v>
      </c>
      <c r="N70" s="227"/>
      <c r="O70" s="228"/>
      <c r="P70" s="228"/>
      <c r="Q70" s="228"/>
      <c r="R70" s="231"/>
      <c r="S70" s="264"/>
      <c r="T70" s="303"/>
      <c r="U70" s="303"/>
      <c r="V70" s="234"/>
      <c r="W70" s="234"/>
      <c r="X70" s="234"/>
      <c r="Y70" s="234"/>
      <c r="Z70" s="234"/>
      <c r="AA70" s="234"/>
      <c r="AB70" s="234"/>
      <c r="AC70" s="240"/>
      <c r="AD70" s="261"/>
      <c r="AE70" s="261"/>
      <c r="AF70" s="257"/>
      <c r="AG70" s="227"/>
      <c r="AH70" s="227"/>
      <c r="AI70" s="227"/>
      <c r="AJ70" s="257"/>
    </row>
    <row r="71" spans="2:36" s="36" customFormat="1" ht="62.1" customHeight="1" x14ac:dyDescent="0.3">
      <c r="B71" s="228"/>
      <c r="C71" s="228"/>
      <c r="D71" s="228"/>
      <c r="E71" s="229"/>
      <c r="F71" s="229"/>
      <c r="G71" s="229"/>
      <c r="H71" s="258"/>
      <c r="I71" s="228"/>
      <c r="J71" s="11" t="s">
        <v>127</v>
      </c>
      <c r="K71" s="7" t="s">
        <v>128</v>
      </c>
      <c r="L71" s="7" t="s">
        <v>85</v>
      </c>
      <c r="M71" s="63">
        <v>66</v>
      </c>
      <c r="N71" s="227"/>
      <c r="O71" s="228"/>
      <c r="P71" s="228"/>
      <c r="Q71" s="228"/>
      <c r="R71" s="231"/>
      <c r="S71" s="265"/>
      <c r="T71" s="253"/>
      <c r="U71" s="253"/>
      <c r="V71" s="235"/>
      <c r="W71" s="235"/>
      <c r="X71" s="235"/>
      <c r="Y71" s="235"/>
      <c r="Z71" s="235"/>
      <c r="AA71" s="235"/>
      <c r="AB71" s="235"/>
      <c r="AC71" s="241"/>
      <c r="AD71" s="262"/>
      <c r="AE71" s="262"/>
      <c r="AF71" s="258"/>
      <c r="AG71" s="227"/>
      <c r="AH71" s="227"/>
      <c r="AI71" s="227"/>
      <c r="AJ71" s="258"/>
    </row>
    <row r="72" spans="2:36" s="36" customFormat="1" ht="126.6" customHeight="1" x14ac:dyDescent="0.3">
      <c r="B72" s="256" t="s">
        <v>238</v>
      </c>
      <c r="C72" s="256" t="s">
        <v>239</v>
      </c>
      <c r="D72" s="256" t="s">
        <v>106</v>
      </c>
      <c r="E72" s="271" t="s">
        <v>67</v>
      </c>
      <c r="F72" s="271" t="s">
        <v>134</v>
      </c>
      <c r="G72" s="271" t="s">
        <v>147</v>
      </c>
      <c r="H72" s="256" t="s">
        <v>70</v>
      </c>
      <c r="I72" s="256" t="s">
        <v>79</v>
      </c>
      <c r="J72" s="11" t="s">
        <v>207</v>
      </c>
      <c r="K72" s="7" t="s">
        <v>107</v>
      </c>
      <c r="L72" s="7" t="s">
        <v>86</v>
      </c>
      <c r="M72" s="63">
        <v>40</v>
      </c>
      <c r="N72" s="239" t="s">
        <v>108</v>
      </c>
      <c r="O72" s="256" t="s">
        <v>237</v>
      </c>
      <c r="P72" s="256" t="s">
        <v>75</v>
      </c>
      <c r="Q72" s="256" t="s">
        <v>76</v>
      </c>
      <c r="R72" s="263" t="s">
        <v>77</v>
      </c>
      <c r="S72" s="263" t="s">
        <v>109</v>
      </c>
      <c r="T72" s="302">
        <f>V72+Y72</f>
        <v>93453.86</v>
      </c>
      <c r="U72" s="302" t="s">
        <v>79</v>
      </c>
      <c r="V72" s="233">
        <v>79435.78</v>
      </c>
      <c r="W72" s="233" t="s">
        <v>79</v>
      </c>
      <c r="X72" s="233" t="s">
        <v>79</v>
      </c>
      <c r="Y72" s="233">
        <v>14018.08</v>
      </c>
      <c r="Z72" s="233" t="s">
        <v>79</v>
      </c>
      <c r="AA72" s="233" t="s">
        <v>79</v>
      </c>
      <c r="AB72" s="233">
        <v>41986.52</v>
      </c>
      <c r="AC72" s="239" t="s">
        <v>110</v>
      </c>
      <c r="AD72" s="260" t="s">
        <v>79</v>
      </c>
      <c r="AE72" s="260">
        <f>V72+Y72</f>
        <v>93453.86</v>
      </c>
      <c r="AF72" s="239" t="s">
        <v>79</v>
      </c>
      <c r="AG72" s="227" t="s">
        <v>33</v>
      </c>
      <c r="AH72" s="227" t="s">
        <v>174</v>
      </c>
      <c r="AI72" s="227" t="s">
        <v>157</v>
      </c>
      <c r="AJ72" s="239"/>
    </row>
    <row r="73" spans="2:36" s="36" customFormat="1" ht="65.7" customHeight="1" x14ac:dyDescent="0.3">
      <c r="B73" s="257"/>
      <c r="C73" s="257"/>
      <c r="D73" s="257"/>
      <c r="E73" s="272"/>
      <c r="F73" s="272"/>
      <c r="G73" s="272"/>
      <c r="H73" s="257"/>
      <c r="I73" s="257"/>
      <c r="J73" s="11" t="s">
        <v>111</v>
      </c>
      <c r="K73" s="7" t="s">
        <v>112</v>
      </c>
      <c r="L73" s="7" t="s">
        <v>85</v>
      </c>
      <c r="M73" s="63">
        <v>1</v>
      </c>
      <c r="N73" s="240"/>
      <c r="O73" s="257"/>
      <c r="P73" s="257"/>
      <c r="Q73" s="257"/>
      <c r="R73" s="264"/>
      <c r="S73" s="264"/>
      <c r="T73" s="303"/>
      <c r="U73" s="303"/>
      <c r="V73" s="234"/>
      <c r="W73" s="234"/>
      <c r="X73" s="234"/>
      <c r="Y73" s="234"/>
      <c r="Z73" s="234"/>
      <c r="AA73" s="234"/>
      <c r="AB73" s="234"/>
      <c r="AC73" s="240"/>
      <c r="AD73" s="261"/>
      <c r="AE73" s="261"/>
      <c r="AF73" s="257"/>
      <c r="AG73" s="227"/>
      <c r="AH73" s="227"/>
      <c r="AI73" s="227"/>
      <c r="AJ73" s="257"/>
    </row>
    <row r="74" spans="2:36" s="36" customFormat="1" ht="74.099999999999994" customHeight="1" x14ac:dyDescent="0.3">
      <c r="B74" s="258"/>
      <c r="C74" s="258"/>
      <c r="D74" s="258"/>
      <c r="E74" s="273"/>
      <c r="F74" s="273"/>
      <c r="G74" s="273"/>
      <c r="H74" s="258"/>
      <c r="I74" s="258"/>
      <c r="J74" s="11" t="s">
        <v>127</v>
      </c>
      <c r="K74" s="7" t="s">
        <v>128</v>
      </c>
      <c r="L74" s="7" t="s">
        <v>85</v>
      </c>
      <c r="M74" s="63">
        <v>35</v>
      </c>
      <c r="N74" s="241"/>
      <c r="O74" s="258"/>
      <c r="P74" s="258"/>
      <c r="Q74" s="258"/>
      <c r="R74" s="265"/>
      <c r="S74" s="265"/>
      <c r="T74" s="253"/>
      <c r="U74" s="253"/>
      <c r="V74" s="235"/>
      <c r="W74" s="235"/>
      <c r="X74" s="235"/>
      <c r="Y74" s="235"/>
      <c r="Z74" s="235"/>
      <c r="AA74" s="235"/>
      <c r="AB74" s="235"/>
      <c r="AC74" s="241"/>
      <c r="AD74" s="262"/>
      <c r="AE74" s="262"/>
      <c r="AF74" s="258"/>
      <c r="AG74" s="227"/>
      <c r="AH74" s="227"/>
      <c r="AI74" s="227"/>
      <c r="AJ74" s="258"/>
    </row>
    <row r="75" spans="2:36" s="36" customFormat="1" ht="127.2" customHeight="1" x14ac:dyDescent="0.3">
      <c r="B75" s="256" t="s">
        <v>240</v>
      </c>
      <c r="C75" s="256" t="s">
        <v>241</v>
      </c>
      <c r="D75" s="256" t="s">
        <v>66</v>
      </c>
      <c r="E75" s="271" t="s">
        <v>67</v>
      </c>
      <c r="F75" s="271" t="s">
        <v>134</v>
      </c>
      <c r="G75" s="271" t="s">
        <v>147</v>
      </c>
      <c r="H75" s="256" t="s">
        <v>70</v>
      </c>
      <c r="I75" s="256" t="s">
        <v>79</v>
      </c>
      <c r="J75" s="11" t="s">
        <v>207</v>
      </c>
      <c r="K75" s="7" t="s">
        <v>107</v>
      </c>
      <c r="L75" s="7" t="s">
        <v>86</v>
      </c>
      <c r="M75" s="63">
        <v>40</v>
      </c>
      <c r="N75" s="239" t="s">
        <v>108</v>
      </c>
      <c r="O75" s="256" t="s">
        <v>237</v>
      </c>
      <c r="P75" s="256" t="s">
        <v>75</v>
      </c>
      <c r="Q75" s="256" t="s">
        <v>76</v>
      </c>
      <c r="R75" s="263" t="s">
        <v>77</v>
      </c>
      <c r="S75" s="263" t="s">
        <v>109</v>
      </c>
      <c r="T75" s="302">
        <f>V75+Y75</f>
        <v>78268.78</v>
      </c>
      <c r="U75" s="302" t="s">
        <v>79</v>
      </c>
      <c r="V75" s="233">
        <v>66528.460000000006</v>
      </c>
      <c r="W75" s="233" t="s">
        <v>79</v>
      </c>
      <c r="X75" s="233" t="s">
        <v>79</v>
      </c>
      <c r="Y75" s="233">
        <v>11740.32</v>
      </c>
      <c r="Z75" s="233" t="s">
        <v>79</v>
      </c>
      <c r="AA75" s="233" t="s">
        <v>79</v>
      </c>
      <c r="AB75" s="233">
        <v>35164.239999999998</v>
      </c>
      <c r="AC75" s="239" t="s">
        <v>110</v>
      </c>
      <c r="AD75" s="260" t="s">
        <v>79</v>
      </c>
      <c r="AE75" s="260">
        <f>V75+Y75</f>
        <v>78268.78</v>
      </c>
      <c r="AF75" s="239" t="s">
        <v>79</v>
      </c>
      <c r="AG75" s="239" t="s">
        <v>33</v>
      </c>
      <c r="AH75" s="239" t="s">
        <v>174</v>
      </c>
      <c r="AI75" s="239" t="s">
        <v>157</v>
      </c>
      <c r="AJ75" s="239"/>
    </row>
    <row r="76" spans="2:36" s="36" customFormat="1" ht="65.7" customHeight="1" x14ac:dyDescent="0.3">
      <c r="B76" s="257"/>
      <c r="C76" s="257"/>
      <c r="D76" s="257"/>
      <c r="E76" s="272"/>
      <c r="F76" s="272"/>
      <c r="G76" s="272"/>
      <c r="H76" s="257"/>
      <c r="I76" s="257"/>
      <c r="J76" s="11" t="s">
        <v>111</v>
      </c>
      <c r="K76" s="7" t="s">
        <v>112</v>
      </c>
      <c r="L76" s="7" t="s">
        <v>85</v>
      </c>
      <c r="M76" s="63">
        <v>1</v>
      </c>
      <c r="N76" s="240"/>
      <c r="O76" s="257"/>
      <c r="P76" s="257"/>
      <c r="Q76" s="257"/>
      <c r="R76" s="264"/>
      <c r="S76" s="264"/>
      <c r="T76" s="303"/>
      <c r="U76" s="303"/>
      <c r="V76" s="234"/>
      <c r="W76" s="234"/>
      <c r="X76" s="234"/>
      <c r="Y76" s="234"/>
      <c r="Z76" s="234"/>
      <c r="AA76" s="234"/>
      <c r="AB76" s="234"/>
      <c r="AC76" s="240"/>
      <c r="AD76" s="261"/>
      <c r="AE76" s="261"/>
      <c r="AF76" s="257"/>
      <c r="AG76" s="240"/>
      <c r="AH76" s="240"/>
      <c r="AI76" s="240"/>
      <c r="AJ76" s="257"/>
    </row>
    <row r="77" spans="2:36" s="36" customFormat="1" ht="69" customHeight="1" x14ac:dyDescent="0.3">
      <c r="B77" s="258"/>
      <c r="C77" s="258"/>
      <c r="D77" s="258"/>
      <c r="E77" s="273"/>
      <c r="F77" s="273"/>
      <c r="G77" s="273"/>
      <c r="H77" s="258"/>
      <c r="I77" s="258"/>
      <c r="J77" s="11" t="s">
        <v>127</v>
      </c>
      <c r="K77" s="7" t="s">
        <v>128</v>
      </c>
      <c r="L77" s="7" t="s">
        <v>85</v>
      </c>
      <c r="M77" s="63">
        <v>10</v>
      </c>
      <c r="N77" s="241"/>
      <c r="O77" s="258"/>
      <c r="P77" s="258"/>
      <c r="Q77" s="258"/>
      <c r="R77" s="265"/>
      <c r="S77" s="265"/>
      <c r="T77" s="253"/>
      <c r="U77" s="253"/>
      <c r="V77" s="235"/>
      <c r="W77" s="235"/>
      <c r="X77" s="235"/>
      <c r="Y77" s="235"/>
      <c r="Z77" s="235"/>
      <c r="AA77" s="235"/>
      <c r="AB77" s="235"/>
      <c r="AC77" s="241"/>
      <c r="AD77" s="262"/>
      <c r="AE77" s="262"/>
      <c r="AF77" s="258"/>
      <c r="AG77" s="241"/>
      <c r="AH77" s="241"/>
      <c r="AI77" s="241"/>
      <c r="AJ77" s="258"/>
    </row>
    <row r="78" spans="2:36" ht="52.2" customHeight="1" x14ac:dyDescent="0.3">
      <c r="B78" s="228" t="s">
        <v>242</v>
      </c>
      <c r="C78" s="228" t="s">
        <v>243</v>
      </c>
      <c r="D78" s="228" t="s">
        <v>66</v>
      </c>
      <c r="E78" s="229" t="s">
        <v>67</v>
      </c>
      <c r="F78" s="229" t="s">
        <v>132</v>
      </c>
      <c r="G78" s="229" t="s">
        <v>69</v>
      </c>
      <c r="H78" s="228" t="s">
        <v>70</v>
      </c>
      <c r="I78" s="228" t="s">
        <v>79</v>
      </c>
      <c r="J78" s="11" t="s">
        <v>113</v>
      </c>
      <c r="K78" s="7" t="s">
        <v>114</v>
      </c>
      <c r="L78" s="7" t="s">
        <v>115</v>
      </c>
      <c r="M78" s="7">
        <v>2</v>
      </c>
      <c r="N78" s="227" t="s">
        <v>108</v>
      </c>
      <c r="O78" s="228" t="s">
        <v>237</v>
      </c>
      <c r="P78" s="228" t="s">
        <v>75</v>
      </c>
      <c r="Q78" s="228" t="s">
        <v>76</v>
      </c>
      <c r="R78" s="231" t="s">
        <v>77</v>
      </c>
      <c r="S78" s="231" t="s">
        <v>109</v>
      </c>
      <c r="T78" s="232">
        <f>V78+Y78</f>
        <v>110402.58</v>
      </c>
      <c r="U78" s="232" t="s">
        <v>79</v>
      </c>
      <c r="V78" s="236">
        <v>93842.2</v>
      </c>
      <c r="W78" s="236" t="s">
        <v>79</v>
      </c>
      <c r="X78" s="236" t="s">
        <v>79</v>
      </c>
      <c r="Y78" s="236">
        <v>16560.38</v>
      </c>
      <c r="Z78" s="236" t="s">
        <v>79</v>
      </c>
      <c r="AA78" s="236" t="s">
        <v>79</v>
      </c>
      <c r="AB78" s="236">
        <v>49601.16</v>
      </c>
      <c r="AC78" s="227" t="s">
        <v>80</v>
      </c>
      <c r="AD78" s="237" t="s">
        <v>79</v>
      </c>
      <c r="AE78" s="237">
        <f>V78+Y78</f>
        <v>110402.58</v>
      </c>
      <c r="AF78" s="227" t="s">
        <v>79</v>
      </c>
      <c r="AG78" s="227" t="s">
        <v>33</v>
      </c>
      <c r="AH78" s="227" t="s">
        <v>176</v>
      </c>
      <c r="AI78" s="227" t="s">
        <v>160</v>
      </c>
      <c r="AJ78" s="227"/>
    </row>
    <row r="79" spans="2:36" ht="55.2" x14ac:dyDescent="0.3">
      <c r="B79" s="228"/>
      <c r="C79" s="228"/>
      <c r="D79" s="228"/>
      <c r="E79" s="229"/>
      <c r="F79" s="229"/>
      <c r="G79" s="229"/>
      <c r="H79" s="228"/>
      <c r="I79" s="228"/>
      <c r="J79" s="11" t="s">
        <v>116</v>
      </c>
      <c r="K79" s="7" t="s">
        <v>117</v>
      </c>
      <c r="L79" s="7" t="s">
        <v>85</v>
      </c>
      <c r="M79" s="7">
        <v>2</v>
      </c>
      <c r="N79" s="227"/>
      <c r="O79" s="228"/>
      <c r="P79" s="228"/>
      <c r="Q79" s="228"/>
      <c r="R79" s="231"/>
      <c r="S79" s="231"/>
      <c r="T79" s="232"/>
      <c r="U79" s="232"/>
      <c r="V79" s="236"/>
      <c r="W79" s="236"/>
      <c r="X79" s="236"/>
      <c r="Y79" s="236"/>
      <c r="Z79" s="236"/>
      <c r="AA79" s="236"/>
      <c r="AB79" s="236"/>
      <c r="AC79" s="227"/>
      <c r="AD79" s="237"/>
      <c r="AE79" s="237"/>
      <c r="AF79" s="228"/>
      <c r="AG79" s="227"/>
      <c r="AH79" s="227"/>
      <c r="AI79" s="227"/>
      <c r="AJ79" s="228"/>
    </row>
    <row r="80" spans="2:36" ht="41.4" x14ac:dyDescent="0.3">
      <c r="B80" s="228"/>
      <c r="C80" s="228"/>
      <c r="D80" s="228"/>
      <c r="E80" s="229"/>
      <c r="F80" s="229"/>
      <c r="G80" s="229"/>
      <c r="H80" s="228"/>
      <c r="I80" s="228"/>
      <c r="J80" s="11" t="s">
        <v>208</v>
      </c>
      <c r="K80" s="7" t="s">
        <v>118</v>
      </c>
      <c r="L80" s="7" t="s">
        <v>119</v>
      </c>
      <c r="M80" s="7">
        <v>2</v>
      </c>
      <c r="N80" s="227"/>
      <c r="O80" s="228"/>
      <c r="P80" s="228"/>
      <c r="Q80" s="228"/>
      <c r="R80" s="231"/>
      <c r="S80" s="231"/>
      <c r="T80" s="232"/>
      <c r="U80" s="232"/>
      <c r="V80" s="236"/>
      <c r="W80" s="236"/>
      <c r="X80" s="236"/>
      <c r="Y80" s="236"/>
      <c r="Z80" s="236"/>
      <c r="AA80" s="236"/>
      <c r="AB80" s="236"/>
      <c r="AC80" s="227"/>
      <c r="AD80" s="237"/>
      <c r="AE80" s="237"/>
      <c r="AF80" s="228"/>
      <c r="AG80" s="227"/>
      <c r="AH80" s="227"/>
      <c r="AI80" s="227"/>
      <c r="AJ80" s="228"/>
    </row>
    <row r="81" spans="2:36" ht="27.6" x14ac:dyDescent="0.3">
      <c r="B81" s="228"/>
      <c r="C81" s="228"/>
      <c r="D81" s="228"/>
      <c r="E81" s="229"/>
      <c r="F81" s="229"/>
      <c r="G81" s="229"/>
      <c r="H81" s="228"/>
      <c r="I81" s="228"/>
      <c r="J81" s="11" t="s">
        <v>120</v>
      </c>
      <c r="K81" s="7" t="s">
        <v>121</v>
      </c>
      <c r="L81" s="7" t="s">
        <v>119</v>
      </c>
      <c r="M81" s="63">
        <v>2</v>
      </c>
      <c r="N81" s="227"/>
      <c r="O81" s="228"/>
      <c r="P81" s="228"/>
      <c r="Q81" s="228"/>
      <c r="R81" s="231"/>
      <c r="S81" s="231"/>
      <c r="T81" s="232"/>
      <c r="U81" s="232"/>
      <c r="V81" s="236"/>
      <c r="W81" s="236"/>
      <c r="X81" s="236"/>
      <c r="Y81" s="236"/>
      <c r="Z81" s="236"/>
      <c r="AA81" s="236"/>
      <c r="AB81" s="236"/>
      <c r="AC81" s="227"/>
      <c r="AD81" s="237"/>
      <c r="AE81" s="237"/>
      <c r="AF81" s="228"/>
      <c r="AG81" s="227"/>
      <c r="AH81" s="227"/>
      <c r="AI81" s="227"/>
      <c r="AJ81" s="228"/>
    </row>
    <row r="82" spans="2:36" s="36" customFormat="1" ht="126.6" customHeight="1" x14ac:dyDescent="0.3">
      <c r="B82" s="256" t="s">
        <v>244</v>
      </c>
      <c r="C82" s="256" t="s">
        <v>234</v>
      </c>
      <c r="D82" s="256" t="s">
        <v>66</v>
      </c>
      <c r="E82" s="271" t="s">
        <v>67</v>
      </c>
      <c r="F82" s="271" t="s">
        <v>134</v>
      </c>
      <c r="G82" s="271" t="s">
        <v>147</v>
      </c>
      <c r="H82" s="256" t="s">
        <v>70</v>
      </c>
      <c r="I82" s="256" t="s">
        <v>79</v>
      </c>
      <c r="J82" s="28" t="s">
        <v>207</v>
      </c>
      <c r="K82" s="14" t="s">
        <v>107</v>
      </c>
      <c r="L82" s="14" t="s">
        <v>86</v>
      </c>
      <c r="M82" s="71">
        <v>40</v>
      </c>
      <c r="N82" s="239" t="s">
        <v>108</v>
      </c>
      <c r="O82" s="256" t="s">
        <v>237</v>
      </c>
      <c r="P82" s="256" t="s">
        <v>75</v>
      </c>
      <c r="Q82" s="256" t="s">
        <v>76</v>
      </c>
      <c r="R82" s="263" t="s">
        <v>77</v>
      </c>
      <c r="S82" s="263" t="s">
        <v>109</v>
      </c>
      <c r="T82" s="302">
        <f>V82+Y82</f>
        <v>109273.82999999999</v>
      </c>
      <c r="U82" s="302" t="s">
        <v>79</v>
      </c>
      <c r="V82" s="233">
        <v>92882.76</v>
      </c>
      <c r="W82" s="233" t="s">
        <v>79</v>
      </c>
      <c r="X82" s="233" t="s">
        <v>79</v>
      </c>
      <c r="Y82" s="233">
        <v>16391.07</v>
      </c>
      <c r="Z82" s="233" t="s">
        <v>79</v>
      </c>
      <c r="AA82" s="233" t="s">
        <v>79</v>
      </c>
      <c r="AB82" s="233">
        <v>49094.03</v>
      </c>
      <c r="AC82" s="239" t="s">
        <v>110</v>
      </c>
      <c r="AD82" s="260" t="s">
        <v>79</v>
      </c>
      <c r="AE82" s="260">
        <f>V82+Y82</f>
        <v>109273.82999999999</v>
      </c>
      <c r="AF82" s="239" t="s">
        <v>79</v>
      </c>
      <c r="AG82" s="239" t="s">
        <v>33</v>
      </c>
      <c r="AH82" s="239" t="s">
        <v>294</v>
      </c>
      <c r="AI82" s="239" t="s">
        <v>355</v>
      </c>
      <c r="AJ82" s="239"/>
    </row>
    <row r="83" spans="2:36" s="36" customFormat="1" ht="68.7" customHeight="1" x14ac:dyDescent="0.3">
      <c r="B83" s="257"/>
      <c r="C83" s="257"/>
      <c r="D83" s="257"/>
      <c r="E83" s="272"/>
      <c r="F83" s="272"/>
      <c r="G83" s="272"/>
      <c r="H83" s="257"/>
      <c r="I83" s="257"/>
      <c r="J83" s="11" t="s">
        <v>111</v>
      </c>
      <c r="K83" s="7" t="s">
        <v>112</v>
      </c>
      <c r="L83" s="7" t="s">
        <v>85</v>
      </c>
      <c r="M83" s="63">
        <v>1</v>
      </c>
      <c r="N83" s="240"/>
      <c r="O83" s="257"/>
      <c r="P83" s="257"/>
      <c r="Q83" s="257"/>
      <c r="R83" s="264"/>
      <c r="S83" s="264"/>
      <c r="T83" s="303"/>
      <c r="U83" s="303"/>
      <c r="V83" s="234"/>
      <c r="W83" s="234"/>
      <c r="X83" s="234"/>
      <c r="Y83" s="234"/>
      <c r="Z83" s="234"/>
      <c r="AA83" s="234"/>
      <c r="AB83" s="234"/>
      <c r="AC83" s="240"/>
      <c r="AD83" s="261"/>
      <c r="AE83" s="261"/>
      <c r="AF83" s="257"/>
      <c r="AG83" s="240"/>
      <c r="AH83" s="240"/>
      <c r="AI83" s="240"/>
      <c r="AJ83" s="257"/>
    </row>
    <row r="84" spans="2:36" s="36" customFormat="1" ht="67.2" customHeight="1" x14ac:dyDescent="0.3">
      <c r="B84" s="258"/>
      <c r="C84" s="258"/>
      <c r="D84" s="258"/>
      <c r="E84" s="273"/>
      <c r="F84" s="273"/>
      <c r="G84" s="273"/>
      <c r="H84" s="258"/>
      <c r="I84" s="258"/>
      <c r="J84" s="11" t="s">
        <v>127</v>
      </c>
      <c r="K84" s="7" t="s">
        <v>128</v>
      </c>
      <c r="L84" s="7" t="s">
        <v>85</v>
      </c>
      <c r="M84" s="63">
        <v>60</v>
      </c>
      <c r="N84" s="241"/>
      <c r="O84" s="258"/>
      <c r="P84" s="258"/>
      <c r="Q84" s="258"/>
      <c r="R84" s="265"/>
      <c r="S84" s="265"/>
      <c r="T84" s="253"/>
      <c r="U84" s="253"/>
      <c r="V84" s="235"/>
      <c r="W84" s="235"/>
      <c r="X84" s="235"/>
      <c r="Y84" s="235"/>
      <c r="Z84" s="235"/>
      <c r="AA84" s="235"/>
      <c r="AB84" s="235"/>
      <c r="AC84" s="241"/>
      <c r="AD84" s="262"/>
      <c r="AE84" s="262"/>
      <c r="AF84" s="258"/>
      <c r="AG84" s="241"/>
      <c r="AH84" s="241"/>
      <c r="AI84" s="241"/>
      <c r="AJ84" s="258"/>
    </row>
    <row r="85" spans="2:36" s="36" customFormat="1" ht="93" customHeight="1" x14ac:dyDescent="0.3">
      <c r="B85" s="256" t="s">
        <v>245</v>
      </c>
      <c r="C85" s="256" t="s">
        <v>236</v>
      </c>
      <c r="D85" s="256" t="s">
        <v>66</v>
      </c>
      <c r="E85" s="271" t="s">
        <v>67</v>
      </c>
      <c r="F85" s="271" t="s">
        <v>134</v>
      </c>
      <c r="G85" s="271" t="s">
        <v>147</v>
      </c>
      <c r="H85" s="256" t="s">
        <v>70</v>
      </c>
      <c r="I85" s="256" t="s">
        <v>79</v>
      </c>
      <c r="J85" s="11" t="s">
        <v>207</v>
      </c>
      <c r="K85" s="7" t="s">
        <v>107</v>
      </c>
      <c r="L85" s="7" t="s">
        <v>86</v>
      </c>
      <c r="M85" s="63">
        <v>40</v>
      </c>
      <c r="N85" s="239" t="s">
        <v>108</v>
      </c>
      <c r="O85" s="256" t="s">
        <v>237</v>
      </c>
      <c r="P85" s="256" t="s">
        <v>75</v>
      </c>
      <c r="Q85" s="256" t="s">
        <v>76</v>
      </c>
      <c r="R85" s="263" t="s">
        <v>77</v>
      </c>
      <c r="S85" s="263" t="s">
        <v>109</v>
      </c>
      <c r="T85" s="302">
        <f>V85+Y85</f>
        <v>25462.17</v>
      </c>
      <c r="U85" s="302" t="s">
        <v>79</v>
      </c>
      <c r="V85" s="233">
        <v>21642.84</v>
      </c>
      <c r="W85" s="233" t="s">
        <v>79</v>
      </c>
      <c r="X85" s="233" t="s">
        <v>79</v>
      </c>
      <c r="Y85" s="233">
        <v>3819.33</v>
      </c>
      <c r="Z85" s="233" t="s">
        <v>79</v>
      </c>
      <c r="AA85" s="233" t="s">
        <v>79</v>
      </c>
      <c r="AB85" s="233">
        <v>11438.12</v>
      </c>
      <c r="AC85" s="239" t="s">
        <v>110</v>
      </c>
      <c r="AD85" s="260" t="s">
        <v>79</v>
      </c>
      <c r="AE85" s="260">
        <f>V85+Y85</f>
        <v>25462.17</v>
      </c>
      <c r="AF85" s="239" t="s">
        <v>79</v>
      </c>
      <c r="AG85" s="239" t="s">
        <v>33</v>
      </c>
      <c r="AH85" s="239" t="s">
        <v>294</v>
      </c>
      <c r="AI85" s="239" t="s">
        <v>355</v>
      </c>
      <c r="AJ85" s="239"/>
    </row>
    <row r="86" spans="2:36" s="36" customFormat="1" ht="59.1" customHeight="1" x14ac:dyDescent="0.3">
      <c r="B86" s="257"/>
      <c r="C86" s="257"/>
      <c r="D86" s="257"/>
      <c r="E86" s="272"/>
      <c r="F86" s="272"/>
      <c r="G86" s="272"/>
      <c r="H86" s="257"/>
      <c r="I86" s="257"/>
      <c r="J86" s="11" t="s">
        <v>111</v>
      </c>
      <c r="K86" s="7" t="s">
        <v>112</v>
      </c>
      <c r="L86" s="7" t="s">
        <v>85</v>
      </c>
      <c r="M86" s="63">
        <v>1</v>
      </c>
      <c r="N86" s="240"/>
      <c r="O86" s="257"/>
      <c r="P86" s="257"/>
      <c r="Q86" s="257"/>
      <c r="R86" s="264"/>
      <c r="S86" s="264"/>
      <c r="T86" s="303"/>
      <c r="U86" s="303"/>
      <c r="V86" s="234"/>
      <c r="W86" s="234"/>
      <c r="X86" s="234"/>
      <c r="Y86" s="234"/>
      <c r="Z86" s="234"/>
      <c r="AA86" s="234"/>
      <c r="AB86" s="234"/>
      <c r="AC86" s="240"/>
      <c r="AD86" s="261"/>
      <c r="AE86" s="261"/>
      <c r="AF86" s="257"/>
      <c r="AG86" s="240"/>
      <c r="AH86" s="240"/>
      <c r="AI86" s="240"/>
      <c r="AJ86" s="257"/>
    </row>
    <row r="87" spans="2:36" s="36" customFormat="1" ht="66" customHeight="1" x14ac:dyDescent="0.3">
      <c r="B87" s="258"/>
      <c r="C87" s="258"/>
      <c r="D87" s="258"/>
      <c r="E87" s="273"/>
      <c r="F87" s="273"/>
      <c r="G87" s="273"/>
      <c r="H87" s="258"/>
      <c r="I87" s="258"/>
      <c r="J87" s="11" t="s">
        <v>127</v>
      </c>
      <c r="K87" s="7" t="s">
        <v>128</v>
      </c>
      <c r="L87" s="7" t="s">
        <v>85</v>
      </c>
      <c r="M87" s="63">
        <v>13</v>
      </c>
      <c r="N87" s="241"/>
      <c r="O87" s="258"/>
      <c r="P87" s="258"/>
      <c r="Q87" s="258"/>
      <c r="R87" s="265"/>
      <c r="S87" s="265"/>
      <c r="T87" s="253"/>
      <c r="U87" s="253"/>
      <c r="V87" s="235"/>
      <c r="W87" s="235"/>
      <c r="X87" s="235"/>
      <c r="Y87" s="235"/>
      <c r="Z87" s="235"/>
      <c r="AA87" s="235"/>
      <c r="AB87" s="235"/>
      <c r="AC87" s="241"/>
      <c r="AD87" s="262"/>
      <c r="AE87" s="262"/>
      <c r="AF87" s="258"/>
      <c r="AG87" s="241"/>
      <c r="AH87" s="241"/>
      <c r="AI87" s="241"/>
      <c r="AJ87" s="258"/>
    </row>
    <row r="88" spans="2:36" s="36" customFormat="1" ht="96.6" x14ac:dyDescent="0.3">
      <c r="B88" s="304" t="s">
        <v>1084</v>
      </c>
      <c r="C88" s="304" t="s">
        <v>239</v>
      </c>
      <c r="D88" s="304" t="s">
        <v>66</v>
      </c>
      <c r="E88" s="336" t="s">
        <v>67</v>
      </c>
      <c r="F88" s="336" t="s">
        <v>134</v>
      </c>
      <c r="G88" s="336" t="s">
        <v>147</v>
      </c>
      <c r="H88" s="304" t="s">
        <v>70</v>
      </c>
      <c r="I88" s="304" t="s">
        <v>79</v>
      </c>
      <c r="J88" s="20" t="s">
        <v>207</v>
      </c>
      <c r="K88" s="27" t="s">
        <v>107</v>
      </c>
      <c r="L88" s="27" t="s">
        <v>86</v>
      </c>
      <c r="M88" s="61">
        <v>40</v>
      </c>
      <c r="N88" s="285" t="s">
        <v>108</v>
      </c>
      <c r="O88" s="304" t="s">
        <v>237</v>
      </c>
      <c r="P88" s="304" t="s">
        <v>75</v>
      </c>
      <c r="Q88" s="304" t="s">
        <v>76</v>
      </c>
      <c r="R88" s="352" t="s">
        <v>77</v>
      </c>
      <c r="S88" s="352" t="s">
        <v>109</v>
      </c>
      <c r="T88" s="348">
        <f>V88+Y88</f>
        <v>88061.72</v>
      </c>
      <c r="U88" s="348" t="s">
        <v>79</v>
      </c>
      <c r="V88" s="288">
        <v>74852.45</v>
      </c>
      <c r="W88" s="288" t="s">
        <v>79</v>
      </c>
      <c r="X88" s="288" t="s">
        <v>79</v>
      </c>
      <c r="Y88" s="288">
        <v>13209.27</v>
      </c>
      <c r="Z88" s="288" t="s">
        <v>79</v>
      </c>
      <c r="AA88" s="288" t="s">
        <v>79</v>
      </c>
      <c r="AB88" s="288">
        <v>39563.97</v>
      </c>
      <c r="AC88" s="285" t="s">
        <v>110</v>
      </c>
      <c r="AD88" s="333" t="s">
        <v>79</v>
      </c>
      <c r="AE88" s="333">
        <f>V88+Y88</f>
        <v>88061.72</v>
      </c>
      <c r="AF88" s="285" t="s">
        <v>79</v>
      </c>
      <c r="AG88" s="285" t="s">
        <v>33</v>
      </c>
      <c r="AH88" s="285" t="s">
        <v>246</v>
      </c>
      <c r="AI88" s="285" t="s">
        <v>247</v>
      </c>
      <c r="AJ88" s="285"/>
    </row>
    <row r="89" spans="2:36" s="36" customFormat="1" ht="59.1" customHeight="1" x14ac:dyDescent="0.3">
      <c r="B89" s="306"/>
      <c r="C89" s="306"/>
      <c r="D89" s="306"/>
      <c r="E89" s="337"/>
      <c r="F89" s="337"/>
      <c r="G89" s="337"/>
      <c r="H89" s="306"/>
      <c r="I89" s="306"/>
      <c r="J89" s="20" t="s">
        <v>111</v>
      </c>
      <c r="K89" s="27" t="s">
        <v>112</v>
      </c>
      <c r="L89" s="27" t="s">
        <v>85</v>
      </c>
      <c r="M89" s="61">
        <v>1</v>
      </c>
      <c r="N89" s="286"/>
      <c r="O89" s="306"/>
      <c r="P89" s="306"/>
      <c r="Q89" s="306"/>
      <c r="R89" s="353"/>
      <c r="S89" s="353"/>
      <c r="T89" s="349"/>
      <c r="U89" s="349"/>
      <c r="V89" s="289"/>
      <c r="W89" s="289"/>
      <c r="X89" s="289"/>
      <c r="Y89" s="289"/>
      <c r="Z89" s="289"/>
      <c r="AA89" s="289"/>
      <c r="AB89" s="289"/>
      <c r="AC89" s="286"/>
      <c r="AD89" s="334"/>
      <c r="AE89" s="334"/>
      <c r="AF89" s="306"/>
      <c r="AG89" s="286"/>
      <c r="AH89" s="286"/>
      <c r="AI89" s="286"/>
      <c r="AJ89" s="306"/>
    </row>
    <row r="90" spans="2:36" s="36" customFormat="1" ht="72" customHeight="1" x14ac:dyDescent="0.3">
      <c r="B90" s="305"/>
      <c r="C90" s="305"/>
      <c r="D90" s="305"/>
      <c r="E90" s="338"/>
      <c r="F90" s="338"/>
      <c r="G90" s="338"/>
      <c r="H90" s="305"/>
      <c r="I90" s="305"/>
      <c r="J90" s="20" t="s">
        <v>127</v>
      </c>
      <c r="K90" s="27" t="s">
        <v>128</v>
      </c>
      <c r="L90" s="27" t="s">
        <v>85</v>
      </c>
      <c r="M90" s="61">
        <v>40</v>
      </c>
      <c r="N90" s="287"/>
      <c r="O90" s="305"/>
      <c r="P90" s="305"/>
      <c r="Q90" s="305"/>
      <c r="R90" s="354"/>
      <c r="S90" s="354"/>
      <c r="T90" s="350"/>
      <c r="U90" s="350"/>
      <c r="V90" s="290"/>
      <c r="W90" s="290"/>
      <c r="X90" s="290"/>
      <c r="Y90" s="290"/>
      <c r="Z90" s="290"/>
      <c r="AA90" s="290"/>
      <c r="AB90" s="290"/>
      <c r="AC90" s="287"/>
      <c r="AD90" s="335"/>
      <c r="AE90" s="335"/>
      <c r="AF90" s="305"/>
      <c r="AG90" s="287"/>
      <c r="AH90" s="287"/>
      <c r="AI90" s="287"/>
      <c r="AJ90" s="305"/>
    </row>
    <row r="91" spans="2:36" s="36" customFormat="1" ht="96.6" x14ac:dyDescent="0.3">
      <c r="B91" s="304" t="s">
        <v>1085</v>
      </c>
      <c r="C91" s="304" t="s">
        <v>241</v>
      </c>
      <c r="D91" s="304" t="s">
        <v>66</v>
      </c>
      <c r="E91" s="336" t="s">
        <v>67</v>
      </c>
      <c r="F91" s="336" t="s">
        <v>134</v>
      </c>
      <c r="G91" s="336" t="s">
        <v>147</v>
      </c>
      <c r="H91" s="304" t="s">
        <v>70</v>
      </c>
      <c r="I91" s="304" t="s">
        <v>79</v>
      </c>
      <c r="J91" s="56" t="s">
        <v>207</v>
      </c>
      <c r="K91" s="57" t="s">
        <v>107</v>
      </c>
      <c r="L91" s="57" t="s">
        <v>86</v>
      </c>
      <c r="M91" s="75">
        <v>40</v>
      </c>
      <c r="N91" s="285" t="s">
        <v>108</v>
      </c>
      <c r="O91" s="304" t="s">
        <v>248</v>
      </c>
      <c r="P91" s="304" t="s">
        <v>75</v>
      </c>
      <c r="Q91" s="304" t="s">
        <v>76</v>
      </c>
      <c r="R91" s="352" t="s">
        <v>77</v>
      </c>
      <c r="S91" s="352" t="s">
        <v>109</v>
      </c>
      <c r="T91" s="348">
        <f>V91+Y91</f>
        <v>39134.770000000004</v>
      </c>
      <c r="U91" s="348" t="s">
        <v>79</v>
      </c>
      <c r="V91" s="288">
        <v>33264.550000000003</v>
      </c>
      <c r="W91" s="288" t="s">
        <v>79</v>
      </c>
      <c r="X91" s="288" t="s">
        <v>79</v>
      </c>
      <c r="Y91" s="288">
        <v>5870.22</v>
      </c>
      <c r="Z91" s="288" t="s">
        <v>79</v>
      </c>
      <c r="AA91" s="288" t="s">
        <v>79</v>
      </c>
      <c r="AB91" s="288">
        <v>17582.29</v>
      </c>
      <c r="AC91" s="285" t="s">
        <v>110</v>
      </c>
      <c r="AD91" s="333" t="s">
        <v>79</v>
      </c>
      <c r="AE91" s="333">
        <f>V91+Y91</f>
        <v>39134.770000000004</v>
      </c>
      <c r="AF91" s="285" t="s">
        <v>79</v>
      </c>
      <c r="AG91" s="285" t="s">
        <v>33</v>
      </c>
      <c r="AH91" s="285" t="s">
        <v>246</v>
      </c>
      <c r="AI91" s="285" t="s">
        <v>247</v>
      </c>
      <c r="AJ91" s="285"/>
    </row>
    <row r="92" spans="2:36" s="36" customFormat="1" ht="59.1" customHeight="1" x14ac:dyDescent="0.3">
      <c r="B92" s="306"/>
      <c r="C92" s="306"/>
      <c r="D92" s="306"/>
      <c r="E92" s="337"/>
      <c r="F92" s="337"/>
      <c r="G92" s="337"/>
      <c r="H92" s="306"/>
      <c r="I92" s="306"/>
      <c r="J92" s="20" t="s">
        <v>111</v>
      </c>
      <c r="K92" s="27" t="s">
        <v>112</v>
      </c>
      <c r="L92" s="27" t="s">
        <v>85</v>
      </c>
      <c r="M92" s="61">
        <v>1</v>
      </c>
      <c r="N92" s="286"/>
      <c r="O92" s="306"/>
      <c r="P92" s="306"/>
      <c r="Q92" s="306"/>
      <c r="R92" s="353"/>
      <c r="S92" s="353"/>
      <c r="T92" s="349"/>
      <c r="U92" s="349"/>
      <c r="V92" s="289"/>
      <c r="W92" s="289"/>
      <c r="X92" s="289"/>
      <c r="Y92" s="289"/>
      <c r="Z92" s="289"/>
      <c r="AA92" s="289"/>
      <c r="AB92" s="289"/>
      <c r="AC92" s="286"/>
      <c r="AD92" s="334"/>
      <c r="AE92" s="334"/>
      <c r="AF92" s="306"/>
      <c r="AG92" s="286"/>
      <c r="AH92" s="286"/>
      <c r="AI92" s="286"/>
      <c r="AJ92" s="306"/>
    </row>
    <row r="93" spans="2:36" s="36" customFormat="1" ht="72" customHeight="1" x14ac:dyDescent="0.3">
      <c r="B93" s="305"/>
      <c r="C93" s="305"/>
      <c r="D93" s="305"/>
      <c r="E93" s="338"/>
      <c r="F93" s="338"/>
      <c r="G93" s="338"/>
      <c r="H93" s="305"/>
      <c r="I93" s="305"/>
      <c r="J93" s="20" t="s">
        <v>127</v>
      </c>
      <c r="K93" s="27" t="s">
        <v>128</v>
      </c>
      <c r="L93" s="27" t="s">
        <v>85</v>
      </c>
      <c r="M93" s="61">
        <v>5</v>
      </c>
      <c r="N93" s="287"/>
      <c r="O93" s="305"/>
      <c r="P93" s="305"/>
      <c r="Q93" s="305"/>
      <c r="R93" s="354"/>
      <c r="S93" s="354"/>
      <c r="T93" s="350"/>
      <c r="U93" s="350"/>
      <c r="V93" s="290"/>
      <c r="W93" s="290"/>
      <c r="X93" s="290"/>
      <c r="Y93" s="290"/>
      <c r="Z93" s="290"/>
      <c r="AA93" s="290"/>
      <c r="AB93" s="290"/>
      <c r="AC93" s="287"/>
      <c r="AD93" s="335"/>
      <c r="AE93" s="335"/>
      <c r="AF93" s="305"/>
      <c r="AG93" s="287"/>
      <c r="AH93" s="287"/>
      <c r="AI93" s="287"/>
      <c r="AJ93" s="305"/>
    </row>
    <row r="94" spans="2:36" ht="52.2" customHeight="1" x14ac:dyDescent="0.3">
      <c r="B94" s="228" t="s">
        <v>249</v>
      </c>
      <c r="C94" s="228" t="s">
        <v>243</v>
      </c>
      <c r="D94" s="228" t="s">
        <v>66</v>
      </c>
      <c r="E94" s="229" t="s">
        <v>67</v>
      </c>
      <c r="F94" s="229" t="s">
        <v>132</v>
      </c>
      <c r="G94" s="229" t="s">
        <v>69</v>
      </c>
      <c r="H94" s="228" t="s">
        <v>70</v>
      </c>
      <c r="I94" s="228" t="s">
        <v>79</v>
      </c>
      <c r="J94" s="11" t="s">
        <v>113</v>
      </c>
      <c r="K94" s="7" t="s">
        <v>114</v>
      </c>
      <c r="L94" s="7" t="s">
        <v>115</v>
      </c>
      <c r="M94" s="7">
        <v>1</v>
      </c>
      <c r="N94" s="227" t="s">
        <v>108</v>
      </c>
      <c r="O94" s="228" t="s">
        <v>237</v>
      </c>
      <c r="P94" s="228" t="s">
        <v>75</v>
      </c>
      <c r="Q94" s="228" t="s">
        <v>76</v>
      </c>
      <c r="R94" s="231" t="s">
        <v>77</v>
      </c>
      <c r="S94" s="231" t="s">
        <v>109</v>
      </c>
      <c r="T94" s="232">
        <f>V94+Y94</f>
        <v>55201.29</v>
      </c>
      <c r="U94" s="232" t="s">
        <v>79</v>
      </c>
      <c r="V94" s="236">
        <v>46921.1</v>
      </c>
      <c r="W94" s="236" t="s">
        <v>79</v>
      </c>
      <c r="X94" s="236" t="s">
        <v>79</v>
      </c>
      <c r="Y94" s="236">
        <v>8280.19</v>
      </c>
      <c r="Z94" s="236" t="s">
        <v>79</v>
      </c>
      <c r="AA94" s="236" t="s">
        <v>79</v>
      </c>
      <c r="AB94" s="236">
        <v>24800.58</v>
      </c>
      <c r="AC94" s="227" t="s">
        <v>80</v>
      </c>
      <c r="AD94" s="237" t="s">
        <v>79</v>
      </c>
      <c r="AE94" s="237">
        <f>V94+Y94</f>
        <v>55201.29</v>
      </c>
      <c r="AF94" s="227" t="s">
        <v>79</v>
      </c>
      <c r="AG94" s="227" t="s">
        <v>33</v>
      </c>
      <c r="AH94" s="227" t="s">
        <v>247</v>
      </c>
      <c r="AI94" s="227" t="s">
        <v>250</v>
      </c>
      <c r="AJ94" s="227"/>
    </row>
    <row r="95" spans="2:36" ht="55.2" x14ac:dyDescent="0.3">
      <c r="B95" s="228"/>
      <c r="C95" s="228"/>
      <c r="D95" s="228"/>
      <c r="E95" s="229"/>
      <c r="F95" s="229"/>
      <c r="G95" s="229"/>
      <c r="H95" s="228"/>
      <c r="I95" s="228"/>
      <c r="J95" s="11" t="s">
        <v>116</v>
      </c>
      <c r="K95" s="7" t="s">
        <v>117</v>
      </c>
      <c r="L95" s="7" t="s">
        <v>85</v>
      </c>
      <c r="M95" s="7">
        <v>1</v>
      </c>
      <c r="N95" s="227"/>
      <c r="O95" s="228"/>
      <c r="P95" s="228"/>
      <c r="Q95" s="228"/>
      <c r="R95" s="231"/>
      <c r="S95" s="231"/>
      <c r="T95" s="232"/>
      <c r="U95" s="232"/>
      <c r="V95" s="236"/>
      <c r="W95" s="236"/>
      <c r="X95" s="236"/>
      <c r="Y95" s="236"/>
      <c r="Z95" s="236"/>
      <c r="AA95" s="236"/>
      <c r="AB95" s="236"/>
      <c r="AC95" s="227"/>
      <c r="AD95" s="237"/>
      <c r="AE95" s="237"/>
      <c r="AF95" s="228"/>
      <c r="AG95" s="227"/>
      <c r="AH95" s="227"/>
      <c r="AI95" s="227"/>
      <c r="AJ95" s="228"/>
    </row>
    <row r="96" spans="2:36" ht="41.4" x14ac:dyDescent="0.3">
      <c r="B96" s="228"/>
      <c r="C96" s="228"/>
      <c r="D96" s="228"/>
      <c r="E96" s="229"/>
      <c r="F96" s="229"/>
      <c r="G96" s="229"/>
      <c r="H96" s="228"/>
      <c r="I96" s="228"/>
      <c r="J96" s="11" t="s">
        <v>208</v>
      </c>
      <c r="K96" s="7" t="s">
        <v>118</v>
      </c>
      <c r="L96" s="7" t="s">
        <v>119</v>
      </c>
      <c r="M96" s="7">
        <v>1</v>
      </c>
      <c r="N96" s="227"/>
      <c r="O96" s="228"/>
      <c r="P96" s="228"/>
      <c r="Q96" s="228"/>
      <c r="R96" s="231"/>
      <c r="S96" s="231"/>
      <c r="T96" s="232"/>
      <c r="U96" s="232"/>
      <c r="V96" s="236"/>
      <c r="W96" s="236"/>
      <c r="X96" s="236"/>
      <c r="Y96" s="236"/>
      <c r="Z96" s="236"/>
      <c r="AA96" s="236"/>
      <c r="AB96" s="236"/>
      <c r="AC96" s="227"/>
      <c r="AD96" s="237"/>
      <c r="AE96" s="237"/>
      <c r="AF96" s="228"/>
      <c r="AG96" s="227"/>
      <c r="AH96" s="227"/>
      <c r="AI96" s="227"/>
      <c r="AJ96" s="228"/>
    </row>
    <row r="97" spans="2:36" ht="27.6" x14ac:dyDescent="0.3">
      <c r="B97" s="228"/>
      <c r="C97" s="228"/>
      <c r="D97" s="228"/>
      <c r="E97" s="229"/>
      <c r="F97" s="229"/>
      <c r="G97" s="229"/>
      <c r="H97" s="228"/>
      <c r="I97" s="228"/>
      <c r="J97" s="11" t="s">
        <v>120</v>
      </c>
      <c r="K97" s="7" t="s">
        <v>121</v>
      </c>
      <c r="L97" s="7" t="s">
        <v>119</v>
      </c>
      <c r="M97" s="63">
        <v>1</v>
      </c>
      <c r="N97" s="227"/>
      <c r="O97" s="228"/>
      <c r="P97" s="228"/>
      <c r="Q97" s="228"/>
      <c r="R97" s="231"/>
      <c r="S97" s="231"/>
      <c r="T97" s="232"/>
      <c r="U97" s="232"/>
      <c r="V97" s="236"/>
      <c r="W97" s="236"/>
      <c r="X97" s="236"/>
      <c r="Y97" s="236"/>
      <c r="Z97" s="236"/>
      <c r="AA97" s="236"/>
      <c r="AB97" s="236"/>
      <c r="AC97" s="227"/>
      <c r="AD97" s="237"/>
      <c r="AE97" s="237"/>
      <c r="AF97" s="228"/>
      <c r="AG97" s="227"/>
      <c r="AH97" s="227"/>
      <c r="AI97" s="227"/>
      <c r="AJ97" s="228"/>
    </row>
    <row r="98" spans="2:36" s="36" customFormat="1" ht="93" customHeight="1" x14ac:dyDescent="0.3">
      <c r="B98" s="256" t="s">
        <v>251</v>
      </c>
      <c r="C98" s="256" t="s">
        <v>234</v>
      </c>
      <c r="D98" s="256" t="s">
        <v>66</v>
      </c>
      <c r="E98" s="271" t="s">
        <v>67</v>
      </c>
      <c r="F98" s="271" t="s">
        <v>134</v>
      </c>
      <c r="G98" s="271" t="s">
        <v>147</v>
      </c>
      <c r="H98" s="256" t="s">
        <v>70</v>
      </c>
      <c r="I98" s="256" t="s">
        <v>79</v>
      </c>
      <c r="J98" s="11" t="s">
        <v>207</v>
      </c>
      <c r="K98" s="7" t="s">
        <v>107</v>
      </c>
      <c r="L98" s="7" t="s">
        <v>86</v>
      </c>
      <c r="M98" s="63">
        <v>40</v>
      </c>
      <c r="N98" s="239" t="s">
        <v>108</v>
      </c>
      <c r="O98" s="256" t="s">
        <v>237</v>
      </c>
      <c r="P98" s="256" t="s">
        <v>75</v>
      </c>
      <c r="Q98" s="256" t="s">
        <v>76</v>
      </c>
      <c r="R98" s="263" t="s">
        <v>77</v>
      </c>
      <c r="S98" s="263" t="s">
        <v>109</v>
      </c>
      <c r="T98" s="302">
        <f>V98+Y98</f>
        <v>58949.42</v>
      </c>
      <c r="U98" s="302" t="s">
        <v>79</v>
      </c>
      <c r="V98" s="233">
        <v>50107.02</v>
      </c>
      <c r="W98" s="233" t="s">
        <v>79</v>
      </c>
      <c r="X98" s="233" t="s">
        <v>79</v>
      </c>
      <c r="Y98" s="233">
        <v>8842.4</v>
      </c>
      <c r="Z98" s="233" t="s">
        <v>79</v>
      </c>
      <c r="AA98" s="233" t="s">
        <v>79</v>
      </c>
      <c r="AB98" s="233">
        <v>26484.5</v>
      </c>
      <c r="AC98" s="239" t="s">
        <v>110</v>
      </c>
      <c r="AD98" s="260" t="s">
        <v>79</v>
      </c>
      <c r="AE98" s="260">
        <f>V98+Y98</f>
        <v>58949.42</v>
      </c>
      <c r="AF98" s="239" t="s">
        <v>79</v>
      </c>
      <c r="AG98" s="239" t="s">
        <v>33</v>
      </c>
      <c r="AH98" s="239" t="s">
        <v>405</v>
      </c>
      <c r="AI98" s="239" t="s">
        <v>406</v>
      </c>
      <c r="AJ98" s="239"/>
    </row>
    <row r="99" spans="2:36" s="36" customFormat="1" ht="59.1" customHeight="1" x14ac:dyDescent="0.3">
      <c r="B99" s="257"/>
      <c r="C99" s="257"/>
      <c r="D99" s="257"/>
      <c r="E99" s="272"/>
      <c r="F99" s="272"/>
      <c r="G99" s="272"/>
      <c r="H99" s="257"/>
      <c r="I99" s="257"/>
      <c r="J99" s="11" t="s">
        <v>111</v>
      </c>
      <c r="K99" s="7" t="s">
        <v>112</v>
      </c>
      <c r="L99" s="7" t="s">
        <v>85</v>
      </c>
      <c r="M99" s="63">
        <v>1</v>
      </c>
      <c r="N99" s="240"/>
      <c r="O99" s="257"/>
      <c r="P99" s="257"/>
      <c r="Q99" s="257"/>
      <c r="R99" s="264"/>
      <c r="S99" s="264"/>
      <c r="T99" s="303"/>
      <c r="U99" s="303"/>
      <c r="V99" s="234"/>
      <c r="W99" s="234"/>
      <c r="X99" s="234"/>
      <c r="Y99" s="234"/>
      <c r="Z99" s="234"/>
      <c r="AA99" s="234"/>
      <c r="AB99" s="234"/>
      <c r="AC99" s="240"/>
      <c r="AD99" s="261"/>
      <c r="AE99" s="261"/>
      <c r="AF99" s="257"/>
      <c r="AG99" s="240"/>
      <c r="AH99" s="240"/>
      <c r="AI99" s="240"/>
      <c r="AJ99" s="257"/>
    </row>
    <row r="100" spans="2:36" s="36" customFormat="1" ht="27.6" x14ac:dyDescent="0.3">
      <c r="B100" s="258"/>
      <c r="C100" s="258"/>
      <c r="D100" s="258"/>
      <c r="E100" s="273"/>
      <c r="F100" s="273"/>
      <c r="G100" s="273"/>
      <c r="H100" s="258"/>
      <c r="I100" s="258"/>
      <c r="J100" s="11" t="s">
        <v>127</v>
      </c>
      <c r="K100" s="7" t="s">
        <v>128</v>
      </c>
      <c r="L100" s="7" t="s">
        <v>85</v>
      </c>
      <c r="M100" s="63">
        <v>33</v>
      </c>
      <c r="N100" s="241"/>
      <c r="O100" s="258"/>
      <c r="P100" s="258"/>
      <c r="Q100" s="258"/>
      <c r="R100" s="265"/>
      <c r="S100" s="265"/>
      <c r="T100" s="253"/>
      <c r="U100" s="253"/>
      <c r="V100" s="235"/>
      <c r="W100" s="235"/>
      <c r="X100" s="235"/>
      <c r="Y100" s="235"/>
      <c r="Z100" s="235"/>
      <c r="AA100" s="235"/>
      <c r="AB100" s="235"/>
      <c r="AC100" s="241"/>
      <c r="AD100" s="262"/>
      <c r="AE100" s="262"/>
      <c r="AF100" s="258"/>
      <c r="AG100" s="241"/>
      <c r="AH100" s="241"/>
      <c r="AI100" s="241"/>
      <c r="AJ100" s="258"/>
    </row>
    <row r="101" spans="2:36" s="36" customFormat="1" ht="93" customHeight="1" x14ac:dyDescent="0.3">
      <c r="B101" s="256" t="s">
        <v>254</v>
      </c>
      <c r="C101" s="256" t="s">
        <v>236</v>
      </c>
      <c r="D101" s="256" t="s">
        <v>66</v>
      </c>
      <c r="E101" s="271" t="s">
        <v>67</v>
      </c>
      <c r="F101" s="271" t="s">
        <v>134</v>
      </c>
      <c r="G101" s="271" t="s">
        <v>147</v>
      </c>
      <c r="H101" s="256" t="s">
        <v>70</v>
      </c>
      <c r="I101" s="256" t="s">
        <v>79</v>
      </c>
      <c r="J101" s="11" t="s">
        <v>207</v>
      </c>
      <c r="K101" s="7" t="s">
        <v>107</v>
      </c>
      <c r="L101" s="7" t="s">
        <v>86</v>
      </c>
      <c r="M101" s="63">
        <v>40</v>
      </c>
      <c r="N101" s="239" t="s">
        <v>108</v>
      </c>
      <c r="O101" s="256" t="s">
        <v>237</v>
      </c>
      <c r="P101" s="256" t="s">
        <v>75</v>
      </c>
      <c r="Q101" s="256" t="s">
        <v>76</v>
      </c>
      <c r="R101" s="263" t="s">
        <v>77</v>
      </c>
      <c r="S101" s="263" t="s">
        <v>109</v>
      </c>
      <c r="T101" s="302">
        <f>V101+Y101</f>
        <v>43839.47</v>
      </c>
      <c r="U101" s="302" t="s">
        <v>79</v>
      </c>
      <c r="V101" s="233">
        <v>37263.550000000003</v>
      </c>
      <c r="W101" s="233" t="s">
        <v>79</v>
      </c>
      <c r="X101" s="233" t="s">
        <v>79</v>
      </c>
      <c r="Y101" s="233">
        <v>6575.92</v>
      </c>
      <c r="Z101" s="233" t="s">
        <v>79</v>
      </c>
      <c r="AA101" s="233" t="s">
        <v>79</v>
      </c>
      <c r="AB101" s="233">
        <v>19694.580000000002</v>
      </c>
      <c r="AC101" s="239" t="s">
        <v>110</v>
      </c>
      <c r="AD101" s="260" t="s">
        <v>79</v>
      </c>
      <c r="AE101" s="260">
        <f>V101+Y101</f>
        <v>43839.47</v>
      </c>
      <c r="AF101" s="239" t="s">
        <v>79</v>
      </c>
      <c r="AG101" s="239" t="s">
        <v>33</v>
      </c>
      <c r="AH101" s="239" t="s">
        <v>405</v>
      </c>
      <c r="AI101" s="239" t="s">
        <v>406</v>
      </c>
      <c r="AJ101" s="239"/>
    </row>
    <row r="102" spans="2:36" s="36" customFormat="1" ht="59.1" customHeight="1" x14ac:dyDescent="0.3">
      <c r="B102" s="257"/>
      <c r="C102" s="257"/>
      <c r="D102" s="257"/>
      <c r="E102" s="272"/>
      <c r="F102" s="272"/>
      <c r="G102" s="272"/>
      <c r="H102" s="257"/>
      <c r="I102" s="257"/>
      <c r="J102" s="11" t="s">
        <v>111</v>
      </c>
      <c r="K102" s="7" t="s">
        <v>112</v>
      </c>
      <c r="L102" s="7" t="s">
        <v>85</v>
      </c>
      <c r="M102" s="63">
        <v>1</v>
      </c>
      <c r="N102" s="240"/>
      <c r="O102" s="257"/>
      <c r="P102" s="257"/>
      <c r="Q102" s="257"/>
      <c r="R102" s="264"/>
      <c r="S102" s="264"/>
      <c r="T102" s="303"/>
      <c r="U102" s="303"/>
      <c r="V102" s="234"/>
      <c r="W102" s="234"/>
      <c r="X102" s="234"/>
      <c r="Y102" s="234"/>
      <c r="Z102" s="234"/>
      <c r="AA102" s="234"/>
      <c r="AB102" s="234"/>
      <c r="AC102" s="240"/>
      <c r="AD102" s="261"/>
      <c r="AE102" s="261"/>
      <c r="AF102" s="257"/>
      <c r="AG102" s="240"/>
      <c r="AH102" s="240"/>
      <c r="AI102" s="240"/>
      <c r="AJ102" s="257"/>
    </row>
    <row r="103" spans="2:36" s="36" customFormat="1" ht="74.7" customHeight="1" x14ac:dyDescent="0.3">
      <c r="B103" s="258"/>
      <c r="C103" s="258"/>
      <c r="D103" s="258"/>
      <c r="E103" s="273"/>
      <c r="F103" s="273"/>
      <c r="G103" s="273"/>
      <c r="H103" s="258"/>
      <c r="I103" s="258"/>
      <c r="J103" s="11" t="s">
        <v>127</v>
      </c>
      <c r="K103" s="7" t="s">
        <v>128</v>
      </c>
      <c r="L103" s="7" t="s">
        <v>85</v>
      </c>
      <c r="M103" s="63">
        <v>25</v>
      </c>
      <c r="N103" s="241"/>
      <c r="O103" s="258"/>
      <c r="P103" s="258"/>
      <c r="Q103" s="258"/>
      <c r="R103" s="265"/>
      <c r="S103" s="265"/>
      <c r="T103" s="253"/>
      <c r="U103" s="253"/>
      <c r="V103" s="235"/>
      <c r="W103" s="235"/>
      <c r="X103" s="235"/>
      <c r="Y103" s="235"/>
      <c r="Z103" s="235"/>
      <c r="AA103" s="235"/>
      <c r="AB103" s="235"/>
      <c r="AC103" s="241"/>
      <c r="AD103" s="262"/>
      <c r="AE103" s="262"/>
      <c r="AF103" s="258"/>
      <c r="AG103" s="241"/>
      <c r="AH103" s="241"/>
      <c r="AI103" s="241"/>
      <c r="AJ103" s="258"/>
    </row>
    <row r="104" spans="2:36" ht="52.2" customHeight="1" x14ac:dyDescent="0.3">
      <c r="B104" s="228" t="s">
        <v>255</v>
      </c>
      <c r="C104" s="228" t="s">
        <v>243</v>
      </c>
      <c r="D104" s="228" t="s">
        <v>66</v>
      </c>
      <c r="E104" s="229" t="s">
        <v>67</v>
      </c>
      <c r="F104" s="229" t="s">
        <v>132</v>
      </c>
      <c r="G104" s="229" t="s">
        <v>69</v>
      </c>
      <c r="H104" s="228" t="s">
        <v>70</v>
      </c>
      <c r="I104" s="228" t="s">
        <v>79</v>
      </c>
      <c r="J104" s="11" t="s">
        <v>113</v>
      </c>
      <c r="K104" s="7" t="s">
        <v>114</v>
      </c>
      <c r="L104" s="7" t="s">
        <v>115</v>
      </c>
      <c r="M104" s="7">
        <v>1</v>
      </c>
      <c r="N104" s="227" t="s">
        <v>108</v>
      </c>
      <c r="O104" s="228" t="s">
        <v>237</v>
      </c>
      <c r="P104" s="228" t="s">
        <v>75</v>
      </c>
      <c r="Q104" s="228" t="s">
        <v>76</v>
      </c>
      <c r="R104" s="231" t="s">
        <v>77</v>
      </c>
      <c r="S104" s="231" t="s">
        <v>109</v>
      </c>
      <c r="T104" s="232">
        <f>V104+Y104</f>
        <v>78644.17</v>
      </c>
      <c r="U104" s="232" t="s">
        <v>79</v>
      </c>
      <c r="V104" s="236">
        <v>66847.55</v>
      </c>
      <c r="W104" s="236" t="s">
        <v>79</v>
      </c>
      <c r="X104" s="236" t="s">
        <v>79</v>
      </c>
      <c r="Y104" s="236">
        <v>11796.62</v>
      </c>
      <c r="Z104" s="236" t="s">
        <v>79</v>
      </c>
      <c r="AA104" s="236" t="s">
        <v>79</v>
      </c>
      <c r="AB104" s="236">
        <v>35332.86</v>
      </c>
      <c r="AC104" s="227" t="s">
        <v>80</v>
      </c>
      <c r="AD104" s="237" t="s">
        <v>79</v>
      </c>
      <c r="AE104" s="237">
        <f>V104+Y104</f>
        <v>78644.17</v>
      </c>
      <c r="AF104" s="227" t="s">
        <v>79</v>
      </c>
      <c r="AG104" s="227" t="s">
        <v>33</v>
      </c>
      <c r="AH104" s="227" t="s">
        <v>405</v>
      </c>
      <c r="AI104" s="227" t="s">
        <v>406</v>
      </c>
      <c r="AJ104" s="227"/>
    </row>
    <row r="105" spans="2:36" ht="55.2" x14ac:dyDescent="0.3">
      <c r="B105" s="228"/>
      <c r="C105" s="228"/>
      <c r="D105" s="228"/>
      <c r="E105" s="229"/>
      <c r="F105" s="229"/>
      <c r="G105" s="229"/>
      <c r="H105" s="228"/>
      <c r="I105" s="228"/>
      <c r="J105" s="11" t="s">
        <v>116</v>
      </c>
      <c r="K105" s="7" t="s">
        <v>117</v>
      </c>
      <c r="L105" s="7" t="s">
        <v>85</v>
      </c>
      <c r="M105" s="7">
        <v>1</v>
      </c>
      <c r="N105" s="227"/>
      <c r="O105" s="228"/>
      <c r="P105" s="228"/>
      <c r="Q105" s="228"/>
      <c r="R105" s="231"/>
      <c r="S105" s="231"/>
      <c r="T105" s="232"/>
      <c r="U105" s="232"/>
      <c r="V105" s="236"/>
      <c r="W105" s="236"/>
      <c r="X105" s="236"/>
      <c r="Y105" s="236"/>
      <c r="Z105" s="236"/>
      <c r="AA105" s="236"/>
      <c r="AB105" s="236"/>
      <c r="AC105" s="227"/>
      <c r="AD105" s="237"/>
      <c r="AE105" s="237"/>
      <c r="AF105" s="228"/>
      <c r="AG105" s="227"/>
      <c r="AH105" s="227"/>
      <c r="AI105" s="227"/>
      <c r="AJ105" s="228"/>
    </row>
    <row r="106" spans="2:36" ht="41.4" x14ac:dyDescent="0.3">
      <c r="B106" s="228"/>
      <c r="C106" s="228"/>
      <c r="D106" s="228"/>
      <c r="E106" s="229"/>
      <c r="F106" s="229"/>
      <c r="G106" s="229"/>
      <c r="H106" s="228"/>
      <c r="I106" s="228"/>
      <c r="J106" s="11" t="s">
        <v>208</v>
      </c>
      <c r="K106" s="7" t="s">
        <v>118</v>
      </c>
      <c r="L106" s="7" t="s">
        <v>119</v>
      </c>
      <c r="M106" s="7">
        <v>1</v>
      </c>
      <c r="N106" s="227"/>
      <c r="O106" s="228"/>
      <c r="P106" s="228"/>
      <c r="Q106" s="228"/>
      <c r="R106" s="231"/>
      <c r="S106" s="231"/>
      <c r="T106" s="232"/>
      <c r="U106" s="232"/>
      <c r="V106" s="236"/>
      <c r="W106" s="236"/>
      <c r="X106" s="236"/>
      <c r="Y106" s="236"/>
      <c r="Z106" s="236"/>
      <c r="AA106" s="236"/>
      <c r="AB106" s="236"/>
      <c r="AC106" s="227"/>
      <c r="AD106" s="237"/>
      <c r="AE106" s="237"/>
      <c r="AF106" s="228"/>
      <c r="AG106" s="227"/>
      <c r="AH106" s="227"/>
      <c r="AI106" s="227"/>
      <c r="AJ106" s="228"/>
    </row>
    <row r="107" spans="2:36" ht="27.6" x14ac:dyDescent="0.3">
      <c r="B107" s="228"/>
      <c r="C107" s="228"/>
      <c r="D107" s="228"/>
      <c r="E107" s="229"/>
      <c r="F107" s="229"/>
      <c r="G107" s="229"/>
      <c r="H107" s="228"/>
      <c r="I107" s="228"/>
      <c r="J107" s="11" t="s">
        <v>120</v>
      </c>
      <c r="K107" s="7" t="s">
        <v>121</v>
      </c>
      <c r="L107" s="7" t="s">
        <v>119</v>
      </c>
      <c r="M107" s="63">
        <v>1</v>
      </c>
      <c r="N107" s="227"/>
      <c r="O107" s="228"/>
      <c r="P107" s="228"/>
      <c r="Q107" s="228"/>
      <c r="R107" s="231"/>
      <c r="S107" s="231"/>
      <c r="T107" s="232"/>
      <c r="U107" s="232"/>
      <c r="V107" s="236"/>
      <c r="W107" s="236"/>
      <c r="X107" s="236"/>
      <c r="Y107" s="236"/>
      <c r="Z107" s="236"/>
      <c r="AA107" s="236"/>
      <c r="AB107" s="236"/>
      <c r="AC107" s="227"/>
      <c r="AD107" s="237"/>
      <c r="AE107" s="237"/>
      <c r="AF107" s="228"/>
      <c r="AG107" s="227"/>
      <c r="AH107" s="227"/>
      <c r="AI107" s="227"/>
      <c r="AJ107" s="228"/>
    </row>
    <row r="108" spans="2:36" s="36" customFormat="1" ht="96.6" x14ac:dyDescent="0.3">
      <c r="B108" s="256" t="s">
        <v>975</v>
      </c>
      <c r="C108" s="256" t="s">
        <v>239</v>
      </c>
      <c r="D108" s="256" t="s">
        <v>66</v>
      </c>
      <c r="E108" s="271" t="s">
        <v>67</v>
      </c>
      <c r="F108" s="271" t="s">
        <v>134</v>
      </c>
      <c r="G108" s="271" t="s">
        <v>147</v>
      </c>
      <c r="H108" s="256" t="s">
        <v>70</v>
      </c>
      <c r="I108" s="256" t="s">
        <v>79</v>
      </c>
      <c r="J108" s="11" t="s">
        <v>207</v>
      </c>
      <c r="K108" s="7" t="s">
        <v>107</v>
      </c>
      <c r="L108" s="7" t="s">
        <v>86</v>
      </c>
      <c r="M108" s="63">
        <v>40</v>
      </c>
      <c r="N108" s="239" t="s">
        <v>108</v>
      </c>
      <c r="O108" s="256" t="s">
        <v>237</v>
      </c>
      <c r="P108" s="256" t="s">
        <v>75</v>
      </c>
      <c r="Q108" s="256" t="s">
        <v>76</v>
      </c>
      <c r="R108" s="263" t="s">
        <v>77</v>
      </c>
      <c r="S108" s="263" t="s">
        <v>109</v>
      </c>
      <c r="T108" s="302">
        <f>V108+Y108</f>
        <v>88061.72</v>
      </c>
      <c r="U108" s="302" t="s">
        <v>79</v>
      </c>
      <c r="V108" s="233">
        <v>74852.45</v>
      </c>
      <c r="W108" s="233" t="s">
        <v>79</v>
      </c>
      <c r="X108" s="233" t="s">
        <v>79</v>
      </c>
      <c r="Y108" s="233">
        <v>13209.27</v>
      </c>
      <c r="Z108" s="233" t="s">
        <v>79</v>
      </c>
      <c r="AA108" s="233" t="s">
        <v>79</v>
      </c>
      <c r="AB108" s="233">
        <v>39563.97</v>
      </c>
      <c r="AC108" s="239" t="s">
        <v>110</v>
      </c>
      <c r="AD108" s="260" t="s">
        <v>79</v>
      </c>
      <c r="AE108" s="260">
        <f>V108+Y108</f>
        <v>88061.72</v>
      </c>
      <c r="AF108" s="239" t="s">
        <v>79</v>
      </c>
      <c r="AG108" s="239" t="s">
        <v>33</v>
      </c>
      <c r="AH108" s="239" t="s">
        <v>250</v>
      </c>
      <c r="AI108" s="239" t="s">
        <v>252</v>
      </c>
      <c r="AJ108" s="239"/>
    </row>
    <row r="109" spans="2:36" s="36" customFormat="1" ht="59.1" customHeight="1" x14ac:dyDescent="0.3">
      <c r="B109" s="257"/>
      <c r="C109" s="257"/>
      <c r="D109" s="257"/>
      <c r="E109" s="272"/>
      <c r="F109" s="272"/>
      <c r="G109" s="272"/>
      <c r="H109" s="257"/>
      <c r="I109" s="257"/>
      <c r="J109" s="11" t="s">
        <v>111</v>
      </c>
      <c r="K109" s="7" t="s">
        <v>112</v>
      </c>
      <c r="L109" s="7" t="s">
        <v>85</v>
      </c>
      <c r="M109" s="63">
        <v>1</v>
      </c>
      <c r="N109" s="240"/>
      <c r="O109" s="257"/>
      <c r="P109" s="257"/>
      <c r="Q109" s="257"/>
      <c r="R109" s="264"/>
      <c r="S109" s="264"/>
      <c r="T109" s="303"/>
      <c r="U109" s="303"/>
      <c r="V109" s="234"/>
      <c r="W109" s="234"/>
      <c r="X109" s="234"/>
      <c r="Y109" s="234"/>
      <c r="Z109" s="234"/>
      <c r="AA109" s="234"/>
      <c r="AB109" s="234"/>
      <c r="AC109" s="240"/>
      <c r="AD109" s="261"/>
      <c r="AE109" s="261"/>
      <c r="AF109" s="257"/>
      <c r="AG109" s="240"/>
      <c r="AH109" s="240"/>
      <c r="AI109" s="240"/>
      <c r="AJ109" s="257"/>
    </row>
    <row r="110" spans="2:36" s="36" customFormat="1" ht="72" customHeight="1" x14ac:dyDescent="0.3">
      <c r="B110" s="258"/>
      <c r="C110" s="258"/>
      <c r="D110" s="258"/>
      <c r="E110" s="273"/>
      <c r="F110" s="273"/>
      <c r="G110" s="273"/>
      <c r="H110" s="258"/>
      <c r="I110" s="258"/>
      <c r="J110" s="11" t="s">
        <v>127</v>
      </c>
      <c r="K110" s="7" t="s">
        <v>128</v>
      </c>
      <c r="L110" s="7" t="s">
        <v>85</v>
      </c>
      <c r="M110" s="63">
        <v>40</v>
      </c>
      <c r="N110" s="241"/>
      <c r="O110" s="258"/>
      <c r="P110" s="258"/>
      <c r="Q110" s="258"/>
      <c r="R110" s="265"/>
      <c r="S110" s="265"/>
      <c r="T110" s="253"/>
      <c r="U110" s="253"/>
      <c r="V110" s="235"/>
      <c r="W110" s="235"/>
      <c r="X110" s="235"/>
      <c r="Y110" s="235"/>
      <c r="Z110" s="235"/>
      <c r="AA110" s="235"/>
      <c r="AB110" s="235"/>
      <c r="AC110" s="241"/>
      <c r="AD110" s="262"/>
      <c r="AE110" s="262"/>
      <c r="AF110" s="258"/>
      <c r="AG110" s="241"/>
      <c r="AH110" s="241"/>
      <c r="AI110" s="241"/>
      <c r="AJ110" s="258"/>
    </row>
    <row r="111" spans="2:36" s="36" customFormat="1" ht="96.6" x14ac:dyDescent="0.3">
      <c r="B111" s="304" t="s">
        <v>1207</v>
      </c>
      <c r="C111" s="304" t="s">
        <v>241</v>
      </c>
      <c r="D111" s="304" t="s">
        <v>66</v>
      </c>
      <c r="E111" s="336" t="s">
        <v>67</v>
      </c>
      <c r="F111" s="336" t="s">
        <v>134</v>
      </c>
      <c r="G111" s="336" t="s">
        <v>147</v>
      </c>
      <c r="H111" s="304" t="s">
        <v>70</v>
      </c>
      <c r="I111" s="304" t="s">
        <v>79</v>
      </c>
      <c r="J111" s="56" t="s">
        <v>207</v>
      </c>
      <c r="K111" s="57" t="s">
        <v>107</v>
      </c>
      <c r="L111" s="57" t="s">
        <v>86</v>
      </c>
      <c r="M111" s="75">
        <v>40</v>
      </c>
      <c r="N111" s="285" t="s">
        <v>108</v>
      </c>
      <c r="O111" s="304" t="s">
        <v>248</v>
      </c>
      <c r="P111" s="304" t="s">
        <v>75</v>
      </c>
      <c r="Q111" s="304" t="s">
        <v>76</v>
      </c>
      <c r="R111" s="352" t="s">
        <v>77</v>
      </c>
      <c r="S111" s="352" t="s">
        <v>109</v>
      </c>
      <c r="T111" s="348">
        <f>V111+Y111</f>
        <v>39134.770000000004</v>
      </c>
      <c r="U111" s="348" t="s">
        <v>79</v>
      </c>
      <c r="V111" s="288">
        <v>33264.550000000003</v>
      </c>
      <c r="W111" s="288" t="s">
        <v>79</v>
      </c>
      <c r="X111" s="288" t="s">
        <v>79</v>
      </c>
      <c r="Y111" s="288">
        <v>5870.22</v>
      </c>
      <c r="Z111" s="288" t="s">
        <v>79</v>
      </c>
      <c r="AA111" s="288" t="s">
        <v>79</v>
      </c>
      <c r="AB111" s="288">
        <v>17582.29</v>
      </c>
      <c r="AC111" s="285" t="s">
        <v>110</v>
      </c>
      <c r="AD111" s="333" t="s">
        <v>79</v>
      </c>
      <c r="AE111" s="333">
        <f>V111+Y111</f>
        <v>39134.770000000004</v>
      </c>
      <c r="AF111" s="285" t="s">
        <v>79</v>
      </c>
      <c r="AG111" s="285" t="s">
        <v>33</v>
      </c>
      <c r="AH111" s="285" t="s">
        <v>250</v>
      </c>
      <c r="AI111" s="285" t="s">
        <v>252</v>
      </c>
      <c r="AJ111" s="285"/>
    </row>
    <row r="112" spans="2:36" s="36" customFormat="1" ht="59.1" customHeight="1" x14ac:dyDescent="0.3">
      <c r="B112" s="306"/>
      <c r="C112" s="306"/>
      <c r="D112" s="306"/>
      <c r="E112" s="337"/>
      <c r="F112" s="337"/>
      <c r="G112" s="337"/>
      <c r="H112" s="306"/>
      <c r="I112" s="306"/>
      <c r="J112" s="20" t="s">
        <v>111</v>
      </c>
      <c r="K112" s="27" t="s">
        <v>112</v>
      </c>
      <c r="L112" s="27" t="s">
        <v>85</v>
      </c>
      <c r="M112" s="61">
        <v>1</v>
      </c>
      <c r="N112" s="286"/>
      <c r="O112" s="306"/>
      <c r="P112" s="306"/>
      <c r="Q112" s="306"/>
      <c r="R112" s="353"/>
      <c r="S112" s="353"/>
      <c r="T112" s="349"/>
      <c r="U112" s="349"/>
      <c r="V112" s="289"/>
      <c r="W112" s="289"/>
      <c r="X112" s="289"/>
      <c r="Y112" s="289"/>
      <c r="Z112" s="289"/>
      <c r="AA112" s="289"/>
      <c r="AB112" s="289"/>
      <c r="AC112" s="286"/>
      <c r="AD112" s="334"/>
      <c r="AE112" s="334"/>
      <c r="AF112" s="306"/>
      <c r="AG112" s="286"/>
      <c r="AH112" s="286"/>
      <c r="AI112" s="286"/>
      <c r="AJ112" s="306"/>
    </row>
    <row r="113" spans="2:36" s="36" customFormat="1" ht="72" customHeight="1" x14ac:dyDescent="0.3">
      <c r="B113" s="305"/>
      <c r="C113" s="305"/>
      <c r="D113" s="305"/>
      <c r="E113" s="338"/>
      <c r="F113" s="338"/>
      <c r="G113" s="338"/>
      <c r="H113" s="305"/>
      <c r="I113" s="305"/>
      <c r="J113" s="20" t="s">
        <v>127</v>
      </c>
      <c r="K113" s="27" t="s">
        <v>128</v>
      </c>
      <c r="L113" s="27" t="s">
        <v>85</v>
      </c>
      <c r="M113" s="61">
        <v>5</v>
      </c>
      <c r="N113" s="287"/>
      <c r="O113" s="305"/>
      <c r="P113" s="305"/>
      <c r="Q113" s="305"/>
      <c r="R113" s="354"/>
      <c r="S113" s="354"/>
      <c r="T113" s="350"/>
      <c r="U113" s="350"/>
      <c r="V113" s="290"/>
      <c r="W113" s="290"/>
      <c r="X113" s="290"/>
      <c r="Y113" s="290"/>
      <c r="Z113" s="290"/>
      <c r="AA113" s="290"/>
      <c r="AB113" s="290"/>
      <c r="AC113" s="287"/>
      <c r="AD113" s="335"/>
      <c r="AE113" s="335"/>
      <c r="AF113" s="305"/>
      <c r="AG113" s="287"/>
      <c r="AH113" s="287"/>
      <c r="AI113" s="287"/>
      <c r="AJ113" s="305"/>
    </row>
    <row r="114" spans="2:36" s="36" customFormat="1" ht="96.6" x14ac:dyDescent="0.3">
      <c r="B114" s="256" t="s">
        <v>1169</v>
      </c>
      <c r="C114" s="256" t="s">
        <v>239</v>
      </c>
      <c r="D114" s="256" t="s">
        <v>66</v>
      </c>
      <c r="E114" s="271" t="s">
        <v>67</v>
      </c>
      <c r="F114" s="271" t="s">
        <v>134</v>
      </c>
      <c r="G114" s="271" t="s">
        <v>147</v>
      </c>
      <c r="H114" s="256" t="s">
        <v>70</v>
      </c>
      <c r="I114" s="256" t="s">
        <v>79</v>
      </c>
      <c r="J114" s="11" t="s">
        <v>207</v>
      </c>
      <c r="K114" s="7" t="s">
        <v>107</v>
      </c>
      <c r="L114" s="7" t="s">
        <v>86</v>
      </c>
      <c r="M114" s="63">
        <v>40</v>
      </c>
      <c r="N114" s="239" t="s">
        <v>108</v>
      </c>
      <c r="O114" s="256" t="s">
        <v>237</v>
      </c>
      <c r="P114" s="256" t="s">
        <v>75</v>
      </c>
      <c r="Q114" s="256" t="s">
        <v>76</v>
      </c>
      <c r="R114" s="263" t="s">
        <v>77</v>
      </c>
      <c r="S114" s="263" t="s">
        <v>109</v>
      </c>
      <c r="T114" s="302">
        <f>V114+Y114</f>
        <v>44032.19</v>
      </c>
      <c r="U114" s="302" t="s">
        <v>79</v>
      </c>
      <c r="V114" s="233">
        <v>37427.35</v>
      </c>
      <c r="W114" s="233" t="s">
        <v>79</v>
      </c>
      <c r="X114" s="233" t="s">
        <v>79</v>
      </c>
      <c r="Y114" s="233">
        <v>6604.84</v>
      </c>
      <c r="Z114" s="233" t="s">
        <v>79</v>
      </c>
      <c r="AA114" s="233" t="s">
        <v>79</v>
      </c>
      <c r="AB114" s="233">
        <v>19782.59</v>
      </c>
      <c r="AC114" s="239" t="s">
        <v>110</v>
      </c>
      <c r="AD114" s="260" t="s">
        <v>79</v>
      </c>
      <c r="AE114" s="260">
        <f>V114+Y114</f>
        <v>44032.19</v>
      </c>
      <c r="AF114" s="239" t="s">
        <v>79</v>
      </c>
      <c r="AG114" s="239" t="s">
        <v>33</v>
      </c>
      <c r="AH114" s="239" t="s">
        <v>405</v>
      </c>
      <c r="AI114" s="239" t="s">
        <v>406</v>
      </c>
      <c r="AJ114" s="239"/>
    </row>
    <row r="115" spans="2:36" s="36" customFormat="1" ht="59.1" customHeight="1" x14ac:dyDescent="0.3">
      <c r="B115" s="257"/>
      <c r="C115" s="257"/>
      <c r="D115" s="257"/>
      <c r="E115" s="272"/>
      <c r="F115" s="272"/>
      <c r="G115" s="272"/>
      <c r="H115" s="257"/>
      <c r="I115" s="257"/>
      <c r="J115" s="11" t="s">
        <v>111</v>
      </c>
      <c r="K115" s="7" t="s">
        <v>112</v>
      </c>
      <c r="L115" s="7" t="s">
        <v>85</v>
      </c>
      <c r="M115" s="63">
        <v>1</v>
      </c>
      <c r="N115" s="240"/>
      <c r="O115" s="257"/>
      <c r="P115" s="257"/>
      <c r="Q115" s="257"/>
      <c r="R115" s="264"/>
      <c r="S115" s="264"/>
      <c r="T115" s="303"/>
      <c r="U115" s="303"/>
      <c r="V115" s="234"/>
      <c r="W115" s="234"/>
      <c r="X115" s="234"/>
      <c r="Y115" s="234"/>
      <c r="Z115" s="234"/>
      <c r="AA115" s="234"/>
      <c r="AB115" s="234"/>
      <c r="AC115" s="240"/>
      <c r="AD115" s="261"/>
      <c r="AE115" s="261"/>
      <c r="AF115" s="257"/>
      <c r="AG115" s="240"/>
      <c r="AH115" s="240"/>
      <c r="AI115" s="240"/>
      <c r="AJ115" s="257"/>
    </row>
    <row r="116" spans="2:36" s="36" customFormat="1" ht="72" customHeight="1" x14ac:dyDescent="0.3">
      <c r="B116" s="258"/>
      <c r="C116" s="258"/>
      <c r="D116" s="258"/>
      <c r="E116" s="273"/>
      <c r="F116" s="273"/>
      <c r="G116" s="273"/>
      <c r="H116" s="258"/>
      <c r="I116" s="258"/>
      <c r="J116" s="11" t="s">
        <v>127</v>
      </c>
      <c r="K116" s="7" t="s">
        <v>128</v>
      </c>
      <c r="L116" s="7" t="s">
        <v>85</v>
      </c>
      <c r="M116" s="63">
        <v>20</v>
      </c>
      <c r="N116" s="241"/>
      <c r="O116" s="258"/>
      <c r="P116" s="258"/>
      <c r="Q116" s="258"/>
      <c r="R116" s="265"/>
      <c r="S116" s="265"/>
      <c r="T116" s="253"/>
      <c r="U116" s="253"/>
      <c r="V116" s="235"/>
      <c r="W116" s="235"/>
      <c r="X116" s="235"/>
      <c r="Y116" s="235"/>
      <c r="Z116" s="235"/>
      <c r="AA116" s="235"/>
      <c r="AB116" s="235"/>
      <c r="AC116" s="241"/>
      <c r="AD116" s="262"/>
      <c r="AE116" s="262"/>
      <c r="AF116" s="258"/>
      <c r="AG116" s="241"/>
      <c r="AH116" s="241"/>
      <c r="AI116" s="241"/>
      <c r="AJ116" s="258"/>
    </row>
    <row r="117" spans="2:36" s="36" customFormat="1" ht="96.6" x14ac:dyDescent="0.3">
      <c r="B117" s="256" t="s">
        <v>1206</v>
      </c>
      <c r="C117" s="256" t="s">
        <v>1205</v>
      </c>
      <c r="D117" s="256" t="s">
        <v>66</v>
      </c>
      <c r="E117" s="271" t="s">
        <v>67</v>
      </c>
      <c r="F117" s="271" t="s">
        <v>134</v>
      </c>
      <c r="G117" s="271" t="s">
        <v>147</v>
      </c>
      <c r="H117" s="256" t="s">
        <v>70</v>
      </c>
      <c r="I117" s="256" t="s">
        <v>79</v>
      </c>
      <c r="J117" s="28" t="s">
        <v>207</v>
      </c>
      <c r="K117" s="14" t="s">
        <v>107</v>
      </c>
      <c r="L117" s="14" t="s">
        <v>86</v>
      </c>
      <c r="M117" s="71">
        <v>40</v>
      </c>
      <c r="N117" s="239" t="s">
        <v>108</v>
      </c>
      <c r="O117" s="256" t="s">
        <v>248</v>
      </c>
      <c r="P117" s="256" t="s">
        <v>75</v>
      </c>
      <c r="Q117" s="256" t="s">
        <v>76</v>
      </c>
      <c r="R117" s="263" t="s">
        <v>77</v>
      </c>
      <c r="S117" s="263" t="s">
        <v>109</v>
      </c>
      <c r="T117" s="302">
        <f>V117+Y117</f>
        <v>39134.770000000004</v>
      </c>
      <c r="U117" s="302" t="s">
        <v>79</v>
      </c>
      <c r="V117" s="233">
        <v>33264.550000000003</v>
      </c>
      <c r="W117" s="233" t="s">
        <v>79</v>
      </c>
      <c r="X117" s="233" t="s">
        <v>79</v>
      </c>
      <c r="Y117" s="233">
        <v>5870.22</v>
      </c>
      <c r="Z117" s="233" t="s">
        <v>79</v>
      </c>
      <c r="AA117" s="233" t="s">
        <v>79</v>
      </c>
      <c r="AB117" s="233">
        <v>17582.29</v>
      </c>
      <c r="AC117" s="239" t="s">
        <v>110</v>
      </c>
      <c r="AD117" s="260" t="s">
        <v>79</v>
      </c>
      <c r="AE117" s="260">
        <f>V117+Y117</f>
        <v>39134.770000000004</v>
      </c>
      <c r="AF117" s="239" t="s">
        <v>79</v>
      </c>
      <c r="AG117" s="239" t="s">
        <v>33</v>
      </c>
      <c r="AH117" s="239" t="s">
        <v>405</v>
      </c>
      <c r="AI117" s="239" t="s">
        <v>406</v>
      </c>
      <c r="AJ117" s="239"/>
    </row>
    <row r="118" spans="2:36" s="36" customFormat="1" ht="59.1" customHeight="1" x14ac:dyDescent="0.3">
      <c r="B118" s="257"/>
      <c r="C118" s="257"/>
      <c r="D118" s="257"/>
      <c r="E118" s="272"/>
      <c r="F118" s="272"/>
      <c r="G118" s="272"/>
      <c r="H118" s="257"/>
      <c r="I118" s="257"/>
      <c r="J118" s="11" t="s">
        <v>111</v>
      </c>
      <c r="K118" s="7" t="s">
        <v>112</v>
      </c>
      <c r="L118" s="7" t="s">
        <v>85</v>
      </c>
      <c r="M118" s="63">
        <v>1</v>
      </c>
      <c r="N118" s="240"/>
      <c r="O118" s="257"/>
      <c r="P118" s="257"/>
      <c r="Q118" s="257"/>
      <c r="R118" s="264"/>
      <c r="S118" s="264"/>
      <c r="T118" s="303"/>
      <c r="U118" s="303"/>
      <c r="V118" s="234"/>
      <c r="W118" s="234"/>
      <c r="X118" s="234"/>
      <c r="Y118" s="234"/>
      <c r="Z118" s="234"/>
      <c r="AA118" s="234"/>
      <c r="AB118" s="234"/>
      <c r="AC118" s="240"/>
      <c r="AD118" s="261"/>
      <c r="AE118" s="261"/>
      <c r="AF118" s="257"/>
      <c r="AG118" s="240"/>
      <c r="AH118" s="240"/>
      <c r="AI118" s="240"/>
      <c r="AJ118" s="257"/>
    </row>
    <row r="119" spans="2:36" s="36" customFormat="1" ht="72" customHeight="1" x14ac:dyDescent="0.3">
      <c r="B119" s="258"/>
      <c r="C119" s="258"/>
      <c r="D119" s="258"/>
      <c r="E119" s="273"/>
      <c r="F119" s="273"/>
      <c r="G119" s="273"/>
      <c r="H119" s="258"/>
      <c r="I119" s="258"/>
      <c r="J119" s="11" t="s">
        <v>127</v>
      </c>
      <c r="K119" s="7" t="s">
        <v>128</v>
      </c>
      <c r="L119" s="7" t="s">
        <v>85</v>
      </c>
      <c r="M119" s="63">
        <v>5</v>
      </c>
      <c r="N119" s="241"/>
      <c r="O119" s="258"/>
      <c r="P119" s="258"/>
      <c r="Q119" s="258"/>
      <c r="R119" s="265"/>
      <c r="S119" s="265"/>
      <c r="T119" s="253"/>
      <c r="U119" s="253"/>
      <c r="V119" s="235"/>
      <c r="W119" s="235"/>
      <c r="X119" s="235"/>
      <c r="Y119" s="235"/>
      <c r="Z119" s="235"/>
      <c r="AA119" s="235"/>
      <c r="AB119" s="235"/>
      <c r="AC119" s="241"/>
      <c r="AD119" s="262"/>
      <c r="AE119" s="262"/>
      <c r="AF119" s="258"/>
      <c r="AG119" s="241"/>
      <c r="AH119" s="241"/>
      <c r="AI119" s="241"/>
      <c r="AJ119" s="258"/>
    </row>
    <row r="120" spans="2:36" s="36" customFormat="1" ht="132" customHeight="1" x14ac:dyDescent="0.3">
      <c r="B120" s="228" t="s">
        <v>182</v>
      </c>
      <c r="C120" s="228" t="s">
        <v>183</v>
      </c>
      <c r="D120" s="228" t="s">
        <v>106</v>
      </c>
      <c r="E120" s="229" t="s">
        <v>67</v>
      </c>
      <c r="F120" s="229" t="s">
        <v>184</v>
      </c>
      <c r="G120" s="229" t="s">
        <v>147</v>
      </c>
      <c r="H120" s="228" t="s">
        <v>70</v>
      </c>
      <c r="I120" s="228" t="s">
        <v>79</v>
      </c>
      <c r="J120" s="11" t="s">
        <v>207</v>
      </c>
      <c r="K120" s="7" t="s">
        <v>107</v>
      </c>
      <c r="L120" s="7" t="s">
        <v>86</v>
      </c>
      <c r="M120" s="7">
        <v>40</v>
      </c>
      <c r="N120" s="227" t="s">
        <v>108</v>
      </c>
      <c r="O120" s="228" t="s">
        <v>185</v>
      </c>
      <c r="P120" s="228" t="s">
        <v>75</v>
      </c>
      <c r="Q120" s="228" t="s">
        <v>76</v>
      </c>
      <c r="R120" s="231" t="s">
        <v>77</v>
      </c>
      <c r="S120" s="231" t="s">
        <v>109</v>
      </c>
      <c r="T120" s="232">
        <f>V120+Y120</f>
        <v>153010</v>
      </c>
      <c r="U120" s="232" t="s">
        <v>98</v>
      </c>
      <c r="V120" s="233">
        <v>130058.5</v>
      </c>
      <c r="W120" s="236" t="s">
        <v>79</v>
      </c>
      <c r="X120" s="236" t="s">
        <v>79</v>
      </c>
      <c r="Y120" s="236">
        <v>22951.5</v>
      </c>
      <c r="Z120" s="236" t="s">
        <v>98</v>
      </c>
      <c r="AA120" s="236" t="s">
        <v>79</v>
      </c>
      <c r="AB120" s="236">
        <v>68743.62</v>
      </c>
      <c r="AC120" s="227" t="s">
        <v>149</v>
      </c>
      <c r="AD120" s="237" t="s">
        <v>79</v>
      </c>
      <c r="AE120" s="237">
        <f>V120+Y120</f>
        <v>153010</v>
      </c>
      <c r="AF120" s="227" t="s">
        <v>79</v>
      </c>
      <c r="AG120" s="227" t="s">
        <v>33</v>
      </c>
      <c r="AH120" s="227" t="s">
        <v>157</v>
      </c>
      <c r="AI120" s="227" t="s">
        <v>158</v>
      </c>
      <c r="AJ120" s="227"/>
    </row>
    <row r="121" spans="2:36" s="36" customFormat="1" ht="86.1" customHeight="1" x14ac:dyDescent="0.3">
      <c r="B121" s="228"/>
      <c r="C121" s="228"/>
      <c r="D121" s="228"/>
      <c r="E121" s="229"/>
      <c r="F121" s="229"/>
      <c r="G121" s="229"/>
      <c r="H121" s="228"/>
      <c r="I121" s="228"/>
      <c r="J121" s="11" t="s">
        <v>111</v>
      </c>
      <c r="K121" s="7" t="s">
        <v>112</v>
      </c>
      <c r="L121" s="7" t="s">
        <v>85</v>
      </c>
      <c r="M121" s="7">
        <v>2</v>
      </c>
      <c r="N121" s="227"/>
      <c r="O121" s="228"/>
      <c r="P121" s="228"/>
      <c r="Q121" s="228"/>
      <c r="R121" s="231"/>
      <c r="S121" s="231"/>
      <c r="T121" s="232"/>
      <c r="U121" s="232"/>
      <c r="V121" s="234"/>
      <c r="W121" s="236"/>
      <c r="X121" s="236"/>
      <c r="Y121" s="236"/>
      <c r="Z121" s="236"/>
      <c r="AA121" s="236"/>
      <c r="AB121" s="236"/>
      <c r="AC121" s="227"/>
      <c r="AD121" s="237"/>
      <c r="AE121" s="237"/>
      <c r="AF121" s="228"/>
      <c r="AG121" s="227"/>
      <c r="AH121" s="227"/>
      <c r="AI121" s="227"/>
      <c r="AJ121" s="228"/>
    </row>
    <row r="122" spans="2:36" s="36" customFormat="1" ht="59.1" customHeight="1" x14ac:dyDescent="0.3">
      <c r="B122" s="228"/>
      <c r="C122" s="228"/>
      <c r="D122" s="228"/>
      <c r="E122" s="229"/>
      <c r="F122" s="229"/>
      <c r="G122" s="229"/>
      <c r="H122" s="228"/>
      <c r="I122" s="228"/>
      <c r="J122" s="11" t="s">
        <v>127</v>
      </c>
      <c r="K122" s="7" t="s">
        <v>128</v>
      </c>
      <c r="L122" s="7" t="s">
        <v>85</v>
      </c>
      <c r="M122" s="63">
        <v>130</v>
      </c>
      <c r="N122" s="227"/>
      <c r="O122" s="228"/>
      <c r="P122" s="228"/>
      <c r="Q122" s="228"/>
      <c r="R122" s="231"/>
      <c r="S122" s="231"/>
      <c r="T122" s="232"/>
      <c r="U122" s="232"/>
      <c r="V122" s="235"/>
      <c r="W122" s="236"/>
      <c r="X122" s="236"/>
      <c r="Y122" s="236"/>
      <c r="Z122" s="236"/>
      <c r="AA122" s="236"/>
      <c r="AB122" s="236"/>
      <c r="AC122" s="227"/>
      <c r="AD122" s="237"/>
      <c r="AE122" s="237"/>
      <c r="AF122" s="228"/>
      <c r="AG122" s="227"/>
      <c r="AH122" s="227"/>
      <c r="AI122" s="227"/>
      <c r="AJ122" s="228"/>
    </row>
    <row r="123" spans="2:36" s="36" customFormat="1" ht="104.1" customHeight="1" x14ac:dyDescent="0.3">
      <c r="B123" s="228" t="s">
        <v>186</v>
      </c>
      <c r="C123" s="228" t="s">
        <v>187</v>
      </c>
      <c r="D123" s="228" t="s">
        <v>106</v>
      </c>
      <c r="E123" s="229" t="s">
        <v>67</v>
      </c>
      <c r="F123" s="229" t="s">
        <v>134</v>
      </c>
      <c r="G123" s="229" t="s">
        <v>147</v>
      </c>
      <c r="H123" s="256" t="s">
        <v>70</v>
      </c>
      <c r="I123" s="228" t="s">
        <v>79</v>
      </c>
      <c r="J123" s="11" t="s">
        <v>207</v>
      </c>
      <c r="K123" s="7" t="s">
        <v>107</v>
      </c>
      <c r="L123" s="7" t="s">
        <v>86</v>
      </c>
      <c r="M123" s="7">
        <v>40</v>
      </c>
      <c r="N123" s="227" t="s">
        <v>108</v>
      </c>
      <c r="O123" s="228" t="s">
        <v>188</v>
      </c>
      <c r="P123" s="228" t="s">
        <v>75</v>
      </c>
      <c r="Q123" s="228" t="s">
        <v>76</v>
      </c>
      <c r="R123" s="231" t="s">
        <v>77</v>
      </c>
      <c r="S123" s="263" t="s">
        <v>109</v>
      </c>
      <c r="T123" s="302">
        <f>V123+Y123</f>
        <v>75900</v>
      </c>
      <c r="U123" s="302" t="s">
        <v>98</v>
      </c>
      <c r="V123" s="233">
        <v>64515</v>
      </c>
      <c r="W123" s="233" t="s">
        <v>79</v>
      </c>
      <c r="X123" s="233" t="s">
        <v>79</v>
      </c>
      <c r="Y123" s="233">
        <v>11385</v>
      </c>
      <c r="Z123" s="233" t="s">
        <v>79</v>
      </c>
      <c r="AA123" s="233" t="s">
        <v>79</v>
      </c>
      <c r="AB123" s="233">
        <v>34100</v>
      </c>
      <c r="AC123" s="239" t="s">
        <v>110</v>
      </c>
      <c r="AD123" s="260" t="s">
        <v>79</v>
      </c>
      <c r="AE123" s="260">
        <f>V123+Y123</f>
        <v>75900</v>
      </c>
      <c r="AF123" s="239" t="s">
        <v>79</v>
      </c>
      <c r="AG123" s="227" t="s">
        <v>33</v>
      </c>
      <c r="AH123" s="227" t="s">
        <v>157</v>
      </c>
      <c r="AI123" s="227" t="s">
        <v>158</v>
      </c>
      <c r="AJ123" s="239"/>
    </row>
    <row r="124" spans="2:36" s="36" customFormat="1" ht="65.099999999999994" customHeight="1" x14ac:dyDescent="0.3">
      <c r="B124" s="228"/>
      <c r="C124" s="228"/>
      <c r="D124" s="228"/>
      <c r="E124" s="229"/>
      <c r="F124" s="229"/>
      <c r="G124" s="229"/>
      <c r="H124" s="257"/>
      <c r="I124" s="228"/>
      <c r="J124" s="11" t="s">
        <v>111</v>
      </c>
      <c r="K124" s="7" t="s">
        <v>112</v>
      </c>
      <c r="L124" s="7" t="s">
        <v>85</v>
      </c>
      <c r="M124" s="7">
        <v>1</v>
      </c>
      <c r="N124" s="227"/>
      <c r="O124" s="228"/>
      <c r="P124" s="228"/>
      <c r="Q124" s="228"/>
      <c r="R124" s="231"/>
      <c r="S124" s="264"/>
      <c r="T124" s="303"/>
      <c r="U124" s="303"/>
      <c r="V124" s="234"/>
      <c r="W124" s="234"/>
      <c r="X124" s="234"/>
      <c r="Y124" s="234"/>
      <c r="Z124" s="234"/>
      <c r="AA124" s="234"/>
      <c r="AB124" s="234"/>
      <c r="AC124" s="240"/>
      <c r="AD124" s="261"/>
      <c r="AE124" s="261"/>
      <c r="AF124" s="257"/>
      <c r="AG124" s="227"/>
      <c r="AH124" s="227"/>
      <c r="AI124" s="227"/>
      <c r="AJ124" s="257"/>
    </row>
    <row r="125" spans="2:36" s="36" customFormat="1" ht="144.6" customHeight="1" x14ac:dyDescent="0.3">
      <c r="B125" s="228"/>
      <c r="C125" s="228"/>
      <c r="D125" s="228"/>
      <c r="E125" s="229"/>
      <c r="F125" s="229"/>
      <c r="G125" s="229"/>
      <c r="H125" s="258"/>
      <c r="I125" s="228"/>
      <c r="J125" s="11" t="s">
        <v>127</v>
      </c>
      <c r="K125" s="7" t="s">
        <v>128</v>
      </c>
      <c r="L125" s="7" t="s">
        <v>85</v>
      </c>
      <c r="M125" s="63">
        <v>45</v>
      </c>
      <c r="N125" s="227"/>
      <c r="O125" s="228"/>
      <c r="P125" s="228"/>
      <c r="Q125" s="228"/>
      <c r="R125" s="231"/>
      <c r="S125" s="265"/>
      <c r="T125" s="253"/>
      <c r="U125" s="253"/>
      <c r="V125" s="235"/>
      <c r="W125" s="235"/>
      <c r="X125" s="235"/>
      <c r="Y125" s="235"/>
      <c r="Z125" s="235"/>
      <c r="AA125" s="235"/>
      <c r="AB125" s="235"/>
      <c r="AC125" s="241"/>
      <c r="AD125" s="262"/>
      <c r="AE125" s="262"/>
      <c r="AF125" s="258"/>
      <c r="AG125" s="227"/>
      <c r="AH125" s="227"/>
      <c r="AI125" s="227"/>
      <c r="AJ125" s="258"/>
    </row>
    <row r="126" spans="2:36" s="36" customFormat="1" ht="96.6" x14ac:dyDescent="0.3">
      <c r="B126" s="256" t="s">
        <v>189</v>
      </c>
      <c r="C126" s="256" t="s">
        <v>190</v>
      </c>
      <c r="D126" s="256" t="s">
        <v>106</v>
      </c>
      <c r="E126" s="271" t="s">
        <v>67</v>
      </c>
      <c r="F126" s="271" t="s">
        <v>134</v>
      </c>
      <c r="G126" s="271" t="s">
        <v>147</v>
      </c>
      <c r="H126" s="256" t="s">
        <v>70</v>
      </c>
      <c r="I126" s="256" t="s">
        <v>79</v>
      </c>
      <c r="J126" s="11" t="s">
        <v>207</v>
      </c>
      <c r="K126" s="7" t="s">
        <v>107</v>
      </c>
      <c r="L126" s="7" t="s">
        <v>86</v>
      </c>
      <c r="M126" s="63">
        <v>40</v>
      </c>
      <c r="N126" s="239" t="s">
        <v>108</v>
      </c>
      <c r="O126" s="256" t="s">
        <v>185</v>
      </c>
      <c r="P126" s="256" t="s">
        <v>75</v>
      </c>
      <c r="Q126" s="256" t="s">
        <v>76</v>
      </c>
      <c r="R126" s="263" t="s">
        <v>77</v>
      </c>
      <c r="S126" s="263" t="s">
        <v>109</v>
      </c>
      <c r="T126" s="302">
        <f>V126+Y126</f>
        <v>103500</v>
      </c>
      <c r="U126" s="302" t="s">
        <v>98</v>
      </c>
      <c r="V126" s="233">
        <v>87975</v>
      </c>
      <c r="W126" s="233" t="s">
        <v>79</v>
      </c>
      <c r="X126" s="233" t="s">
        <v>79</v>
      </c>
      <c r="Y126" s="233">
        <v>15525</v>
      </c>
      <c r="Z126" s="233" t="s">
        <v>79</v>
      </c>
      <c r="AA126" s="233" t="s">
        <v>79</v>
      </c>
      <c r="AB126" s="233">
        <v>46500</v>
      </c>
      <c r="AC126" s="239" t="s">
        <v>110</v>
      </c>
      <c r="AD126" s="260" t="s">
        <v>79</v>
      </c>
      <c r="AE126" s="260">
        <f>V126+Y126</f>
        <v>103500</v>
      </c>
      <c r="AF126" s="239" t="s">
        <v>79</v>
      </c>
      <c r="AG126" s="227" t="s">
        <v>33</v>
      </c>
      <c r="AH126" s="227" t="s">
        <v>157</v>
      </c>
      <c r="AI126" s="227" t="s">
        <v>158</v>
      </c>
      <c r="AJ126" s="239"/>
    </row>
    <row r="127" spans="2:36" s="36" customFormat="1" ht="101.1" customHeight="1" x14ac:dyDescent="0.3">
      <c r="B127" s="257"/>
      <c r="C127" s="257"/>
      <c r="D127" s="257"/>
      <c r="E127" s="272"/>
      <c r="F127" s="272"/>
      <c r="G127" s="272"/>
      <c r="H127" s="257"/>
      <c r="I127" s="257"/>
      <c r="J127" s="11" t="s">
        <v>111</v>
      </c>
      <c r="K127" s="7" t="s">
        <v>112</v>
      </c>
      <c r="L127" s="7" t="s">
        <v>85</v>
      </c>
      <c r="M127" s="63">
        <v>1</v>
      </c>
      <c r="N127" s="240"/>
      <c r="O127" s="257"/>
      <c r="P127" s="257"/>
      <c r="Q127" s="257"/>
      <c r="R127" s="264"/>
      <c r="S127" s="264"/>
      <c r="T127" s="303"/>
      <c r="U127" s="303"/>
      <c r="V127" s="234"/>
      <c r="W127" s="234"/>
      <c r="X127" s="234"/>
      <c r="Y127" s="234"/>
      <c r="Z127" s="234"/>
      <c r="AA127" s="234"/>
      <c r="AB127" s="234"/>
      <c r="AC127" s="240"/>
      <c r="AD127" s="261"/>
      <c r="AE127" s="261"/>
      <c r="AF127" s="257"/>
      <c r="AG127" s="227"/>
      <c r="AH127" s="227"/>
      <c r="AI127" s="227"/>
      <c r="AJ127" s="257"/>
    </row>
    <row r="128" spans="2:36" s="36" customFormat="1" ht="101.1" customHeight="1" x14ac:dyDescent="0.3">
      <c r="B128" s="258"/>
      <c r="C128" s="258"/>
      <c r="D128" s="258"/>
      <c r="E128" s="273"/>
      <c r="F128" s="273"/>
      <c r="G128" s="273"/>
      <c r="H128" s="258"/>
      <c r="I128" s="258"/>
      <c r="J128" s="11" t="s">
        <v>127</v>
      </c>
      <c r="K128" s="7" t="s">
        <v>128</v>
      </c>
      <c r="L128" s="7" t="s">
        <v>85</v>
      </c>
      <c r="M128" s="63">
        <v>48</v>
      </c>
      <c r="N128" s="241"/>
      <c r="O128" s="258"/>
      <c r="P128" s="258"/>
      <c r="Q128" s="258"/>
      <c r="R128" s="265"/>
      <c r="S128" s="265"/>
      <c r="T128" s="253"/>
      <c r="U128" s="253"/>
      <c r="V128" s="235"/>
      <c r="W128" s="235"/>
      <c r="X128" s="235"/>
      <c r="Y128" s="235"/>
      <c r="Z128" s="235"/>
      <c r="AA128" s="235"/>
      <c r="AB128" s="235"/>
      <c r="AC128" s="241"/>
      <c r="AD128" s="262"/>
      <c r="AE128" s="262"/>
      <c r="AF128" s="258"/>
      <c r="AG128" s="227"/>
      <c r="AH128" s="227"/>
      <c r="AI128" s="227"/>
      <c r="AJ128" s="258"/>
    </row>
    <row r="129" spans="1:36" s="36" customFormat="1" ht="125.7" customHeight="1" x14ac:dyDescent="0.3">
      <c r="A129" s="64"/>
      <c r="B129" s="304" t="s">
        <v>1021</v>
      </c>
      <c r="C129" s="304" t="s">
        <v>191</v>
      </c>
      <c r="D129" s="304" t="s">
        <v>66</v>
      </c>
      <c r="E129" s="336" t="s">
        <v>67</v>
      </c>
      <c r="F129" s="336" t="s">
        <v>134</v>
      </c>
      <c r="G129" s="336" t="s">
        <v>147</v>
      </c>
      <c r="H129" s="304" t="s">
        <v>70</v>
      </c>
      <c r="I129" s="304" t="s">
        <v>79</v>
      </c>
      <c r="J129" s="20" t="s">
        <v>207</v>
      </c>
      <c r="K129" s="27" t="s">
        <v>107</v>
      </c>
      <c r="L129" s="27" t="s">
        <v>86</v>
      </c>
      <c r="M129" s="61">
        <v>40</v>
      </c>
      <c r="N129" s="285" t="s">
        <v>108</v>
      </c>
      <c r="O129" s="304" t="s">
        <v>155</v>
      </c>
      <c r="P129" s="304" t="s">
        <v>75</v>
      </c>
      <c r="Q129" s="304" t="s">
        <v>76</v>
      </c>
      <c r="R129" s="352" t="s">
        <v>77</v>
      </c>
      <c r="S129" s="352" t="s">
        <v>109</v>
      </c>
      <c r="T129" s="348">
        <f>V129+Y129</f>
        <v>64200</v>
      </c>
      <c r="U129" s="348" t="s">
        <v>98</v>
      </c>
      <c r="V129" s="288">
        <v>54570</v>
      </c>
      <c r="W129" s="288" t="s">
        <v>79</v>
      </c>
      <c r="X129" s="288" t="s">
        <v>79</v>
      </c>
      <c r="Y129" s="288">
        <v>9630</v>
      </c>
      <c r="Z129" s="288" t="s">
        <v>79</v>
      </c>
      <c r="AA129" s="288" t="s">
        <v>79</v>
      </c>
      <c r="AB129" s="288">
        <v>28843.48</v>
      </c>
      <c r="AC129" s="285" t="s">
        <v>110</v>
      </c>
      <c r="AD129" s="333" t="s">
        <v>79</v>
      </c>
      <c r="AE129" s="333">
        <f>V129+Y129</f>
        <v>64200</v>
      </c>
      <c r="AF129" s="285" t="s">
        <v>79</v>
      </c>
      <c r="AG129" s="285" t="s">
        <v>33</v>
      </c>
      <c r="AH129" s="285" t="s">
        <v>659</v>
      </c>
      <c r="AI129" s="285" t="s">
        <v>158</v>
      </c>
      <c r="AJ129" s="285"/>
    </row>
    <row r="130" spans="1:36" s="36" customFormat="1" ht="153" customHeight="1" x14ac:dyDescent="0.3">
      <c r="A130" s="64"/>
      <c r="B130" s="305"/>
      <c r="C130" s="305"/>
      <c r="D130" s="305"/>
      <c r="E130" s="338"/>
      <c r="F130" s="338"/>
      <c r="G130" s="338"/>
      <c r="H130" s="305"/>
      <c r="I130" s="305"/>
      <c r="J130" s="20" t="s">
        <v>127</v>
      </c>
      <c r="K130" s="27" t="s">
        <v>128</v>
      </c>
      <c r="L130" s="27" t="s">
        <v>85</v>
      </c>
      <c r="M130" s="61">
        <v>30</v>
      </c>
      <c r="N130" s="287"/>
      <c r="O130" s="305"/>
      <c r="P130" s="305"/>
      <c r="Q130" s="305"/>
      <c r="R130" s="354"/>
      <c r="S130" s="354"/>
      <c r="T130" s="350"/>
      <c r="U130" s="350"/>
      <c r="V130" s="290"/>
      <c r="W130" s="290"/>
      <c r="X130" s="290"/>
      <c r="Y130" s="290"/>
      <c r="Z130" s="290"/>
      <c r="AA130" s="290"/>
      <c r="AB130" s="290"/>
      <c r="AC130" s="287"/>
      <c r="AD130" s="335"/>
      <c r="AE130" s="335"/>
      <c r="AF130" s="305"/>
      <c r="AG130" s="287"/>
      <c r="AH130" s="287"/>
      <c r="AI130" s="287"/>
      <c r="AJ130" s="305"/>
    </row>
    <row r="131" spans="1:36" s="36" customFormat="1" ht="288.60000000000002" customHeight="1" x14ac:dyDescent="0.3">
      <c r="B131" s="22" t="s">
        <v>193</v>
      </c>
      <c r="C131" s="22" t="s">
        <v>194</v>
      </c>
      <c r="D131" s="22" t="s">
        <v>66</v>
      </c>
      <c r="E131" s="18" t="s">
        <v>67</v>
      </c>
      <c r="F131" s="18" t="s">
        <v>134</v>
      </c>
      <c r="G131" s="18" t="s">
        <v>147</v>
      </c>
      <c r="H131" s="22" t="s">
        <v>70</v>
      </c>
      <c r="I131" s="22" t="s">
        <v>79</v>
      </c>
      <c r="J131" s="11" t="s">
        <v>127</v>
      </c>
      <c r="K131" s="7" t="s">
        <v>128</v>
      </c>
      <c r="L131" s="7" t="s">
        <v>85</v>
      </c>
      <c r="M131" s="63">
        <v>5</v>
      </c>
      <c r="N131" s="21" t="s">
        <v>108</v>
      </c>
      <c r="O131" s="22" t="s">
        <v>192</v>
      </c>
      <c r="P131" s="22" t="s">
        <v>75</v>
      </c>
      <c r="Q131" s="22" t="s">
        <v>76</v>
      </c>
      <c r="R131" s="49" t="s">
        <v>77</v>
      </c>
      <c r="S131" s="49" t="s">
        <v>109</v>
      </c>
      <c r="T131" s="23">
        <f>V131+Y131</f>
        <v>64200</v>
      </c>
      <c r="U131" s="23" t="s">
        <v>98</v>
      </c>
      <c r="V131" s="24">
        <v>54570</v>
      </c>
      <c r="W131" s="24" t="s">
        <v>79</v>
      </c>
      <c r="X131" s="24" t="s">
        <v>79</v>
      </c>
      <c r="Y131" s="24">
        <v>9630</v>
      </c>
      <c r="Z131" s="24" t="s">
        <v>79</v>
      </c>
      <c r="AA131" s="24" t="s">
        <v>79</v>
      </c>
      <c r="AB131" s="24">
        <v>28843.48</v>
      </c>
      <c r="AC131" s="21" t="s">
        <v>110</v>
      </c>
      <c r="AD131" s="50" t="s">
        <v>79</v>
      </c>
      <c r="AE131" s="50">
        <f>V131+Y131</f>
        <v>64200</v>
      </c>
      <c r="AF131" s="21" t="s">
        <v>79</v>
      </c>
      <c r="AG131" s="21" t="s">
        <v>33</v>
      </c>
      <c r="AH131" s="21" t="s">
        <v>157</v>
      </c>
      <c r="AI131" s="21" t="s">
        <v>158</v>
      </c>
      <c r="AJ131" s="21"/>
    </row>
    <row r="132" spans="1:36" ht="52.2" customHeight="1" x14ac:dyDescent="0.3">
      <c r="B132" s="228" t="s">
        <v>195</v>
      </c>
      <c r="C132" s="228" t="s">
        <v>196</v>
      </c>
      <c r="D132" s="228" t="s">
        <v>66</v>
      </c>
      <c r="E132" s="229" t="s">
        <v>67</v>
      </c>
      <c r="F132" s="229" t="s">
        <v>132</v>
      </c>
      <c r="G132" s="229" t="s">
        <v>69</v>
      </c>
      <c r="H132" s="228" t="s">
        <v>70</v>
      </c>
      <c r="I132" s="228" t="s">
        <v>79</v>
      </c>
      <c r="J132" s="11" t="s">
        <v>113</v>
      </c>
      <c r="K132" s="7" t="s">
        <v>114</v>
      </c>
      <c r="L132" s="7" t="s">
        <v>115</v>
      </c>
      <c r="M132" s="7">
        <v>1.5</v>
      </c>
      <c r="N132" s="227" t="s">
        <v>108</v>
      </c>
      <c r="O132" s="228" t="s">
        <v>164</v>
      </c>
      <c r="P132" s="228" t="s">
        <v>75</v>
      </c>
      <c r="Q132" s="228" t="s">
        <v>76</v>
      </c>
      <c r="R132" s="231" t="s">
        <v>77</v>
      </c>
      <c r="S132" s="231" t="s">
        <v>109</v>
      </c>
      <c r="T132" s="232">
        <f>+V132+Y132</f>
        <v>112350</v>
      </c>
      <c r="U132" s="232" t="s">
        <v>98</v>
      </c>
      <c r="V132" s="236">
        <v>95497.5</v>
      </c>
      <c r="W132" s="236" t="s">
        <v>79</v>
      </c>
      <c r="X132" s="236" t="s">
        <v>79</v>
      </c>
      <c r="Y132" s="236">
        <v>16852.5</v>
      </c>
      <c r="Z132" s="236" t="s">
        <v>79</v>
      </c>
      <c r="AA132" s="236" t="s">
        <v>79</v>
      </c>
      <c r="AB132" s="236">
        <v>50476.09</v>
      </c>
      <c r="AC132" s="227" t="s">
        <v>80</v>
      </c>
      <c r="AD132" s="237" t="s">
        <v>79</v>
      </c>
      <c r="AE132" s="237">
        <f>V132+Y132</f>
        <v>112350</v>
      </c>
      <c r="AF132" s="227" t="s">
        <v>79</v>
      </c>
      <c r="AG132" s="227" t="s">
        <v>33</v>
      </c>
      <c r="AH132" s="227" t="s">
        <v>157</v>
      </c>
      <c r="AI132" s="227" t="s">
        <v>158</v>
      </c>
      <c r="AJ132" s="227"/>
    </row>
    <row r="133" spans="1:36" ht="55.2" x14ac:dyDescent="0.3">
      <c r="B133" s="228"/>
      <c r="C133" s="228"/>
      <c r="D133" s="228"/>
      <c r="E133" s="229"/>
      <c r="F133" s="229"/>
      <c r="G133" s="229"/>
      <c r="H133" s="228"/>
      <c r="I133" s="228"/>
      <c r="J133" s="11" t="s">
        <v>116</v>
      </c>
      <c r="K133" s="7" t="s">
        <v>117</v>
      </c>
      <c r="L133" s="7" t="s">
        <v>85</v>
      </c>
      <c r="M133" s="7">
        <v>1</v>
      </c>
      <c r="N133" s="227"/>
      <c r="O133" s="228"/>
      <c r="P133" s="228"/>
      <c r="Q133" s="228"/>
      <c r="R133" s="231"/>
      <c r="S133" s="231"/>
      <c r="T133" s="232"/>
      <c r="U133" s="232"/>
      <c r="V133" s="236"/>
      <c r="W133" s="236"/>
      <c r="X133" s="236"/>
      <c r="Y133" s="236"/>
      <c r="Z133" s="236"/>
      <c r="AA133" s="236"/>
      <c r="AB133" s="236"/>
      <c r="AC133" s="227"/>
      <c r="AD133" s="237"/>
      <c r="AE133" s="237"/>
      <c r="AF133" s="228"/>
      <c r="AG133" s="227"/>
      <c r="AH133" s="227"/>
      <c r="AI133" s="227"/>
      <c r="AJ133" s="228"/>
    </row>
    <row r="134" spans="1:36" ht="41.4" x14ac:dyDescent="0.3">
      <c r="B134" s="228"/>
      <c r="C134" s="228"/>
      <c r="D134" s="228"/>
      <c r="E134" s="229"/>
      <c r="F134" s="229"/>
      <c r="G134" s="229"/>
      <c r="H134" s="228"/>
      <c r="I134" s="228"/>
      <c r="J134" s="11" t="s">
        <v>208</v>
      </c>
      <c r="K134" s="7" t="s">
        <v>118</v>
      </c>
      <c r="L134" s="7" t="s">
        <v>119</v>
      </c>
      <c r="M134" s="7">
        <v>1</v>
      </c>
      <c r="N134" s="227"/>
      <c r="O134" s="228"/>
      <c r="P134" s="228"/>
      <c r="Q134" s="228"/>
      <c r="R134" s="231"/>
      <c r="S134" s="231"/>
      <c r="T134" s="232"/>
      <c r="U134" s="232"/>
      <c r="V134" s="236"/>
      <c r="W134" s="236"/>
      <c r="X134" s="236"/>
      <c r="Y134" s="236"/>
      <c r="Z134" s="236"/>
      <c r="AA134" s="236"/>
      <c r="AB134" s="236"/>
      <c r="AC134" s="227"/>
      <c r="AD134" s="237"/>
      <c r="AE134" s="237"/>
      <c r="AF134" s="228"/>
      <c r="AG134" s="227"/>
      <c r="AH134" s="227"/>
      <c r="AI134" s="227"/>
      <c r="AJ134" s="228"/>
    </row>
    <row r="135" spans="1:36" ht="27.6" x14ac:dyDescent="0.3">
      <c r="B135" s="228"/>
      <c r="C135" s="228"/>
      <c r="D135" s="228"/>
      <c r="E135" s="229"/>
      <c r="F135" s="229"/>
      <c r="G135" s="229"/>
      <c r="H135" s="228"/>
      <c r="I135" s="228"/>
      <c r="J135" s="11" t="s">
        <v>120</v>
      </c>
      <c r="K135" s="7" t="s">
        <v>121</v>
      </c>
      <c r="L135" s="7" t="s">
        <v>119</v>
      </c>
      <c r="M135" s="63">
        <v>1</v>
      </c>
      <c r="N135" s="227"/>
      <c r="O135" s="228"/>
      <c r="P135" s="228"/>
      <c r="Q135" s="228"/>
      <c r="R135" s="231"/>
      <c r="S135" s="231"/>
      <c r="T135" s="232"/>
      <c r="U135" s="232"/>
      <c r="V135" s="236"/>
      <c r="W135" s="236"/>
      <c r="X135" s="236"/>
      <c r="Y135" s="236"/>
      <c r="Z135" s="236"/>
      <c r="AA135" s="236"/>
      <c r="AB135" s="236"/>
      <c r="AC135" s="227"/>
      <c r="AD135" s="237"/>
      <c r="AE135" s="237"/>
      <c r="AF135" s="228"/>
      <c r="AG135" s="227"/>
      <c r="AH135" s="227"/>
      <c r="AI135" s="227"/>
      <c r="AJ135" s="228"/>
    </row>
    <row r="136" spans="1:36" s="36" customFormat="1" ht="95.1" customHeight="1" x14ac:dyDescent="0.3">
      <c r="B136" s="304" t="s">
        <v>1022</v>
      </c>
      <c r="C136" s="304" t="s">
        <v>197</v>
      </c>
      <c r="D136" s="304" t="s">
        <v>66</v>
      </c>
      <c r="E136" s="336" t="s">
        <v>67</v>
      </c>
      <c r="F136" s="336" t="s">
        <v>134</v>
      </c>
      <c r="G136" s="336" t="s">
        <v>147</v>
      </c>
      <c r="H136" s="304" t="s">
        <v>70</v>
      </c>
      <c r="I136" s="304" t="s">
        <v>79</v>
      </c>
      <c r="J136" s="512" t="s">
        <v>207</v>
      </c>
      <c r="K136" s="304" t="s">
        <v>107</v>
      </c>
      <c r="L136" s="304" t="s">
        <v>86</v>
      </c>
      <c r="M136" s="539">
        <v>40</v>
      </c>
      <c r="N136" s="285" t="s">
        <v>108</v>
      </c>
      <c r="O136" s="304" t="s">
        <v>198</v>
      </c>
      <c r="P136" s="304" t="s">
        <v>75</v>
      </c>
      <c r="Q136" s="304" t="s">
        <v>76</v>
      </c>
      <c r="R136" s="352" t="s">
        <v>77</v>
      </c>
      <c r="S136" s="352" t="s">
        <v>109</v>
      </c>
      <c r="T136" s="348">
        <f>V136+Y136</f>
        <v>34500</v>
      </c>
      <c r="U136" s="348" t="s">
        <v>98</v>
      </c>
      <c r="V136" s="288">
        <v>29325</v>
      </c>
      <c r="W136" s="288" t="s">
        <v>79</v>
      </c>
      <c r="X136" s="288" t="s">
        <v>79</v>
      </c>
      <c r="Y136" s="288">
        <v>5175</v>
      </c>
      <c r="Z136" s="288" t="s">
        <v>79</v>
      </c>
      <c r="AA136" s="288" t="s">
        <v>79</v>
      </c>
      <c r="AB136" s="288">
        <v>15500</v>
      </c>
      <c r="AC136" s="285" t="s">
        <v>110</v>
      </c>
      <c r="AD136" s="333" t="s">
        <v>79</v>
      </c>
      <c r="AE136" s="333">
        <f>V136+Y136</f>
        <v>34500</v>
      </c>
      <c r="AF136" s="285" t="s">
        <v>79</v>
      </c>
      <c r="AG136" s="285" t="s">
        <v>33</v>
      </c>
      <c r="AH136" s="285" t="s">
        <v>160</v>
      </c>
      <c r="AI136" s="285" t="s">
        <v>179</v>
      </c>
      <c r="AJ136" s="285"/>
    </row>
    <row r="137" spans="1:36" s="36" customFormat="1" ht="91.2" customHeight="1" x14ac:dyDescent="0.3">
      <c r="B137" s="306"/>
      <c r="C137" s="306"/>
      <c r="D137" s="306"/>
      <c r="E137" s="337"/>
      <c r="F137" s="337"/>
      <c r="G137" s="337"/>
      <c r="H137" s="306"/>
      <c r="I137" s="306"/>
      <c r="J137" s="513"/>
      <c r="K137" s="305"/>
      <c r="L137" s="305"/>
      <c r="M137" s="541"/>
      <c r="N137" s="286"/>
      <c r="O137" s="306"/>
      <c r="P137" s="306"/>
      <c r="Q137" s="306"/>
      <c r="R137" s="353"/>
      <c r="S137" s="353"/>
      <c r="T137" s="349"/>
      <c r="U137" s="349"/>
      <c r="V137" s="289"/>
      <c r="W137" s="289"/>
      <c r="X137" s="289"/>
      <c r="Y137" s="289"/>
      <c r="Z137" s="289"/>
      <c r="AA137" s="289"/>
      <c r="AB137" s="289"/>
      <c r="AC137" s="286"/>
      <c r="AD137" s="334"/>
      <c r="AE137" s="334"/>
      <c r="AF137" s="306"/>
      <c r="AG137" s="286"/>
      <c r="AH137" s="286"/>
      <c r="AI137" s="286"/>
      <c r="AJ137" s="306"/>
    </row>
    <row r="138" spans="1:36" s="36" customFormat="1" ht="91.2" customHeight="1" x14ac:dyDescent="0.3">
      <c r="B138" s="306"/>
      <c r="C138" s="306"/>
      <c r="D138" s="306"/>
      <c r="E138" s="337"/>
      <c r="F138" s="337"/>
      <c r="G138" s="337"/>
      <c r="H138" s="306"/>
      <c r="I138" s="306"/>
      <c r="J138" s="20" t="s">
        <v>111</v>
      </c>
      <c r="K138" s="27" t="s">
        <v>112</v>
      </c>
      <c r="L138" s="27" t="s">
        <v>85</v>
      </c>
      <c r="M138" s="61">
        <v>1</v>
      </c>
      <c r="N138" s="286"/>
      <c r="O138" s="306"/>
      <c r="P138" s="306"/>
      <c r="Q138" s="306"/>
      <c r="R138" s="353"/>
      <c r="S138" s="353"/>
      <c r="T138" s="349"/>
      <c r="U138" s="349"/>
      <c r="V138" s="289"/>
      <c r="W138" s="289"/>
      <c r="X138" s="289"/>
      <c r="Y138" s="289"/>
      <c r="Z138" s="289"/>
      <c r="AA138" s="289"/>
      <c r="AB138" s="289"/>
      <c r="AC138" s="286"/>
      <c r="AD138" s="334"/>
      <c r="AE138" s="334"/>
      <c r="AF138" s="306"/>
      <c r="AG138" s="286"/>
      <c r="AH138" s="286"/>
      <c r="AI138" s="286"/>
      <c r="AJ138" s="306"/>
    </row>
    <row r="139" spans="1:36" s="36" customFormat="1" ht="67.2" customHeight="1" x14ac:dyDescent="0.3">
      <c r="B139" s="305"/>
      <c r="C139" s="305"/>
      <c r="D139" s="305"/>
      <c r="E139" s="338"/>
      <c r="F139" s="338"/>
      <c r="G139" s="338"/>
      <c r="H139" s="305"/>
      <c r="I139" s="305"/>
      <c r="J139" s="20" t="s">
        <v>127</v>
      </c>
      <c r="K139" s="27" t="s">
        <v>128</v>
      </c>
      <c r="L139" s="27" t="s">
        <v>85</v>
      </c>
      <c r="M139" s="61">
        <v>21</v>
      </c>
      <c r="N139" s="287"/>
      <c r="O139" s="305"/>
      <c r="P139" s="305"/>
      <c r="Q139" s="305"/>
      <c r="R139" s="354"/>
      <c r="S139" s="354"/>
      <c r="T139" s="350"/>
      <c r="U139" s="350"/>
      <c r="V139" s="290"/>
      <c r="W139" s="290"/>
      <c r="X139" s="290"/>
      <c r="Y139" s="290"/>
      <c r="Z139" s="290"/>
      <c r="AA139" s="290"/>
      <c r="AB139" s="290"/>
      <c r="AC139" s="287"/>
      <c r="AD139" s="335"/>
      <c r="AE139" s="335"/>
      <c r="AF139" s="305"/>
      <c r="AG139" s="287"/>
      <c r="AH139" s="287"/>
      <c r="AI139" s="287"/>
      <c r="AJ139" s="305"/>
    </row>
    <row r="140" spans="1:36" s="64" customFormat="1" ht="93" customHeight="1" x14ac:dyDescent="0.3">
      <c r="B140" s="304" t="s">
        <v>1023</v>
      </c>
      <c r="C140" s="304" t="s">
        <v>201</v>
      </c>
      <c r="D140" s="304" t="s">
        <v>66</v>
      </c>
      <c r="E140" s="336" t="s">
        <v>67</v>
      </c>
      <c r="F140" s="336" t="s">
        <v>134</v>
      </c>
      <c r="G140" s="336" t="s">
        <v>147</v>
      </c>
      <c r="H140" s="304" t="s">
        <v>70</v>
      </c>
      <c r="I140" s="304" t="s">
        <v>79</v>
      </c>
      <c r="J140" s="20" t="s">
        <v>207</v>
      </c>
      <c r="K140" s="27" t="s">
        <v>107</v>
      </c>
      <c r="L140" s="27" t="s">
        <v>86</v>
      </c>
      <c r="M140" s="61">
        <v>40</v>
      </c>
      <c r="N140" s="285" t="s">
        <v>108</v>
      </c>
      <c r="O140" s="304" t="s">
        <v>188</v>
      </c>
      <c r="P140" s="304" t="s">
        <v>75</v>
      </c>
      <c r="Q140" s="304" t="s">
        <v>76</v>
      </c>
      <c r="R140" s="352" t="s">
        <v>77</v>
      </c>
      <c r="S140" s="352" t="s">
        <v>109</v>
      </c>
      <c r="T140" s="348">
        <f>V140+Y140</f>
        <v>29509.95</v>
      </c>
      <c r="U140" s="348" t="s">
        <v>98</v>
      </c>
      <c r="V140" s="288">
        <v>25083.45</v>
      </c>
      <c r="W140" s="288" t="s">
        <v>79</v>
      </c>
      <c r="X140" s="288" t="s">
        <v>79</v>
      </c>
      <c r="Y140" s="288">
        <v>4426.5</v>
      </c>
      <c r="Z140" s="288" t="s">
        <v>79</v>
      </c>
      <c r="AA140" s="288" t="s">
        <v>79</v>
      </c>
      <c r="AB140" s="288">
        <v>13258.1</v>
      </c>
      <c r="AC140" s="285" t="s">
        <v>110</v>
      </c>
      <c r="AD140" s="333" t="s">
        <v>79</v>
      </c>
      <c r="AE140" s="333">
        <f>V140+Y140</f>
        <v>29509.95</v>
      </c>
      <c r="AF140" s="285" t="s">
        <v>79</v>
      </c>
      <c r="AG140" s="285" t="s">
        <v>33</v>
      </c>
      <c r="AH140" s="285" t="s">
        <v>160</v>
      </c>
      <c r="AI140" s="285" t="s">
        <v>179</v>
      </c>
      <c r="AJ140" s="285"/>
    </row>
    <row r="141" spans="1:36" s="64" customFormat="1" ht="59.1" customHeight="1" x14ac:dyDescent="0.3">
      <c r="B141" s="306"/>
      <c r="C141" s="306"/>
      <c r="D141" s="306"/>
      <c r="E141" s="337"/>
      <c r="F141" s="337"/>
      <c r="G141" s="337"/>
      <c r="H141" s="306"/>
      <c r="I141" s="306"/>
      <c r="J141" s="20" t="s">
        <v>111</v>
      </c>
      <c r="K141" s="27" t="s">
        <v>112</v>
      </c>
      <c r="L141" s="27" t="s">
        <v>85</v>
      </c>
      <c r="M141" s="61">
        <v>1</v>
      </c>
      <c r="N141" s="286"/>
      <c r="O141" s="306"/>
      <c r="P141" s="306"/>
      <c r="Q141" s="306"/>
      <c r="R141" s="353"/>
      <c r="S141" s="353"/>
      <c r="T141" s="349"/>
      <c r="U141" s="349"/>
      <c r="V141" s="289"/>
      <c r="W141" s="289"/>
      <c r="X141" s="289"/>
      <c r="Y141" s="289"/>
      <c r="Z141" s="289"/>
      <c r="AA141" s="289"/>
      <c r="AB141" s="289"/>
      <c r="AC141" s="286"/>
      <c r="AD141" s="334"/>
      <c r="AE141" s="334"/>
      <c r="AF141" s="306"/>
      <c r="AG141" s="286"/>
      <c r="AH141" s="286"/>
      <c r="AI141" s="286"/>
      <c r="AJ141" s="306"/>
    </row>
    <row r="142" spans="1:36" s="64" customFormat="1" ht="121.2" customHeight="1" x14ac:dyDescent="0.3">
      <c r="B142" s="305"/>
      <c r="C142" s="305"/>
      <c r="D142" s="305"/>
      <c r="E142" s="338"/>
      <c r="F142" s="338"/>
      <c r="G142" s="338"/>
      <c r="H142" s="305"/>
      <c r="I142" s="305"/>
      <c r="J142" s="20" t="s">
        <v>127</v>
      </c>
      <c r="K142" s="27" t="s">
        <v>128</v>
      </c>
      <c r="L142" s="27" t="s">
        <v>85</v>
      </c>
      <c r="M142" s="61">
        <v>20</v>
      </c>
      <c r="N142" s="287"/>
      <c r="O142" s="305"/>
      <c r="P142" s="305"/>
      <c r="Q142" s="305"/>
      <c r="R142" s="354"/>
      <c r="S142" s="354"/>
      <c r="T142" s="350"/>
      <c r="U142" s="350"/>
      <c r="V142" s="290"/>
      <c r="W142" s="290"/>
      <c r="X142" s="290"/>
      <c r="Y142" s="290"/>
      <c r="Z142" s="290"/>
      <c r="AA142" s="290"/>
      <c r="AB142" s="290"/>
      <c r="AC142" s="287"/>
      <c r="AD142" s="335"/>
      <c r="AE142" s="335"/>
      <c r="AF142" s="305"/>
      <c r="AG142" s="287"/>
      <c r="AH142" s="287"/>
      <c r="AI142" s="287"/>
      <c r="AJ142" s="305"/>
    </row>
    <row r="143" spans="1:36" s="36" customFormat="1" ht="53.1" customHeight="1" x14ac:dyDescent="0.3">
      <c r="B143" s="256" t="s">
        <v>199</v>
      </c>
      <c r="C143" s="256" t="s">
        <v>196</v>
      </c>
      <c r="D143" s="256" t="s">
        <v>66</v>
      </c>
      <c r="E143" s="271" t="s">
        <v>67</v>
      </c>
      <c r="F143" s="271" t="s">
        <v>132</v>
      </c>
      <c r="G143" s="271" t="s">
        <v>69</v>
      </c>
      <c r="H143" s="256" t="s">
        <v>70</v>
      </c>
      <c r="I143" s="256" t="s">
        <v>79</v>
      </c>
      <c r="J143" s="11" t="s">
        <v>113</v>
      </c>
      <c r="K143" s="7" t="s">
        <v>114</v>
      </c>
      <c r="L143" s="7" t="s">
        <v>115</v>
      </c>
      <c r="M143" s="77">
        <v>2.5</v>
      </c>
      <c r="N143" s="239" t="s">
        <v>108</v>
      </c>
      <c r="O143" s="256" t="s">
        <v>164</v>
      </c>
      <c r="P143" s="256" t="s">
        <v>75</v>
      </c>
      <c r="Q143" s="256" t="s">
        <v>76</v>
      </c>
      <c r="R143" s="263" t="s">
        <v>77</v>
      </c>
      <c r="S143" s="263" t="s">
        <v>109</v>
      </c>
      <c r="T143" s="302">
        <f>V143+Y143</f>
        <v>187250</v>
      </c>
      <c r="U143" s="302" t="s">
        <v>98</v>
      </c>
      <c r="V143" s="233">
        <v>159162.5</v>
      </c>
      <c r="W143" s="233" t="s">
        <v>79</v>
      </c>
      <c r="X143" s="233" t="s">
        <v>79</v>
      </c>
      <c r="Y143" s="233">
        <v>28087.5</v>
      </c>
      <c r="Z143" s="233" t="s">
        <v>79</v>
      </c>
      <c r="AA143" s="233" t="s">
        <v>79</v>
      </c>
      <c r="AB143" s="233">
        <v>84126.81</v>
      </c>
      <c r="AC143" s="239" t="s">
        <v>80</v>
      </c>
      <c r="AD143" s="260" t="s">
        <v>79</v>
      </c>
      <c r="AE143" s="260">
        <f>V143+Y143</f>
        <v>187250</v>
      </c>
      <c r="AF143" s="239" t="s">
        <v>79</v>
      </c>
      <c r="AG143" s="239" t="s">
        <v>33</v>
      </c>
      <c r="AH143" s="239" t="s">
        <v>160</v>
      </c>
      <c r="AI143" s="239" t="s">
        <v>294</v>
      </c>
      <c r="AJ143" s="239"/>
    </row>
    <row r="144" spans="1:36" s="36" customFormat="1" ht="57" customHeight="1" x14ac:dyDescent="0.3">
      <c r="B144" s="257"/>
      <c r="C144" s="257"/>
      <c r="D144" s="257"/>
      <c r="E144" s="272"/>
      <c r="F144" s="272"/>
      <c r="G144" s="272"/>
      <c r="H144" s="257"/>
      <c r="I144" s="257"/>
      <c r="J144" s="11" t="s">
        <v>116</v>
      </c>
      <c r="K144" s="7" t="s">
        <v>117</v>
      </c>
      <c r="L144" s="7" t="s">
        <v>85</v>
      </c>
      <c r="M144" s="63">
        <v>1</v>
      </c>
      <c r="N144" s="240"/>
      <c r="O144" s="257"/>
      <c r="P144" s="257"/>
      <c r="Q144" s="257"/>
      <c r="R144" s="264"/>
      <c r="S144" s="264"/>
      <c r="T144" s="303"/>
      <c r="U144" s="303"/>
      <c r="V144" s="234"/>
      <c r="W144" s="234"/>
      <c r="X144" s="234"/>
      <c r="Y144" s="234"/>
      <c r="Z144" s="234"/>
      <c r="AA144" s="234"/>
      <c r="AB144" s="234"/>
      <c r="AC144" s="240"/>
      <c r="AD144" s="261"/>
      <c r="AE144" s="261"/>
      <c r="AF144" s="257"/>
      <c r="AG144" s="240"/>
      <c r="AH144" s="240"/>
      <c r="AI144" s="240"/>
      <c r="AJ144" s="257"/>
    </row>
    <row r="145" spans="2:36" s="36" customFormat="1" ht="49.2" customHeight="1" x14ac:dyDescent="0.3">
      <c r="B145" s="257"/>
      <c r="C145" s="257"/>
      <c r="D145" s="257"/>
      <c r="E145" s="272"/>
      <c r="F145" s="272"/>
      <c r="G145" s="272"/>
      <c r="H145" s="257"/>
      <c r="I145" s="257"/>
      <c r="J145" s="11" t="s">
        <v>208</v>
      </c>
      <c r="K145" s="7" t="s">
        <v>118</v>
      </c>
      <c r="L145" s="7" t="s">
        <v>119</v>
      </c>
      <c r="M145" s="63">
        <v>1</v>
      </c>
      <c r="N145" s="240"/>
      <c r="O145" s="257"/>
      <c r="P145" s="257"/>
      <c r="Q145" s="257"/>
      <c r="R145" s="264"/>
      <c r="S145" s="264"/>
      <c r="T145" s="303"/>
      <c r="U145" s="303"/>
      <c r="V145" s="234"/>
      <c r="W145" s="234"/>
      <c r="X145" s="234"/>
      <c r="Y145" s="234"/>
      <c r="Z145" s="234"/>
      <c r="AA145" s="234"/>
      <c r="AB145" s="234"/>
      <c r="AC145" s="240"/>
      <c r="AD145" s="261"/>
      <c r="AE145" s="261"/>
      <c r="AF145" s="257"/>
      <c r="AG145" s="240"/>
      <c r="AH145" s="240"/>
      <c r="AI145" s="240"/>
      <c r="AJ145" s="257"/>
    </row>
    <row r="146" spans="2:36" s="36" customFormat="1" ht="44.1" customHeight="1" x14ac:dyDescent="0.3">
      <c r="B146" s="258"/>
      <c r="C146" s="258"/>
      <c r="D146" s="258"/>
      <c r="E146" s="273"/>
      <c r="F146" s="273"/>
      <c r="G146" s="273"/>
      <c r="H146" s="258"/>
      <c r="I146" s="258"/>
      <c r="J146" s="11" t="s">
        <v>120</v>
      </c>
      <c r="K146" s="7" t="s">
        <v>121</v>
      </c>
      <c r="L146" s="7" t="s">
        <v>119</v>
      </c>
      <c r="M146" s="63">
        <v>1</v>
      </c>
      <c r="N146" s="241"/>
      <c r="O146" s="258"/>
      <c r="P146" s="258"/>
      <c r="Q146" s="258"/>
      <c r="R146" s="265"/>
      <c r="S146" s="265"/>
      <c r="T146" s="253"/>
      <c r="U146" s="253"/>
      <c r="V146" s="235"/>
      <c r="W146" s="235"/>
      <c r="X146" s="235"/>
      <c r="Y146" s="235"/>
      <c r="Z146" s="235"/>
      <c r="AA146" s="235"/>
      <c r="AB146" s="235"/>
      <c r="AC146" s="241"/>
      <c r="AD146" s="262"/>
      <c r="AE146" s="262"/>
      <c r="AF146" s="258"/>
      <c r="AG146" s="241"/>
      <c r="AH146" s="241"/>
      <c r="AI146" s="241"/>
      <c r="AJ146" s="258"/>
    </row>
    <row r="147" spans="2:36" s="36" customFormat="1" ht="93" customHeight="1" x14ac:dyDescent="0.3">
      <c r="B147" s="256" t="s">
        <v>200</v>
      </c>
      <c r="C147" s="256" t="s">
        <v>187</v>
      </c>
      <c r="D147" s="256" t="s">
        <v>66</v>
      </c>
      <c r="E147" s="271" t="s">
        <v>67</v>
      </c>
      <c r="F147" s="271" t="s">
        <v>134</v>
      </c>
      <c r="G147" s="271" t="s">
        <v>147</v>
      </c>
      <c r="H147" s="256" t="s">
        <v>70</v>
      </c>
      <c r="I147" s="256" t="s">
        <v>79</v>
      </c>
      <c r="J147" s="11" t="s">
        <v>207</v>
      </c>
      <c r="K147" s="7" t="s">
        <v>107</v>
      </c>
      <c r="L147" s="7" t="s">
        <v>86</v>
      </c>
      <c r="M147" s="63">
        <v>40</v>
      </c>
      <c r="N147" s="239" t="s">
        <v>108</v>
      </c>
      <c r="O147" s="256" t="s">
        <v>188</v>
      </c>
      <c r="P147" s="256" t="s">
        <v>75</v>
      </c>
      <c r="Q147" s="256" t="s">
        <v>76</v>
      </c>
      <c r="R147" s="263" t="s">
        <v>77</v>
      </c>
      <c r="S147" s="263" t="s">
        <v>109</v>
      </c>
      <c r="T147" s="302">
        <f>V147+Y147</f>
        <v>112420</v>
      </c>
      <c r="U147" s="302" t="s">
        <v>98</v>
      </c>
      <c r="V147" s="233">
        <v>95557</v>
      </c>
      <c r="W147" s="233" t="s">
        <v>79</v>
      </c>
      <c r="X147" s="233" t="s">
        <v>79</v>
      </c>
      <c r="Y147" s="233">
        <v>16863</v>
      </c>
      <c r="Z147" s="233" t="s">
        <v>79</v>
      </c>
      <c r="AA147" s="233" t="s">
        <v>79</v>
      </c>
      <c r="AB147" s="233">
        <v>50507.54</v>
      </c>
      <c r="AC147" s="239" t="s">
        <v>110</v>
      </c>
      <c r="AD147" s="260" t="s">
        <v>79</v>
      </c>
      <c r="AE147" s="260">
        <f>V147+Y147</f>
        <v>112420</v>
      </c>
      <c r="AF147" s="239" t="s">
        <v>79</v>
      </c>
      <c r="AG147" s="239" t="s">
        <v>33</v>
      </c>
      <c r="AH147" s="239" t="s">
        <v>246</v>
      </c>
      <c r="AI147" s="239" t="s">
        <v>247</v>
      </c>
      <c r="AJ147" s="239"/>
    </row>
    <row r="148" spans="2:36" s="36" customFormat="1" ht="59.1" customHeight="1" x14ac:dyDescent="0.3">
      <c r="B148" s="257"/>
      <c r="C148" s="257"/>
      <c r="D148" s="257"/>
      <c r="E148" s="272"/>
      <c r="F148" s="272"/>
      <c r="G148" s="272"/>
      <c r="H148" s="257"/>
      <c r="I148" s="257"/>
      <c r="J148" s="11" t="s">
        <v>111</v>
      </c>
      <c r="K148" s="7" t="s">
        <v>112</v>
      </c>
      <c r="L148" s="7" t="s">
        <v>85</v>
      </c>
      <c r="M148" s="63">
        <v>2</v>
      </c>
      <c r="N148" s="240"/>
      <c r="O148" s="257"/>
      <c r="P148" s="257"/>
      <c r="Q148" s="257"/>
      <c r="R148" s="264"/>
      <c r="S148" s="264"/>
      <c r="T148" s="303"/>
      <c r="U148" s="303"/>
      <c r="V148" s="234"/>
      <c r="W148" s="234"/>
      <c r="X148" s="234"/>
      <c r="Y148" s="234"/>
      <c r="Z148" s="234"/>
      <c r="AA148" s="234"/>
      <c r="AB148" s="234"/>
      <c r="AC148" s="240"/>
      <c r="AD148" s="261"/>
      <c r="AE148" s="261"/>
      <c r="AF148" s="257"/>
      <c r="AG148" s="240"/>
      <c r="AH148" s="240"/>
      <c r="AI148" s="240"/>
      <c r="AJ148" s="257"/>
    </row>
    <row r="149" spans="2:36" s="36" customFormat="1" ht="121.2" customHeight="1" x14ac:dyDescent="0.3">
      <c r="B149" s="258"/>
      <c r="C149" s="258"/>
      <c r="D149" s="258"/>
      <c r="E149" s="273"/>
      <c r="F149" s="273"/>
      <c r="G149" s="273"/>
      <c r="H149" s="258"/>
      <c r="I149" s="258"/>
      <c r="J149" s="11" t="s">
        <v>127</v>
      </c>
      <c r="K149" s="7" t="s">
        <v>128</v>
      </c>
      <c r="L149" s="7" t="s">
        <v>85</v>
      </c>
      <c r="M149" s="63">
        <v>65</v>
      </c>
      <c r="N149" s="241"/>
      <c r="O149" s="258"/>
      <c r="P149" s="258"/>
      <c r="Q149" s="258"/>
      <c r="R149" s="265"/>
      <c r="S149" s="265"/>
      <c r="T149" s="253"/>
      <c r="U149" s="253"/>
      <c r="V149" s="235"/>
      <c r="W149" s="235"/>
      <c r="X149" s="235"/>
      <c r="Y149" s="235"/>
      <c r="Z149" s="235"/>
      <c r="AA149" s="235"/>
      <c r="AB149" s="235"/>
      <c r="AC149" s="241"/>
      <c r="AD149" s="262"/>
      <c r="AE149" s="262"/>
      <c r="AF149" s="258"/>
      <c r="AG149" s="241"/>
      <c r="AH149" s="241"/>
      <c r="AI149" s="241"/>
      <c r="AJ149" s="258"/>
    </row>
    <row r="150" spans="2:36" s="36" customFormat="1" ht="93" customHeight="1" x14ac:dyDescent="0.3">
      <c r="B150" s="256" t="s">
        <v>202</v>
      </c>
      <c r="C150" s="256" t="s">
        <v>203</v>
      </c>
      <c r="D150" s="256" t="s">
        <v>66</v>
      </c>
      <c r="E150" s="271" t="s">
        <v>67</v>
      </c>
      <c r="F150" s="271" t="s">
        <v>134</v>
      </c>
      <c r="G150" s="271" t="s">
        <v>147</v>
      </c>
      <c r="H150" s="256" t="s">
        <v>70</v>
      </c>
      <c r="I150" s="256" t="s">
        <v>79</v>
      </c>
      <c r="J150" s="296" t="s">
        <v>207</v>
      </c>
      <c r="K150" s="256" t="s">
        <v>107</v>
      </c>
      <c r="L150" s="256" t="s">
        <v>86</v>
      </c>
      <c r="M150" s="517">
        <v>40</v>
      </c>
      <c r="N150" s="239" t="s">
        <v>108</v>
      </c>
      <c r="O150" s="256" t="s">
        <v>188</v>
      </c>
      <c r="P150" s="256" t="s">
        <v>75</v>
      </c>
      <c r="Q150" s="256" t="s">
        <v>76</v>
      </c>
      <c r="R150" s="263" t="s">
        <v>77</v>
      </c>
      <c r="S150" s="263" t="s">
        <v>109</v>
      </c>
      <c r="T150" s="302">
        <f>V150+Y150</f>
        <v>33460</v>
      </c>
      <c r="U150" s="302" t="s">
        <v>98</v>
      </c>
      <c r="V150" s="233">
        <v>28441</v>
      </c>
      <c r="W150" s="233" t="s">
        <v>79</v>
      </c>
      <c r="X150" s="233" t="s">
        <v>79</v>
      </c>
      <c r="Y150" s="233">
        <v>5019</v>
      </c>
      <c r="Z150" s="233" t="s">
        <v>79</v>
      </c>
      <c r="AA150" s="233" t="s">
        <v>79</v>
      </c>
      <c r="AB150" s="233">
        <v>15032.75</v>
      </c>
      <c r="AC150" s="239" t="s">
        <v>110</v>
      </c>
      <c r="AD150" s="260" t="s">
        <v>79</v>
      </c>
      <c r="AE150" s="260">
        <f>V150+Y150</f>
        <v>33460</v>
      </c>
      <c r="AF150" s="239" t="s">
        <v>79</v>
      </c>
      <c r="AG150" s="239" t="s">
        <v>33</v>
      </c>
      <c r="AH150" s="239" t="s">
        <v>246</v>
      </c>
      <c r="AI150" s="239" t="s">
        <v>247</v>
      </c>
      <c r="AJ150" s="239"/>
    </row>
    <row r="151" spans="2:36" s="36" customFormat="1" ht="59.1" customHeight="1" x14ac:dyDescent="0.3">
      <c r="B151" s="257"/>
      <c r="C151" s="257"/>
      <c r="D151" s="257"/>
      <c r="E151" s="272"/>
      <c r="F151" s="272"/>
      <c r="G151" s="272"/>
      <c r="H151" s="257"/>
      <c r="I151" s="257"/>
      <c r="J151" s="298"/>
      <c r="K151" s="258"/>
      <c r="L151" s="258"/>
      <c r="M151" s="519"/>
      <c r="N151" s="240"/>
      <c r="O151" s="257"/>
      <c r="P151" s="257"/>
      <c r="Q151" s="257"/>
      <c r="R151" s="264"/>
      <c r="S151" s="264"/>
      <c r="T151" s="303"/>
      <c r="U151" s="303"/>
      <c r="V151" s="234"/>
      <c r="W151" s="234"/>
      <c r="X151" s="234"/>
      <c r="Y151" s="234"/>
      <c r="Z151" s="234"/>
      <c r="AA151" s="234"/>
      <c r="AB151" s="234"/>
      <c r="AC151" s="240"/>
      <c r="AD151" s="261"/>
      <c r="AE151" s="261"/>
      <c r="AF151" s="257"/>
      <c r="AG151" s="240"/>
      <c r="AH151" s="240"/>
      <c r="AI151" s="240"/>
      <c r="AJ151" s="257"/>
    </row>
    <row r="152" spans="2:36" s="36" customFormat="1" ht="121.2" customHeight="1" x14ac:dyDescent="0.3">
      <c r="B152" s="258"/>
      <c r="C152" s="258"/>
      <c r="D152" s="258"/>
      <c r="E152" s="273"/>
      <c r="F152" s="273"/>
      <c r="G152" s="273"/>
      <c r="H152" s="258"/>
      <c r="I152" s="258"/>
      <c r="J152" s="11" t="s">
        <v>127</v>
      </c>
      <c r="K152" s="7" t="s">
        <v>128</v>
      </c>
      <c r="L152" s="7" t="s">
        <v>85</v>
      </c>
      <c r="M152" s="63">
        <v>16</v>
      </c>
      <c r="N152" s="241"/>
      <c r="O152" s="258"/>
      <c r="P152" s="258"/>
      <c r="Q152" s="258"/>
      <c r="R152" s="265"/>
      <c r="S152" s="265"/>
      <c r="T152" s="253"/>
      <c r="U152" s="253"/>
      <c r="V152" s="235"/>
      <c r="W152" s="235"/>
      <c r="X152" s="235"/>
      <c r="Y152" s="235"/>
      <c r="Z152" s="235"/>
      <c r="AA152" s="235"/>
      <c r="AB152" s="235"/>
      <c r="AC152" s="241"/>
      <c r="AD152" s="262"/>
      <c r="AE152" s="262"/>
      <c r="AF152" s="258"/>
      <c r="AG152" s="241"/>
      <c r="AH152" s="241"/>
      <c r="AI152" s="241"/>
      <c r="AJ152" s="258"/>
    </row>
    <row r="153" spans="2:36" s="36" customFormat="1" ht="93" customHeight="1" x14ac:dyDescent="0.3">
      <c r="B153" s="304" t="s">
        <v>1024</v>
      </c>
      <c r="C153" s="304" t="s">
        <v>191</v>
      </c>
      <c r="D153" s="304" t="s">
        <v>66</v>
      </c>
      <c r="E153" s="336" t="s">
        <v>67</v>
      </c>
      <c r="F153" s="336" t="s">
        <v>134</v>
      </c>
      <c r="G153" s="336" t="s">
        <v>147</v>
      </c>
      <c r="H153" s="304" t="s">
        <v>70</v>
      </c>
      <c r="I153" s="304" t="s">
        <v>79</v>
      </c>
      <c r="J153" s="512" t="s">
        <v>207</v>
      </c>
      <c r="K153" s="304" t="s">
        <v>107</v>
      </c>
      <c r="L153" s="304" t="s">
        <v>86</v>
      </c>
      <c r="M153" s="539">
        <v>40</v>
      </c>
      <c r="N153" s="285" t="s">
        <v>108</v>
      </c>
      <c r="O153" s="304" t="s">
        <v>188</v>
      </c>
      <c r="P153" s="304" t="s">
        <v>75</v>
      </c>
      <c r="Q153" s="304" t="s">
        <v>76</v>
      </c>
      <c r="R153" s="352" t="s">
        <v>77</v>
      </c>
      <c r="S153" s="352" t="s">
        <v>109</v>
      </c>
      <c r="T153" s="348">
        <f>V153+Y153</f>
        <v>29700</v>
      </c>
      <c r="U153" s="348">
        <f>T153</f>
        <v>29700</v>
      </c>
      <c r="V153" s="288">
        <v>25245</v>
      </c>
      <c r="W153" s="288" t="s">
        <v>79</v>
      </c>
      <c r="X153" s="288" t="s">
        <v>79</v>
      </c>
      <c r="Y153" s="288">
        <v>4455</v>
      </c>
      <c r="Z153" s="288" t="s">
        <v>79</v>
      </c>
      <c r="AA153" s="288" t="s">
        <v>79</v>
      </c>
      <c r="AB153" s="288">
        <v>13343.48</v>
      </c>
      <c r="AC153" s="285" t="s">
        <v>110</v>
      </c>
      <c r="AD153" s="333" t="s">
        <v>79</v>
      </c>
      <c r="AE153" s="333">
        <f>V153+Y153</f>
        <v>29700</v>
      </c>
      <c r="AF153" s="285" t="s">
        <v>79</v>
      </c>
      <c r="AG153" s="285" t="s">
        <v>33</v>
      </c>
      <c r="AH153" s="285" t="s">
        <v>176</v>
      </c>
      <c r="AI153" s="285" t="s">
        <v>161</v>
      </c>
      <c r="AJ153" s="285"/>
    </row>
    <row r="154" spans="2:36" s="36" customFormat="1" ht="59.1" customHeight="1" x14ac:dyDescent="0.3">
      <c r="B154" s="306"/>
      <c r="C154" s="306"/>
      <c r="D154" s="306"/>
      <c r="E154" s="337"/>
      <c r="F154" s="337"/>
      <c r="G154" s="337"/>
      <c r="H154" s="306"/>
      <c r="I154" s="306"/>
      <c r="J154" s="513"/>
      <c r="K154" s="305"/>
      <c r="L154" s="305"/>
      <c r="M154" s="541"/>
      <c r="N154" s="286"/>
      <c r="O154" s="306"/>
      <c r="P154" s="306"/>
      <c r="Q154" s="306"/>
      <c r="R154" s="353"/>
      <c r="S154" s="353"/>
      <c r="T154" s="349"/>
      <c r="U154" s="349"/>
      <c r="V154" s="289"/>
      <c r="W154" s="289"/>
      <c r="X154" s="289"/>
      <c r="Y154" s="289"/>
      <c r="Z154" s="289"/>
      <c r="AA154" s="289"/>
      <c r="AB154" s="289"/>
      <c r="AC154" s="286"/>
      <c r="AD154" s="334"/>
      <c r="AE154" s="334"/>
      <c r="AF154" s="306"/>
      <c r="AG154" s="286"/>
      <c r="AH154" s="286"/>
      <c r="AI154" s="286"/>
      <c r="AJ154" s="306"/>
    </row>
    <row r="155" spans="2:36" s="36" customFormat="1" ht="121.2" customHeight="1" x14ac:dyDescent="0.3">
      <c r="B155" s="305"/>
      <c r="C155" s="305"/>
      <c r="D155" s="305"/>
      <c r="E155" s="338"/>
      <c r="F155" s="338"/>
      <c r="G155" s="338"/>
      <c r="H155" s="305"/>
      <c r="I155" s="305"/>
      <c r="J155" s="20" t="s">
        <v>127</v>
      </c>
      <c r="K155" s="27" t="s">
        <v>128</v>
      </c>
      <c r="L155" s="27" t="s">
        <v>85</v>
      </c>
      <c r="M155" s="61">
        <v>13</v>
      </c>
      <c r="N155" s="287"/>
      <c r="O155" s="305"/>
      <c r="P155" s="305"/>
      <c r="Q155" s="305"/>
      <c r="R155" s="354"/>
      <c r="S155" s="354"/>
      <c r="T155" s="350"/>
      <c r="U155" s="350"/>
      <c r="V155" s="290"/>
      <c r="W155" s="290"/>
      <c r="X155" s="290"/>
      <c r="Y155" s="290"/>
      <c r="Z155" s="290"/>
      <c r="AA155" s="290"/>
      <c r="AB155" s="290"/>
      <c r="AC155" s="287"/>
      <c r="AD155" s="335"/>
      <c r="AE155" s="335"/>
      <c r="AF155" s="305"/>
      <c r="AG155" s="287"/>
      <c r="AH155" s="287"/>
      <c r="AI155" s="287"/>
      <c r="AJ155" s="305"/>
    </row>
    <row r="156" spans="2:36" s="36" customFormat="1" ht="215.1" customHeight="1" x14ac:dyDescent="0.3">
      <c r="B156" s="14" t="s">
        <v>1231</v>
      </c>
      <c r="C156" s="57" t="s">
        <v>204</v>
      </c>
      <c r="D156" s="57" t="s">
        <v>66</v>
      </c>
      <c r="E156" s="205" t="s">
        <v>67</v>
      </c>
      <c r="F156" s="205" t="s">
        <v>134</v>
      </c>
      <c r="G156" s="205" t="s">
        <v>147</v>
      </c>
      <c r="H156" s="57" t="s">
        <v>70</v>
      </c>
      <c r="I156" s="57" t="s">
        <v>79</v>
      </c>
      <c r="J156" s="20" t="s">
        <v>127</v>
      </c>
      <c r="K156" s="27" t="s">
        <v>128</v>
      </c>
      <c r="L156" s="27" t="s">
        <v>85</v>
      </c>
      <c r="M156" s="61">
        <v>5</v>
      </c>
      <c r="N156" s="203" t="s">
        <v>108</v>
      </c>
      <c r="O156" s="57" t="s">
        <v>188</v>
      </c>
      <c r="P156" s="57" t="s">
        <v>75</v>
      </c>
      <c r="Q156" s="57" t="s">
        <v>76</v>
      </c>
      <c r="R156" s="207" t="s">
        <v>77</v>
      </c>
      <c r="S156" s="207" t="s">
        <v>109</v>
      </c>
      <c r="T156" s="206">
        <f>V156+Y156</f>
        <v>64200</v>
      </c>
      <c r="U156" s="206" t="s">
        <v>98</v>
      </c>
      <c r="V156" s="164">
        <v>54570</v>
      </c>
      <c r="W156" s="164" t="s">
        <v>79</v>
      </c>
      <c r="X156" s="164" t="s">
        <v>79</v>
      </c>
      <c r="Y156" s="164">
        <v>9630</v>
      </c>
      <c r="Z156" s="164" t="s">
        <v>79</v>
      </c>
      <c r="AA156" s="164" t="s">
        <v>79</v>
      </c>
      <c r="AB156" s="164">
        <v>28843.48</v>
      </c>
      <c r="AC156" s="203" t="s">
        <v>110</v>
      </c>
      <c r="AD156" s="204" t="s">
        <v>79</v>
      </c>
      <c r="AE156" s="204">
        <f>V156+Y156</f>
        <v>64200</v>
      </c>
      <c r="AF156" s="203" t="s">
        <v>79</v>
      </c>
      <c r="AG156" s="203" t="s">
        <v>33</v>
      </c>
      <c r="AH156" s="203" t="s">
        <v>246</v>
      </c>
      <c r="AI156" s="203" t="s">
        <v>247</v>
      </c>
      <c r="AJ156" s="203"/>
    </row>
    <row r="157" spans="2:36" s="36" customFormat="1" ht="125.7" customHeight="1" x14ac:dyDescent="0.3">
      <c r="B157" s="256" t="s">
        <v>962</v>
      </c>
      <c r="C157" s="256" t="s">
        <v>191</v>
      </c>
      <c r="D157" s="256" t="s">
        <v>66</v>
      </c>
      <c r="E157" s="271" t="s">
        <v>67</v>
      </c>
      <c r="F157" s="271" t="s">
        <v>134</v>
      </c>
      <c r="G157" s="271" t="s">
        <v>147</v>
      </c>
      <c r="H157" s="256" t="s">
        <v>70</v>
      </c>
      <c r="I157" s="256" t="s">
        <v>79</v>
      </c>
      <c r="J157" s="11" t="s">
        <v>207</v>
      </c>
      <c r="K157" s="7" t="s">
        <v>107</v>
      </c>
      <c r="L157" s="7" t="s">
        <v>86</v>
      </c>
      <c r="M157" s="63">
        <v>40</v>
      </c>
      <c r="N157" s="239" t="s">
        <v>108</v>
      </c>
      <c r="O157" s="256" t="s">
        <v>155</v>
      </c>
      <c r="P157" s="256" t="s">
        <v>75</v>
      </c>
      <c r="Q157" s="256" t="s">
        <v>76</v>
      </c>
      <c r="R157" s="263" t="s">
        <v>77</v>
      </c>
      <c r="S157" s="263" t="s">
        <v>109</v>
      </c>
      <c r="T157" s="302">
        <f>V157+Y157</f>
        <v>64200</v>
      </c>
      <c r="U157" s="302" t="s">
        <v>98</v>
      </c>
      <c r="V157" s="233">
        <v>54570</v>
      </c>
      <c r="W157" s="233" t="s">
        <v>79</v>
      </c>
      <c r="X157" s="233" t="s">
        <v>79</v>
      </c>
      <c r="Y157" s="233">
        <v>9630</v>
      </c>
      <c r="Z157" s="233" t="s">
        <v>79</v>
      </c>
      <c r="AA157" s="233" t="s">
        <v>79</v>
      </c>
      <c r="AB157" s="233">
        <v>28843.48</v>
      </c>
      <c r="AC157" s="239" t="s">
        <v>110</v>
      </c>
      <c r="AD157" s="260" t="s">
        <v>79</v>
      </c>
      <c r="AE157" s="260">
        <f>V157+Y157</f>
        <v>64200</v>
      </c>
      <c r="AF157" s="239" t="s">
        <v>79</v>
      </c>
      <c r="AG157" s="239" t="s">
        <v>33</v>
      </c>
      <c r="AH157" s="239" t="s">
        <v>963</v>
      </c>
      <c r="AI157" s="239" t="s">
        <v>247</v>
      </c>
      <c r="AJ157" s="239"/>
    </row>
    <row r="158" spans="2:36" s="36" customFormat="1" ht="80.25" customHeight="1" x14ac:dyDescent="0.3">
      <c r="B158" s="258"/>
      <c r="C158" s="258"/>
      <c r="D158" s="258"/>
      <c r="E158" s="273"/>
      <c r="F158" s="273"/>
      <c r="G158" s="273"/>
      <c r="H158" s="258"/>
      <c r="I158" s="258"/>
      <c r="J158" s="11" t="s">
        <v>127</v>
      </c>
      <c r="K158" s="7" t="s">
        <v>128</v>
      </c>
      <c r="L158" s="7" t="s">
        <v>85</v>
      </c>
      <c r="M158" s="63">
        <v>30</v>
      </c>
      <c r="N158" s="241"/>
      <c r="O158" s="258"/>
      <c r="P158" s="258"/>
      <c r="Q158" s="258"/>
      <c r="R158" s="265"/>
      <c r="S158" s="265"/>
      <c r="T158" s="253"/>
      <c r="U158" s="253"/>
      <c r="V158" s="235"/>
      <c r="W158" s="235"/>
      <c r="X158" s="235"/>
      <c r="Y158" s="235"/>
      <c r="Z158" s="235"/>
      <c r="AA158" s="235"/>
      <c r="AB158" s="235"/>
      <c r="AC158" s="241"/>
      <c r="AD158" s="262"/>
      <c r="AE158" s="262"/>
      <c r="AF158" s="258"/>
      <c r="AG158" s="241"/>
      <c r="AH158" s="241"/>
      <c r="AI158" s="241"/>
      <c r="AJ158" s="258"/>
    </row>
    <row r="159" spans="2:36" s="36" customFormat="1" ht="93" customHeight="1" x14ac:dyDescent="0.3">
      <c r="B159" s="14" t="s">
        <v>964</v>
      </c>
      <c r="C159" s="256" t="s">
        <v>965</v>
      </c>
      <c r="D159" s="256" t="s">
        <v>66</v>
      </c>
      <c r="E159" s="256" t="s">
        <v>67</v>
      </c>
      <c r="F159" s="256" t="s">
        <v>134</v>
      </c>
      <c r="G159" s="256" t="s">
        <v>147</v>
      </c>
      <c r="H159" s="256" t="s">
        <v>70</v>
      </c>
      <c r="I159" s="256" t="s">
        <v>79</v>
      </c>
      <c r="J159" s="296" t="s">
        <v>207</v>
      </c>
      <c r="K159" s="256" t="s">
        <v>107</v>
      </c>
      <c r="L159" s="256" t="s">
        <v>86</v>
      </c>
      <c r="M159" s="517">
        <v>40</v>
      </c>
      <c r="N159" s="239" t="s">
        <v>108</v>
      </c>
      <c r="O159" s="256" t="s">
        <v>188</v>
      </c>
      <c r="P159" s="256" t="s">
        <v>75</v>
      </c>
      <c r="Q159" s="256" t="s">
        <v>76</v>
      </c>
      <c r="R159" s="263" t="s">
        <v>77</v>
      </c>
      <c r="S159" s="263" t="s">
        <v>109</v>
      </c>
      <c r="T159" s="302">
        <f>V159+Y159</f>
        <v>29509.95</v>
      </c>
      <c r="U159" s="302" t="s">
        <v>98</v>
      </c>
      <c r="V159" s="233">
        <v>25083.45</v>
      </c>
      <c r="W159" s="233" t="s">
        <v>79</v>
      </c>
      <c r="X159" s="233" t="s">
        <v>79</v>
      </c>
      <c r="Y159" s="233">
        <v>4426.5</v>
      </c>
      <c r="Z159" s="233" t="s">
        <v>79</v>
      </c>
      <c r="AA159" s="233" t="s">
        <v>79</v>
      </c>
      <c r="AB159" s="233">
        <v>13258.1</v>
      </c>
      <c r="AC159" s="239" t="s">
        <v>110</v>
      </c>
      <c r="AD159" s="260" t="s">
        <v>79</v>
      </c>
      <c r="AE159" s="260">
        <f>V159+Y159</f>
        <v>29509.95</v>
      </c>
      <c r="AF159" s="239" t="s">
        <v>79</v>
      </c>
      <c r="AG159" s="239" t="s">
        <v>33</v>
      </c>
      <c r="AH159" s="239" t="s">
        <v>247</v>
      </c>
      <c r="AI159" s="239" t="s">
        <v>250</v>
      </c>
      <c r="AJ159" s="239"/>
    </row>
    <row r="160" spans="2:36" s="36" customFormat="1" ht="18.600000000000001" customHeight="1" x14ac:dyDescent="0.3">
      <c r="B160" s="78"/>
      <c r="C160" s="257"/>
      <c r="D160" s="257"/>
      <c r="E160" s="257"/>
      <c r="F160" s="257"/>
      <c r="G160" s="257"/>
      <c r="H160" s="257"/>
      <c r="I160" s="257"/>
      <c r="J160" s="298"/>
      <c r="K160" s="258"/>
      <c r="L160" s="258"/>
      <c r="M160" s="519"/>
      <c r="N160" s="240"/>
      <c r="O160" s="257"/>
      <c r="P160" s="257"/>
      <c r="Q160" s="257"/>
      <c r="R160" s="264"/>
      <c r="S160" s="264"/>
      <c r="T160" s="303"/>
      <c r="U160" s="303"/>
      <c r="V160" s="234"/>
      <c r="W160" s="234"/>
      <c r="X160" s="234"/>
      <c r="Y160" s="234"/>
      <c r="Z160" s="234"/>
      <c r="AA160" s="234"/>
      <c r="AB160" s="234"/>
      <c r="AC160" s="240"/>
      <c r="AD160" s="261"/>
      <c r="AE160" s="261"/>
      <c r="AF160" s="240"/>
      <c r="AG160" s="240"/>
      <c r="AH160" s="240"/>
      <c r="AI160" s="240"/>
      <c r="AJ160" s="240"/>
    </row>
    <row r="161" spans="2:36" s="36" customFormat="1" ht="51" customHeight="1" x14ac:dyDescent="0.3">
      <c r="B161" s="257"/>
      <c r="C161" s="257"/>
      <c r="D161" s="257"/>
      <c r="E161" s="257"/>
      <c r="F161" s="257"/>
      <c r="G161" s="257"/>
      <c r="H161" s="257"/>
      <c r="I161" s="257"/>
      <c r="J161" s="11" t="s">
        <v>127</v>
      </c>
      <c r="K161" s="7" t="s">
        <v>128</v>
      </c>
      <c r="L161" s="7" t="s">
        <v>85</v>
      </c>
      <c r="M161" s="63">
        <v>20</v>
      </c>
      <c r="N161" s="240"/>
      <c r="O161" s="257"/>
      <c r="P161" s="257"/>
      <c r="Q161" s="257"/>
      <c r="R161" s="264"/>
      <c r="S161" s="264"/>
      <c r="T161" s="303"/>
      <c r="U161" s="303"/>
      <c r="V161" s="234"/>
      <c r="W161" s="234"/>
      <c r="X161" s="234"/>
      <c r="Y161" s="234"/>
      <c r="Z161" s="234"/>
      <c r="AA161" s="234"/>
      <c r="AB161" s="234"/>
      <c r="AC161" s="240"/>
      <c r="AD161" s="261"/>
      <c r="AE161" s="261"/>
      <c r="AF161" s="240"/>
      <c r="AG161" s="240"/>
      <c r="AH161" s="240"/>
      <c r="AI161" s="240"/>
      <c r="AJ161" s="240"/>
    </row>
    <row r="162" spans="2:36" s="36" customFormat="1" ht="50.7" customHeight="1" x14ac:dyDescent="0.3">
      <c r="B162" s="258"/>
      <c r="C162" s="258"/>
      <c r="D162" s="258"/>
      <c r="E162" s="258"/>
      <c r="F162" s="258"/>
      <c r="G162" s="258"/>
      <c r="H162" s="258"/>
      <c r="I162" s="258"/>
      <c r="J162" s="11" t="s">
        <v>111</v>
      </c>
      <c r="K162" s="11" t="s">
        <v>112</v>
      </c>
      <c r="L162" s="7" t="s">
        <v>85</v>
      </c>
      <c r="M162" s="63">
        <v>1</v>
      </c>
      <c r="N162" s="241"/>
      <c r="O162" s="258"/>
      <c r="P162" s="258"/>
      <c r="Q162" s="258"/>
      <c r="R162" s="265"/>
      <c r="S162" s="265"/>
      <c r="T162" s="253"/>
      <c r="U162" s="253"/>
      <c r="V162" s="235"/>
      <c r="W162" s="235"/>
      <c r="X162" s="235"/>
      <c r="Y162" s="235"/>
      <c r="Z162" s="235"/>
      <c r="AA162" s="235"/>
      <c r="AB162" s="235"/>
      <c r="AC162" s="241"/>
      <c r="AD162" s="262"/>
      <c r="AE162" s="262"/>
      <c r="AF162" s="241"/>
      <c r="AG162" s="241"/>
      <c r="AH162" s="241"/>
      <c r="AI162" s="241"/>
      <c r="AJ162" s="241"/>
    </row>
    <row r="163" spans="2:36" s="36" customFormat="1" ht="53.1" customHeight="1" x14ac:dyDescent="0.3">
      <c r="B163" s="256" t="s">
        <v>1174</v>
      </c>
      <c r="C163" s="256" t="s">
        <v>196</v>
      </c>
      <c r="D163" s="256" t="s">
        <v>66</v>
      </c>
      <c r="E163" s="271" t="s">
        <v>67</v>
      </c>
      <c r="F163" s="271" t="s">
        <v>132</v>
      </c>
      <c r="G163" s="271" t="s">
        <v>69</v>
      </c>
      <c r="H163" s="256" t="s">
        <v>70</v>
      </c>
      <c r="I163" s="256" t="s">
        <v>79</v>
      </c>
      <c r="J163" s="11" t="s">
        <v>113</v>
      </c>
      <c r="K163" s="7" t="s">
        <v>114</v>
      </c>
      <c r="L163" s="7" t="s">
        <v>115</v>
      </c>
      <c r="M163" s="63">
        <v>1</v>
      </c>
      <c r="N163" s="239" t="s">
        <v>108</v>
      </c>
      <c r="O163" s="256" t="s">
        <v>164</v>
      </c>
      <c r="P163" s="256" t="s">
        <v>75</v>
      </c>
      <c r="Q163" s="256" t="s">
        <v>76</v>
      </c>
      <c r="R163" s="263" t="s">
        <v>77</v>
      </c>
      <c r="S163" s="263" t="s">
        <v>109</v>
      </c>
      <c r="T163" s="302">
        <f>V163+Y163</f>
        <v>74900</v>
      </c>
      <c r="U163" s="302" t="s">
        <v>98</v>
      </c>
      <c r="V163" s="233">
        <v>63665</v>
      </c>
      <c r="W163" s="233" t="s">
        <v>79</v>
      </c>
      <c r="X163" s="233" t="s">
        <v>79</v>
      </c>
      <c r="Y163" s="233">
        <v>11235</v>
      </c>
      <c r="Z163" s="233" t="s">
        <v>79</v>
      </c>
      <c r="AA163" s="233" t="s">
        <v>79</v>
      </c>
      <c r="AB163" s="233">
        <v>33650.730000000003</v>
      </c>
      <c r="AC163" s="239" t="s">
        <v>80</v>
      </c>
      <c r="AD163" s="260" t="s">
        <v>79</v>
      </c>
      <c r="AE163" s="260">
        <f>V163+Y163</f>
        <v>74900</v>
      </c>
      <c r="AF163" s="239" t="s">
        <v>79</v>
      </c>
      <c r="AG163" s="239" t="s">
        <v>33</v>
      </c>
      <c r="AH163" s="239" t="s">
        <v>232</v>
      </c>
      <c r="AI163" s="239" t="s">
        <v>405</v>
      </c>
      <c r="AJ163" s="239"/>
    </row>
    <row r="164" spans="2:36" s="36" customFormat="1" ht="57" customHeight="1" x14ac:dyDescent="0.3">
      <c r="B164" s="257"/>
      <c r="C164" s="257"/>
      <c r="D164" s="257"/>
      <c r="E164" s="272"/>
      <c r="F164" s="272"/>
      <c r="G164" s="272"/>
      <c r="H164" s="257"/>
      <c r="I164" s="257"/>
      <c r="J164" s="11" t="s">
        <v>116</v>
      </c>
      <c r="K164" s="7" t="s">
        <v>117</v>
      </c>
      <c r="L164" s="7" t="s">
        <v>85</v>
      </c>
      <c r="M164" s="63">
        <v>1</v>
      </c>
      <c r="N164" s="240"/>
      <c r="O164" s="257"/>
      <c r="P164" s="257"/>
      <c r="Q164" s="257"/>
      <c r="R164" s="264"/>
      <c r="S164" s="264"/>
      <c r="T164" s="303"/>
      <c r="U164" s="303"/>
      <c r="V164" s="234"/>
      <c r="W164" s="234"/>
      <c r="X164" s="234"/>
      <c r="Y164" s="234"/>
      <c r="Z164" s="234"/>
      <c r="AA164" s="234"/>
      <c r="AB164" s="234"/>
      <c r="AC164" s="240"/>
      <c r="AD164" s="261"/>
      <c r="AE164" s="261"/>
      <c r="AF164" s="257"/>
      <c r="AG164" s="240"/>
      <c r="AH164" s="240"/>
      <c r="AI164" s="240"/>
      <c r="AJ164" s="257"/>
    </row>
    <row r="165" spans="2:36" s="36" customFormat="1" ht="49.2" customHeight="1" x14ac:dyDescent="0.3">
      <c r="B165" s="257"/>
      <c r="C165" s="257"/>
      <c r="D165" s="257"/>
      <c r="E165" s="272"/>
      <c r="F165" s="272"/>
      <c r="G165" s="272"/>
      <c r="H165" s="257"/>
      <c r="I165" s="257"/>
      <c r="J165" s="11" t="s">
        <v>208</v>
      </c>
      <c r="K165" s="7" t="s">
        <v>118</v>
      </c>
      <c r="L165" s="7" t="s">
        <v>119</v>
      </c>
      <c r="M165" s="63">
        <v>1</v>
      </c>
      <c r="N165" s="240"/>
      <c r="O165" s="257"/>
      <c r="P165" s="257"/>
      <c r="Q165" s="257"/>
      <c r="R165" s="264"/>
      <c r="S165" s="264"/>
      <c r="T165" s="303"/>
      <c r="U165" s="303"/>
      <c r="V165" s="234"/>
      <c r="W165" s="234"/>
      <c r="X165" s="234"/>
      <c r="Y165" s="234"/>
      <c r="Z165" s="234"/>
      <c r="AA165" s="234"/>
      <c r="AB165" s="234"/>
      <c r="AC165" s="240"/>
      <c r="AD165" s="261"/>
      <c r="AE165" s="261"/>
      <c r="AF165" s="257"/>
      <c r="AG165" s="240"/>
      <c r="AH165" s="240"/>
      <c r="AI165" s="240"/>
      <c r="AJ165" s="257"/>
    </row>
    <row r="166" spans="2:36" s="36" customFormat="1" ht="44.1" customHeight="1" x14ac:dyDescent="0.3">
      <c r="B166" s="258"/>
      <c r="C166" s="258"/>
      <c r="D166" s="258"/>
      <c r="E166" s="273"/>
      <c r="F166" s="273"/>
      <c r="G166" s="273"/>
      <c r="H166" s="258"/>
      <c r="I166" s="258"/>
      <c r="J166" s="11" t="s">
        <v>120</v>
      </c>
      <c r="K166" s="7" t="s">
        <v>121</v>
      </c>
      <c r="L166" s="7" t="s">
        <v>119</v>
      </c>
      <c r="M166" s="63">
        <v>1</v>
      </c>
      <c r="N166" s="241"/>
      <c r="O166" s="258"/>
      <c r="P166" s="258"/>
      <c r="Q166" s="258"/>
      <c r="R166" s="265"/>
      <c r="S166" s="265"/>
      <c r="T166" s="253"/>
      <c r="U166" s="253"/>
      <c r="V166" s="235"/>
      <c r="W166" s="235"/>
      <c r="X166" s="235"/>
      <c r="Y166" s="235"/>
      <c r="Z166" s="235"/>
      <c r="AA166" s="235"/>
      <c r="AB166" s="235"/>
      <c r="AC166" s="241"/>
      <c r="AD166" s="262"/>
      <c r="AE166" s="262"/>
      <c r="AF166" s="258"/>
      <c r="AG166" s="241"/>
      <c r="AH166" s="241"/>
      <c r="AI166" s="241"/>
      <c r="AJ166" s="258"/>
    </row>
    <row r="167" spans="2:36" s="36" customFormat="1" ht="215.1" customHeight="1" x14ac:dyDescent="0.3">
      <c r="B167" s="14" t="s">
        <v>1230</v>
      </c>
      <c r="C167" s="14" t="s">
        <v>204</v>
      </c>
      <c r="D167" s="14" t="s">
        <v>66</v>
      </c>
      <c r="E167" s="31" t="s">
        <v>67</v>
      </c>
      <c r="F167" s="31" t="s">
        <v>134</v>
      </c>
      <c r="G167" s="31" t="s">
        <v>147</v>
      </c>
      <c r="H167" s="14" t="s">
        <v>70</v>
      </c>
      <c r="I167" s="14" t="s">
        <v>79</v>
      </c>
      <c r="J167" s="11" t="s">
        <v>127</v>
      </c>
      <c r="K167" s="7" t="s">
        <v>128</v>
      </c>
      <c r="L167" s="7" t="s">
        <v>85</v>
      </c>
      <c r="M167" s="63">
        <v>5</v>
      </c>
      <c r="N167" s="15" t="s">
        <v>108</v>
      </c>
      <c r="O167" s="14" t="s">
        <v>188</v>
      </c>
      <c r="P167" s="14" t="s">
        <v>75</v>
      </c>
      <c r="Q167" s="14" t="s">
        <v>76</v>
      </c>
      <c r="R167" s="218" t="s">
        <v>77</v>
      </c>
      <c r="S167" s="218" t="s">
        <v>109</v>
      </c>
      <c r="T167" s="217">
        <f>V167+Y167</f>
        <v>64200</v>
      </c>
      <c r="U167" s="217" t="s">
        <v>98</v>
      </c>
      <c r="V167" s="19">
        <v>54570</v>
      </c>
      <c r="W167" s="19" t="s">
        <v>79</v>
      </c>
      <c r="X167" s="19" t="s">
        <v>79</v>
      </c>
      <c r="Y167" s="19">
        <v>9630</v>
      </c>
      <c r="Z167" s="19" t="s">
        <v>79</v>
      </c>
      <c r="AA167" s="19" t="s">
        <v>79</v>
      </c>
      <c r="AB167" s="19">
        <v>28843.48</v>
      </c>
      <c r="AC167" s="15" t="s">
        <v>110</v>
      </c>
      <c r="AD167" s="35" t="s">
        <v>79</v>
      </c>
      <c r="AE167" s="35">
        <f>V167+Y167</f>
        <v>64200</v>
      </c>
      <c r="AF167" s="15" t="s">
        <v>79</v>
      </c>
      <c r="AG167" s="15" t="s">
        <v>33</v>
      </c>
      <c r="AH167" s="15" t="s">
        <v>161</v>
      </c>
      <c r="AI167" s="15" t="s">
        <v>179</v>
      </c>
      <c r="AJ167" s="15"/>
    </row>
    <row r="168" spans="2:36" s="36" customFormat="1" ht="125.7" customHeight="1" x14ac:dyDescent="0.3">
      <c r="B168" s="256" t="s">
        <v>1252</v>
      </c>
      <c r="C168" s="256" t="s">
        <v>191</v>
      </c>
      <c r="D168" s="256" t="s">
        <v>66</v>
      </c>
      <c r="E168" s="271" t="s">
        <v>67</v>
      </c>
      <c r="F168" s="271" t="s">
        <v>134</v>
      </c>
      <c r="G168" s="271" t="s">
        <v>147</v>
      </c>
      <c r="H168" s="256" t="s">
        <v>70</v>
      </c>
      <c r="I168" s="256" t="s">
        <v>79</v>
      </c>
      <c r="J168" s="11" t="s">
        <v>207</v>
      </c>
      <c r="K168" s="7" t="s">
        <v>107</v>
      </c>
      <c r="L168" s="7" t="s">
        <v>86</v>
      </c>
      <c r="M168" s="63">
        <v>40</v>
      </c>
      <c r="N168" s="239" t="s">
        <v>108</v>
      </c>
      <c r="O168" s="256" t="s">
        <v>155</v>
      </c>
      <c r="P168" s="256" t="s">
        <v>75</v>
      </c>
      <c r="Q168" s="256" t="s">
        <v>76</v>
      </c>
      <c r="R168" s="263" t="s">
        <v>77</v>
      </c>
      <c r="S168" s="263" t="s">
        <v>109</v>
      </c>
      <c r="T168" s="302">
        <f>V168+Y168</f>
        <v>9855.17</v>
      </c>
      <c r="U168" s="302" t="s">
        <v>98</v>
      </c>
      <c r="V168" s="233">
        <v>8376.89</v>
      </c>
      <c r="W168" s="233" t="s">
        <v>79</v>
      </c>
      <c r="X168" s="233" t="s">
        <v>79</v>
      </c>
      <c r="Y168" s="233">
        <v>1478.28</v>
      </c>
      <c r="Z168" s="233" t="s">
        <v>79</v>
      </c>
      <c r="AA168" s="233" t="s">
        <v>79</v>
      </c>
      <c r="AB168" s="233">
        <v>4427.63</v>
      </c>
      <c r="AC168" s="239" t="s">
        <v>110</v>
      </c>
      <c r="AD168" s="260" t="s">
        <v>79</v>
      </c>
      <c r="AE168" s="260">
        <f>V168+Y168</f>
        <v>9855.17</v>
      </c>
      <c r="AF168" s="239" t="s">
        <v>79</v>
      </c>
      <c r="AG168" s="239" t="s">
        <v>33</v>
      </c>
      <c r="AH168" s="239" t="s">
        <v>1253</v>
      </c>
      <c r="AI168" s="239" t="s">
        <v>510</v>
      </c>
      <c r="AJ168" s="239"/>
    </row>
    <row r="169" spans="2:36" s="36" customFormat="1" ht="80.25" customHeight="1" x14ac:dyDescent="0.3">
      <c r="B169" s="258"/>
      <c r="C169" s="258"/>
      <c r="D169" s="258"/>
      <c r="E169" s="273"/>
      <c r="F169" s="273"/>
      <c r="G169" s="273"/>
      <c r="H169" s="258"/>
      <c r="I169" s="258"/>
      <c r="J169" s="11" t="s">
        <v>127</v>
      </c>
      <c r="K169" s="7" t="s">
        <v>128</v>
      </c>
      <c r="L169" s="7" t="s">
        <v>85</v>
      </c>
      <c r="M169" s="63">
        <v>5</v>
      </c>
      <c r="N169" s="241"/>
      <c r="O169" s="258"/>
      <c r="P169" s="258"/>
      <c r="Q169" s="258"/>
      <c r="R169" s="265"/>
      <c r="S169" s="265"/>
      <c r="T169" s="253"/>
      <c r="U169" s="253"/>
      <c r="V169" s="235"/>
      <c r="W169" s="235"/>
      <c r="X169" s="235"/>
      <c r="Y169" s="235"/>
      <c r="Z169" s="235"/>
      <c r="AA169" s="235"/>
      <c r="AB169" s="235"/>
      <c r="AC169" s="241"/>
      <c r="AD169" s="262"/>
      <c r="AE169" s="262"/>
      <c r="AF169" s="258"/>
      <c r="AG169" s="241"/>
      <c r="AH169" s="241"/>
      <c r="AI169" s="241"/>
      <c r="AJ169" s="258"/>
    </row>
    <row r="170" spans="2:36" s="36" customFormat="1" ht="132" customHeight="1" x14ac:dyDescent="0.3">
      <c r="B170" s="228" t="s">
        <v>145</v>
      </c>
      <c r="C170" s="228" t="s">
        <v>146</v>
      </c>
      <c r="D170" s="228" t="s">
        <v>106</v>
      </c>
      <c r="E170" s="229" t="s">
        <v>67</v>
      </c>
      <c r="F170" s="229" t="s">
        <v>134</v>
      </c>
      <c r="G170" s="229" t="s">
        <v>147</v>
      </c>
      <c r="H170" s="228" t="s">
        <v>70</v>
      </c>
      <c r="I170" s="228" t="s">
        <v>79</v>
      </c>
      <c r="J170" s="11" t="s">
        <v>207</v>
      </c>
      <c r="K170" s="7" t="s">
        <v>107</v>
      </c>
      <c r="L170" s="7" t="s">
        <v>86</v>
      </c>
      <c r="M170" s="7">
        <v>40</v>
      </c>
      <c r="N170" s="227" t="s">
        <v>108</v>
      </c>
      <c r="O170" s="228" t="s">
        <v>148</v>
      </c>
      <c r="P170" s="228" t="s">
        <v>75</v>
      </c>
      <c r="Q170" s="228" t="s">
        <v>76</v>
      </c>
      <c r="R170" s="231" t="s">
        <v>77</v>
      </c>
      <c r="S170" s="231" t="s">
        <v>109</v>
      </c>
      <c r="T170" s="232">
        <f>V170+Y170</f>
        <v>165600</v>
      </c>
      <c r="U170" s="232" t="s">
        <v>79</v>
      </c>
      <c r="V170" s="233">
        <v>140760</v>
      </c>
      <c r="W170" s="236" t="s">
        <v>79</v>
      </c>
      <c r="X170" s="236" t="s">
        <v>79</v>
      </c>
      <c r="Y170" s="236">
        <v>24840</v>
      </c>
      <c r="Z170" s="236" t="s">
        <v>98</v>
      </c>
      <c r="AA170" s="236" t="s">
        <v>79</v>
      </c>
      <c r="AB170" s="236">
        <v>74400</v>
      </c>
      <c r="AC170" s="227" t="s">
        <v>149</v>
      </c>
      <c r="AD170" s="237" t="s">
        <v>79</v>
      </c>
      <c r="AE170" s="237">
        <f>V170+Y170</f>
        <v>165600</v>
      </c>
      <c r="AF170" s="227" t="s">
        <v>79</v>
      </c>
      <c r="AG170" s="227" t="s">
        <v>33</v>
      </c>
      <c r="AH170" s="227" t="s">
        <v>157</v>
      </c>
      <c r="AI170" s="227" t="s">
        <v>158</v>
      </c>
      <c r="AJ170" s="227"/>
    </row>
    <row r="171" spans="2:36" s="36" customFormat="1" ht="86.1" customHeight="1" x14ac:dyDescent="0.3">
      <c r="B171" s="228"/>
      <c r="C171" s="228"/>
      <c r="D171" s="228"/>
      <c r="E171" s="229"/>
      <c r="F171" s="229"/>
      <c r="G171" s="229"/>
      <c r="H171" s="228"/>
      <c r="I171" s="228"/>
      <c r="J171" s="11" t="s">
        <v>111</v>
      </c>
      <c r="K171" s="7" t="s">
        <v>112</v>
      </c>
      <c r="L171" s="7" t="s">
        <v>85</v>
      </c>
      <c r="M171" s="7">
        <v>1</v>
      </c>
      <c r="N171" s="227"/>
      <c r="O171" s="228"/>
      <c r="P171" s="228"/>
      <c r="Q171" s="228"/>
      <c r="R171" s="231"/>
      <c r="S171" s="231"/>
      <c r="T171" s="232"/>
      <c r="U171" s="232"/>
      <c r="V171" s="234"/>
      <c r="W171" s="236"/>
      <c r="X171" s="236"/>
      <c r="Y171" s="236"/>
      <c r="Z171" s="236"/>
      <c r="AA171" s="236"/>
      <c r="AB171" s="236"/>
      <c r="AC171" s="227"/>
      <c r="AD171" s="237"/>
      <c r="AE171" s="237"/>
      <c r="AF171" s="228"/>
      <c r="AG171" s="227"/>
      <c r="AH171" s="227"/>
      <c r="AI171" s="227"/>
      <c r="AJ171" s="228"/>
    </row>
    <row r="172" spans="2:36" s="36" customFormat="1" ht="59.1" customHeight="1" x14ac:dyDescent="0.3">
      <c r="B172" s="228"/>
      <c r="C172" s="228"/>
      <c r="D172" s="228"/>
      <c r="E172" s="229"/>
      <c r="F172" s="229"/>
      <c r="G172" s="229"/>
      <c r="H172" s="228"/>
      <c r="I172" s="228"/>
      <c r="J172" s="11" t="s">
        <v>127</v>
      </c>
      <c r="K172" s="7" t="s">
        <v>128</v>
      </c>
      <c r="L172" s="7" t="s">
        <v>85</v>
      </c>
      <c r="M172" s="63">
        <v>104</v>
      </c>
      <c r="N172" s="227"/>
      <c r="O172" s="228"/>
      <c r="P172" s="228"/>
      <c r="Q172" s="228"/>
      <c r="R172" s="231"/>
      <c r="S172" s="231"/>
      <c r="T172" s="232"/>
      <c r="U172" s="232"/>
      <c r="V172" s="235"/>
      <c r="W172" s="236"/>
      <c r="X172" s="236"/>
      <c r="Y172" s="236"/>
      <c r="Z172" s="236"/>
      <c r="AA172" s="236"/>
      <c r="AB172" s="236"/>
      <c r="AC172" s="227"/>
      <c r="AD172" s="237"/>
      <c r="AE172" s="237"/>
      <c r="AF172" s="228"/>
      <c r="AG172" s="227"/>
      <c r="AH172" s="227"/>
      <c r="AI172" s="227"/>
      <c r="AJ172" s="228"/>
    </row>
    <row r="173" spans="2:36" s="36" customFormat="1" ht="104.1" customHeight="1" x14ac:dyDescent="0.3">
      <c r="B173" s="243" t="s">
        <v>1010</v>
      </c>
      <c r="C173" s="243" t="s">
        <v>151</v>
      </c>
      <c r="D173" s="243" t="s">
        <v>106</v>
      </c>
      <c r="E173" s="299" t="s">
        <v>67</v>
      </c>
      <c r="F173" s="299" t="s">
        <v>134</v>
      </c>
      <c r="G173" s="299" t="s">
        <v>147</v>
      </c>
      <c r="H173" s="304" t="s">
        <v>70</v>
      </c>
      <c r="I173" s="243" t="s">
        <v>79</v>
      </c>
      <c r="J173" s="20" t="s">
        <v>207</v>
      </c>
      <c r="K173" s="27" t="s">
        <v>107</v>
      </c>
      <c r="L173" s="27" t="s">
        <v>86</v>
      </c>
      <c r="M173" s="27">
        <v>40</v>
      </c>
      <c r="N173" s="282" t="s">
        <v>108</v>
      </c>
      <c r="O173" s="243" t="s">
        <v>152</v>
      </c>
      <c r="P173" s="243" t="s">
        <v>75</v>
      </c>
      <c r="Q173" s="243" t="s">
        <v>76</v>
      </c>
      <c r="R173" s="301" t="s">
        <v>77</v>
      </c>
      <c r="S173" s="352" t="s">
        <v>109</v>
      </c>
      <c r="T173" s="348">
        <f>V173+Y173</f>
        <v>138000</v>
      </c>
      <c r="U173" s="348" t="s">
        <v>485</v>
      </c>
      <c r="V173" s="288">
        <v>117300</v>
      </c>
      <c r="W173" s="288" t="s">
        <v>79</v>
      </c>
      <c r="X173" s="288" t="s">
        <v>79</v>
      </c>
      <c r="Y173" s="288">
        <v>20700</v>
      </c>
      <c r="Z173" s="288" t="s">
        <v>79</v>
      </c>
      <c r="AA173" s="288" t="s">
        <v>79</v>
      </c>
      <c r="AB173" s="288">
        <v>62000</v>
      </c>
      <c r="AC173" s="285" t="s">
        <v>110</v>
      </c>
      <c r="AD173" s="333" t="s">
        <v>79</v>
      </c>
      <c r="AE173" s="333">
        <f>V173+Y173</f>
        <v>138000</v>
      </c>
      <c r="AF173" s="285" t="s">
        <v>79</v>
      </c>
      <c r="AG173" s="282" t="s">
        <v>33</v>
      </c>
      <c r="AH173" s="282" t="s">
        <v>157</v>
      </c>
      <c r="AI173" s="282" t="s">
        <v>158</v>
      </c>
      <c r="AJ173" s="285"/>
    </row>
    <row r="174" spans="2:36" s="36" customFormat="1" ht="65.099999999999994" customHeight="1" x14ac:dyDescent="0.3">
      <c r="B174" s="243"/>
      <c r="C174" s="243"/>
      <c r="D174" s="243"/>
      <c r="E174" s="299"/>
      <c r="F174" s="299"/>
      <c r="G174" s="299"/>
      <c r="H174" s="306"/>
      <c r="I174" s="243"/>
      <c r="J174" s="20" t="s">
        <v>111</v>
      </c>
      <c r="K174" s="27" t="s">
        <v>112</v>
      </c>
      <c r="L174" s="27" t="s">
        <v>85</v>
      </c>
      <c r="M174" s="27">
        <v>1</v>
      </c>
      <c r="N174" s="282"/>
      <c r="O174" s="243"/>
      <c r="P174" s="243"/>
      <c r="Q174" s="243"/>
      <c r="R174" s="301"/>
      <c r="S174" s="353"/>
      <c r="T174" s="349"/>
      <c r="U174" s="349"/>
      <c r="V174" s="289"/>
      <c r="W174" s="289"/>
      <c r="X174" s="289"/>
      <c r="Y174" s="289"/>
      <c r="Z174" s="289"/>
      <c r="AA174" s="289"/>
      <c r="AB174" s="289"/>
      <c r="AC174" s="286"/>
      <c r="AD174" s="334"/>
      <c r="AE174" s="334"/>
      <c r="AF174" s="306"/>
      <c r="AG174" s="282"/>
      <c r="AH174" s="282"/>
      <c r="AI174" s="282"/>
      <c r="AJ174" s="306"/>
    </row>
    <row r="175" spans="2:36" s="36" customFormat="1" ht="101.1" customHeight="1" x14ac:dyDescent="0.3">
      <c r="B175" s="243"/>
      <c r="C175" s="243"/>
      <c r="D175" s="243"/>
      <c r="E175" s="299"/>
      <c r="F175" s="299"/>
      <c r="G175" s="299"/>
      <c r="H175" s="305"/>
      <c r="I175" s="243"/>
      <c r="J175" s="20" t="s">
        <v>127</v>
      </c>
      <c r="K175" s="27" t="s">
        <v>128</v>
      </c>
      <c r="L175" s="27" t="s">
        <v>85</v>
      </c>
      <c r="M175" s="61">
        <v>110</v>
      </c>
      <c r="N175" s="282"/>
      <c r="O175" s="243"/>
      <c r="P175" s="243"/>
      <c r="Q175" s="243"/>
      <c r="R175" s="301"/>
      <c r="S175" s="354"/>
      <c r="T175" s="350"/>
      <c r="U175" s="350"/>
      <c r="V175" s="290"/>
      <c r="W175" s="290"/>
      <c r="X175" s="290"/>
      <c r="Y175" s="290"/>
      <c r="Z175" s="290"/>
      <c r="AA175" s="290"/>
      <c r="AB175" s="290"/>
      <c r="AC175" s="287"/>
      <c r="AD175" s="335"/>
      <c r="AE175" s="335"/>
      <c r="AF175" s="305"/>
      <c r="AG175" s="282"/>
      <c r="AH175" s="282"/>
      <c r="AI175" s="282"/>
      <c r="AJ175" s="305"/>
    </row>
    <row r="176" spans="2:36" s="36" customFormat="1" ht="101.1" customHeight="1" x14ac:dyDescent="0.3">
      <c r="B176" s="304" t="s">
        <v>1011</v>
      </c>
      <c r="C176" s="304" t="s">
        <v>153</v>
      </c>
      <c r="D176" s="304" t="s">
        <v>106</v>
      </c>
      <c r="E176" s="336" t="s">
        <v>67</v>
      </c>
      <c r="F176" s="336" t="s">
        <v>134</v>
      </c>
      <c r="G176" s="336" t="s">
        <v>147</v>
      </c>
      <c r="H176" s="304" t="s">
        <v>70</v>
      </c>
      <c r="I176" s="304" t="s">
        <v>79</v>
      </c>
      <c r="J176" s="20" t="s">
        <v>207</v>
      </c>
      <c r="K176" s="27" t="s">
        <v>107</v>
      </c>
      <c r="L176" s="27" t="s">
        <v>86</v>
      </c>
      <c r="M176" s="61">
        <v>40</v>
      </c>
      <c r="N176" s="285" t="s">
        <v>108</v>
      </c>
      <c r="O176" s="304" t="s">
        <v>148</v>
      </c>
      <c r="P176" s="304" t="s">
        <v>75</v>
      </c>
      <c r="Q176" s="304" t="s">
        <v>76</v>
      </c>
      <c r="R176" s="352" t="s">
        <v>77</v>
      </c>
      <c r="S176" s="352" t="s">
        <v>109</v>
      </c>
      <c r="T176" s="348">
        <f>V176+Y176</f>
        <v>85600</v>
      </c>
      <c r="U176" s="348" t="s">
        <v>79</v>
      </c>
      <c r="V176" s="288">
        <v>72760</v>
      </c>
      <c r="W176" s="288" t="s">
        <v>79</v>
      </c>
      <c r="X176" s="288" t="s">
        <v>79</v>
      </c>
      <c r="Y176" s="288">
        <v>12840</v>
      </c>
      <c r="Z176" s="288" t="s">
        <v>79</v>
      </c>
      <c r="AA176" s="288" t="s">
        <v>79</v>
      </c>
      <c r="AB176" s="288">
        <v>12840</v>
      </c>
      <c r="AC176" s="285" t="s">
        <v>110</v>
      </c>
      <c r="AD176" s="333" t="s">
        <v>79</v>
      </c>
      <c r="AE176" s="333">
        <f>V176+Y176</f>
        <v>85600</v>
      </c>
      <c r="AF176" s="285" t="s">
        <v>79</v>
      </c>
      <c r="AG176" s="282" t="s">
        <v>33</v>
      </c>
      <c r="AH176" s="282" t="s">
        <v>157</v>
      </c>
      <c r="AI176" s="282" t="s">
        <v>158</v>
      </c>
      <c r="AJ176" s="285"/>
    </row>
    <row r="177" spans="2:36" s="36" customFormat="1" ht="101.1" customHeight="1" x14ac:dyDescent="0.3">
      <c r="B177" s="306"/>
      <c r="C177" s="306"/>
      <c r="D177" s="306"/>
      <c r="E177" s="337"/>
      <c r="F177" s="337"/>
      <c r="G177" s="337"/>
      <c r="H177" s="306"/>
      <c r="I177" s="306"/>
      <c r="J177" s="20" t="s">
        <v>111</v>
      </c>
      <c r="K177" s="27" t="s">
        <v>112</v>
      </c>
      <c r="L177" s="27" t="s">
        <v>85</v>
      </c>
      <c r="M177" s="61">
        <v>1</v>
      </c>
      <c r="N177" s="286"/>
      <c r="O177" s="306"/>
      <c r="P177" s="306"/>
      <c r="Q177" s="306"/>
      <c r="R177" s="353"/>
      <c r="S177" s="353"/>
      <c r="T177" s="349"/>
      <c r="U177" s="349"/>
      <c r="V177" s="289"/>
      <c r="W177" s="289"/>
      <c r="X177" s="289"/>
      <c r="Y177" s="289"/>
      <c r="Z177" s="289"/>
      <c r="AA177" s="289"/>
      <c r="AB177" s="289"/>
      <c r="AC177" s="286"/>
      <c r="AD177" s="334"/>
      <c r="AE177" s="334"/>
      <c r="AF177" s="306"/>
      <c r="AG177" s="282"/>
      <c r="AH177" s="282"/>
      <c r="AI177" s="282"/>
      <c r="AJ177" s="306"/>
    </row>
    <row r="178" spans="2:36" s="36" customFormat="1" ht="115.5" customHeight="1" x14ac:dyDescent="0.3">
      <c r="B178" s="305"/>
      <c r="C178" s="305"/>
      <c r="D178" s="305"/>
      <c r="E178" s="338"/>
      <c r="F178" s="338"/>
      <c r="G178" s="338"/>
      <c r="H178" s="305"/>
      <c r="I178" s="305"/>
      <c r="J178" s="20" t="s">
        <v>127</v>
      </c>
      <c r="K178" s="27" t="s">
        <v>128</v>
      </c>
      <c r="L178" s="27" t="s">
        <v>85</v>
      </c>
      <c r="M178" s="61">
        <v>40</v>
      </c>
      <c r="N178" s="287"/>
      <c r="O178" s="305"/>
      <c r="P178" s="305"/>
      <c r="Q178" s="305"/>
      <c r="R178" s="354"/>
      <c r="S178" s="354"/>
      <c r="T178" s="350"/>
      <c r="U178" s="350"/>
      <c r="V178" s="290"/>
      <c r="W178" s="290"/>
      <c r="X178" s="290"/>
      <c r="Y178" s="290"/>
      <c r="Z178" s="290"/>
      <c r="AA178" s="290"/>
      <c r="AB178" s="290"/>
      <c r="AC178" s="287"/>
      <c r="AD178" s="335"/>
      <c r="AE178" s="335"/>
      <c r="AF178" s="305"/>
      <c r="AG178" s="282"/>
      <c r="AH178" s="282"/>
      <c r="AI178" s="282"/>
      <c r="AJ178" s="305"/>
    </row>
    <row r="179" spans="2:36" s="36" customFormat="1" ht="101.1" customHeight="1" x14ac:dyDescent="0.3">
      <c r="B179" s="304" t="s">
        <v>1012</v>
      </c>
      <c r="C179" s="304" t="s">
        <v>154</v>
      </c>
      <c r="D179" s="304" t="s">
        <v>66</v>
      </c>
      <c r="E179" s="336" t="s">
        <v>67</v>
      </c>
      <c r="F179" s="336" t="s">
        <v>134</v>
      </c>
      <c r="G179" s="336" t="s">
        <v>147</v>
      </c>
      <c r="H179" s="304" t="s">
        <v>70</v>
      </c>
      <c r="I179" s="304" t="s">
        <v>79</v>
      </c>
      <c r="J179" s="20" t="s">
        <v>111</v>
      </c>
      <c r="K179" s="27" t="s">
        <v>112</v>
      </c>
      <c r="L179" s="27" t="s">
        <v>85</v>
      </c>
      <c r="M179" s="61">
        <v>2</v>
      </c>
      <c r="N179" s="285" t="s">
        <v>108</v>
      </c>
      <c r="O179" s="304" t="s">
        <v>155</v>
      </c>
      <c r="P179" s="304" t="s">
        <v>75</v>
      </c>
      <c r="Q179" s="304" t="s">
        <v>76</v>
      </c>
      <c r="R179" s="352" t="s">
        <v>77</v>
      </c>
      <c r="S179" s="352" t="s">
        <v>109</v>
      </c>
      <c r="T179" s="348">
        <f>V179+Y179</f>
        <v>60990.630000000005</v>
      </c>
      <c r="U179" s="348" t="s">
        <v>79</v>
      </c>
      <c r="V179" s="288">
        <v>51842.04</v>
      </c>
      <c r="W179" s="288" t="s">
        <v>79</v>
      </c>
      <c r="X179" s="288" t="s">
        <v>79</v>
      </c>
      <c r="Y179" s="288">
        <v>9148.59</v>
      </c>
      <c r="Z179" s="288" t="s">
        <v>79</v>
      </c>
      <c r="AA179" s="288" t="s">
        <v>79</v>
      </c>
      <c r="AB179" s="288">
        <v>27401.59</v>
      </c>
      <c r="AC179" s="285" t="s">
        <v>110</v>
      </c>
      <c r="AD179" s="333" t="s">
        <v>79</v>
      </c>
      <c r="AE179" s="333">
        <f>V179+Y179</f>
        <v>60990.630000000005</v>
      </c>
      <c r="AF179" s="285" t="s">
        <v>79</v>
      </c>
      <c r="AG179" s="285" t="s">
        <v>33</v>
      </c>
      <c r="AH179" s="285" t="s">
        <v>157</v>
      </c>
      <c r="AI179" s="285" t="s">
        <v>158</v>
      </c>
      <c r="AJ179" s="285"/>
    </row>
    <row r="180" spans="2:36" s="36" customFormat="1" ht="181.2" customHeight="1" x14ac:dyDescent="0.3">
      <c r="B180" s="305"/>
      <c r="C180" s="305"/>
      <c r="D180" s="305"/>
      <c r="E180" s="338"/>
      <c r="F180" s="338"/>
      <c r="G180" s="338"/>
      <c r="H180" s="305"/>
      <c r="I180" s="305"/>
      <c r="J180" s="20" t="s">
        <v>127</v>
      </c>
      <c r="K180" s="27" t="s">
        <v>128</v>
      </c>
      <c r="L180" s="27" t="s">
        <v>85</v>
      </c>
      <c r="M180" s="61">
        <v>30</v>
      </c>
      <c r="N180" s="287"/>
      <c r="O180" s="305"/>
      <c r="P180" s="305"/>
      <c r="Q180" s="305"/>
      <c r="R180" s="354"/>
      <c r="S180" s="354"/>
      <c r="T180" s="350"/>
      <c r="U180" s="350"/>
      <c r="V180" s="290"/>
      <c r="W180" s="290"/>
      <c r="X180" s="290"/>
      <c r="Y180" s="290"/>
      <c r="Z180" s="290"/>
      <c r="AA180" s="290"/>
      <c r="AB180" s="290"/>
      <c r="AC180" s="287"/>
      <c r="AD180" s="335"/>
      <c r="AE180" s="335"/>
      <c r="AF180" s="305"/>
      <c r="AG180" s="287"/>
      <c r="AH180" s="287"/>
      <c r="AI180" s="287"/>
      <c r="AJ180" s="305"/>
    </row>
    <row r="181" spans="2:36" s="36" customFormat="1" ht="207" customHeight="1" x14ac:dyDescent="0.3">
      <c r="B181" s="60" t="s">
        <v>1013</v>
      </c>
      <c r="C181" s="60" t="s">
        <v>156</v>
      </c>
      <c r="D181" s="60" t="s">
        <v>66</v>
      </c>
      <c r="E181" s="66" t="s">
        <v>67</v>
      </c>
      <c r="F181" s="66" t="s">
        <v>134</v>
      </c>
      <c r="G181" s="66" t="s">
        <v>147</v>
      </c>
      <c r="H181" s="60" t="s">
        <v>70</v>
      </c>
      <c r="I181" s="60" t="s">
        <v>79</v>
      </c>
      <c r="J181" s="20" t="s">
        <v>127</v>
      </c>
      <c r="K181" s="27" t="s">
        <v>128</v>
      </c>
      <c r="L181" s="27" t="s">
        <v>85</v>
      </c>
      <c r="M181" s="61">
        <v>12</v>
      </c>
      <c r="N181" s="67" t="s">
        <v>108</v>
      </c>
      <c r="O181" s="60" t="s">
        <v>155</v>
      </c>
      <c r="P181" s="60" t="s">
        <v>75</v>
      </c>
      <c r="Q181" s="60" t="s">
        <v>76</v>
      </c>
      <c r="R181" s="68" t="s">
        <v>77</v>
      </c>
      <c r="S181" s="68" t="s">
        <v>109</v>
      </c>
      <c r="T181" s="69">
        <v>154080</v>
      </c>
      <c r="U181" s="69" t="s">
        <v>79</v>
      </c>
      <c r="V181" s="62">
        <v>130968</v>
      </c>
      <c r="W181" s="62" t="s">
        <v>79</v>
      </c>
      <c r="X181" s="62" t="s">
        <v>79</v>
      </c>
      <c r="Y181" s="62">
        <v>23112</v>
      </c>
      <c r="Z181" s="62" t="s">
        <v>79</v>
      </c>
      <c r="AA181" s="62" t="s">
        <v>79</v>
      </c>
      <c r="AB181" s="62">
        <v>69224.350000000006</v>
      </c>
      <c r="AC181" s="67" t="s">
        <v>110</v>
      </c>
      <c r="AD181" s="70" t="s">
        <v>79</v>
      </c>
      <c r="AE181" s="70">
        <v>154080</v>
      </c>
      <c r="AF181" s="67" t="s">
        <v>79</v>
      </c>
      <c r="AG181" s="67" t="s">
        <v>33</v>
      </c>
      <c r="AH181" s="67" t="s">
        <v>157</v>
      </c>
      <c r="AI181" s="67" t="s">
        <v>158</v>
      </c>
      <c r="AJ181" s="67"/>
    </row>
    <row r="182" spans="2:36" s="36" customFormat="1" ht="122.1" customHeight="1" x14ac:dyDescent="0.3">
      <c r="B182" s="22" t="s">
        <v>270</v>
      </c>
      <c r="C182" s="60" t="s">
        <v>156</v>
      </c>
      <c r="D182" s="60" t="s">
        <v>66</v>
      </c>
      <c r="E182" s="66" t="s">
        <v>67</v>
      </c>
      <c r="F182" s="66" t="s">
        <v>134</v>
      </c>
      <c r="G182" s="66" t="s">
        <v>147</v>
      </c>
      <c r="H182" s="60" t="s">
        <v>70</v>
      </c>
      <c r="I182" s="60" t="s">
        <v>79</v>
      </c>
      <c r="J182" s="20" t="s">
        <v>127</v>
      </c>
      <c r="K182" s="27" t="s">
        <v>128</v>
      </c>
      <c r="L182" s="27" t="s">
        <v>85</v>
      </c>
      <c r="M182" s="61">
        <v>6</v>
      </c>
      <c r="N182" s="67" t="s">
        <v>108</v>
      </c>
      <c r="O182" s="60" t="s">
        <v>155</v>
      </c>
      <c r="P182" s="22" t="s">
        <v>75</v>
      </c>
      <c r="Q182" s="22" t="s">
        <v>76</v>
      </c>
      <c r="R182" s="49" t="s">
        <v>77</v>
      </c>
      <c r="S182" s="68" t="s">
        <v>109</v>
      </c>
      <c r="T182" s="69">
        <f>V182+Y182</f>
        <v>0</v>
      </c>
      <c r="U182" s="69" t="s">
        <v>79</v>
      </c>
      <c r="V182" s="62">
        <v>0</v>
      </c>
      <c r="W182" s="62" t="s">
        <v>79</v>
      </c>
      <c r="X182" s="62" t="s">
        <v>79</v>
      </c>
      <c r="Y182" s="62">
        <v>0</v>
      </c>
      <c r="Z182" s="62" t="s">
        <v>79</v>
      </c>
      <c r="AA182" s="62" t="s">
        <v>79</v>
      </c>
      <c r="AB182" s="62">
        <v>0</v>
      </c>
      <c r="AC182" s="67" t="s">
        <v>110</v>
      </c>
      <c r="AD182" s="70" t="s">
        <v>79</v>
      </c>
      <c r="AE182" s="70">
        <f>V182+Y182</f>
        <v>0</v>
      </c>
      <c r="AF182" s="67" t="s">
        <v>79</v>
      </c>
      <c r="AG182" s="67" t="s">
        <v>33</v>
      </c>
      <c r="AH182" s="67" t="s">
        <v>157</v>
      </c>
      <c r="AI182" s="67" t="s">
        <v>158</v>
      </c>
      <c r="AJ182" s="21"/>
    </row>
    <row r="183" spans="2:36" s="36" customFormat="1" ht="95.1" customHeight="1" x14ac:dyDescent="0.3">
      <c r="B183" s="256" t="s">
        <v>486</v>
      </c>
      <c r="C183" s="256" t="s">
        <v>159</v>
      </c>
      <c r="D183" s="256" t="s">
        <v>66</v>
      </c>
      <c r="E183" s="271" t="s">
        <v>67</v>
      </c>
      <c r="F183" s="271" t="s">
        <v>134</v>
      </c>
      <c r="G183" s="271" t="s">
        <v>147</v>
      </c>
      <c r="H183" s="256" t="s">
        <v>70</v>
      </c>
      <c r="I183" s="256" t="s">
        <v>79</v>
      </c>
      <c r="J183" s="11" t="s">
        <v>207</v>
      </c>
      <c r="K183" s="7" t="s">
        <v>107</v>
      </c>
      <c r="L183" s="7" t="s">
        <v>86</v>
      </c>
      <c r="M183" s="63">
        <v>40</v>
      </c>
      <c r="N183" s="239" t="s">
        <v>108</v>
      </c>
      <c r="O183" s="256" t="s">
        <v>152</v>
      </c>
      <c r="P183" s="256" t="s">
        <v>75</v>
      </c>
      <c r="Q183" s="256" t="s">
        <v>76</v>
      </c>
      <c r="R183" s="263" t="s">
        <v>77</v>
      </c>
      <c r="S183" s="263" t="s">
        <v>109</v>
      </c>
      <c r="T183" s="302">
        <f>V183+Y183</f>
        <v>59225.409999999996</v>
      </c>
      <c r="U183" s="302" t="s">
        <v>79</v>
      </c>
      <c r="V183" s="233">
        <v>50341.599999999999</v>
      </c>
      <c r="W183" s="233" t="s">
        <v>79</v>
      </c>
      <c r="X183" s="233" t="s">
        <v>79</v>
      </c>
      <c r="Y183" s="233">
        <v>8883.81</v>
      </c>
      <c r="Z183" s="233" t="s">
        <v>79</v>
      </c>
      <c r="AA183" s="233" t="s">
        <v>79</v>
      </c>
      <c r="AB183" s="233">
        <v>26608.51</v>
      </c>
      <c r="AC183" s="239" t="s">
        <v>110</v>
      </c>
      <c r="AD183" s="260" t="s">
        <v>79</v>
      </c>
      <c r="AE183" s="260">
        <f>V183+Y183</f>
        <v>59225.409999999996</v>
      </c>
      <c r="AF183" s="239" t="s">
        <v>79</v>
      </c>
      <c r="AG183" s="239" t="s">
        <v>33</v>
      </c>
      <c r="AH183" s="239" t="s">
        <v>252</v>
      </c>
      <c r="AI183" s="239" t="s">
        <v>253</v>
      </c>
      <c r="AJ183" s="239"/>
    </row>
    <row r="184" spans="2:36" s="36" customFormat="1" ht="109.2" customHeight="1" x14ac:dyDescent="0.3">
      <c r="B184" s="257"/>
      <c r="C184" s="257"/>
      <c r="D184" s="257"/>
      <c r="E184" s="272"/>
      <c r="F184" s="272"/>
      <c r="G184" s="272"/>
      <c r="H184" s="257"/>
      <c r="I184" s="257"/>
      <c r="J184" s="11" t="s">
        <v>111</v>
      </c>
      <c r="K184" s="7" t="s">
        <v>112</v>
      </c>
      <c r="L184" s="7" t="s">
        <v>85</v>
      </c>
      <c r="M184" s="63">
        <v>1</v>
      </c>
      <c r="N184" s="240"/>
      <c r="O184" s="257"/>
      <c r="P184" s="257"/>
      <c r="Q184" s="257"/>
      <c r="R184" s="264"/>
      <c r="S184" s="264"/>
      <c r="T184" s="303"/>
      <c r="U184" s="303"/>
      <c r="V184" s="234"/>
      <c r="W184" s="234"/>
      <c r="X184" s="234"/>
      <c r="Y184" s="234"/>
      <c r="Z184" s="234"/>
      <c r="AA184" s="234"/>
      <c r="AB184" s="234"/>
      <c r="AC184" s="240"/>
      <c r="AD184" s="261"/>
      <c r="AE184" s="261"/>
      <c r="AF184" s="257"/>
      <c r="AG184" s="240"/>
      <c r="AH184" s="240"/>
      <c r="AI184" s="240"/>
      <c r="AJ184" s="257"/>
    </row>
    <row r="185" spans="2:36" s="36" customFormat="1" ht="100.5" customHeight="1" x14ac:dyDescent="0.3">
      <c r="B185" s="258"/>
      <c r="C185" s="258"/>
      <c r="D185" s="258"/>
      <c r="E185" s="273"/>
      <c r="F185" s="273"/>
      <c r="G185" s="273"/>
      <c r="H185" s="258"/>
      <c r="I185" s="258"/>
      <c r="J185" s="11" t="s">
        <v>127</v>
      </c>
      <c r="K185" s="7" t="s">
        <v>128</v>
      </c>
      <c r="L185" s="7" t="s">
        <v>85</v>
      </c>
      <c r="M185" s="63">
        <v>36</v>
      </c>
      <c r="N185" s="241"/>
      <c r="O185" s="258"/>
      <c r="P185" s="258"/>
      <c r="Q185" s="258"/>
      <c r="R185" s="265"/>
      <c r="S185" s="265"/>
      <c r="T185" s="253"/>
      <c r="U185" s="253"/>
      <c r="V185" s="235"/>
      <c r="W185" s="235"/>
      <c r="X185" s="235"/>
      <c r="Y185" s="235"/>
      <c r="Z185" s="235"/>
      <c r="AA185" s="235"/>
      <c r="AB185" s="235"/>
      <c r="AC185" s="241"/>
      <c r="AD185" s="262"/>
      <c r="AE185" s="262"/>
      <c r="AF185" s="258"/>
      <c r="AG185" s="241"/>
      <c r="AH185" s="241"/>
      <c r="AI185" s="241"/>
      <c r="AJ185" s="258"/>
    </row>
    <row r="186" spans="2:36" s="36" customFormat="1" ht="93" customHeight="1" x14ac:dyDescent="0.3">
      <c r="B186" s="256" t="s">
        <v>487</v>
      </c>
      <c r="C186" s="256" t="s">
        <v>162</v>
      </c>
      <c r="D186" s="256" t="s">
        <v>66</v>
      </c>
      <c r="E186" s="271" t="s">
        <v>67</v>
      </c>
      <c r="F186" s="271" t="s">
        <v>134</v>
      </c>
      <c r="G186" s="271" t="s">
        <v>147</v>
      </c>
      <c r="H186" s="256" t="s">
        <v>70</v>
      </c>
      <c r="I186" s="256" t="s">
        <v>79</v>
      </c>
      <c r="J186" s="11" t="s">
        <v>207</v>
      </c>
      <c r="K186" s="7" t="s">
        <v>107</v>
      </c>
      <c r="L186" s="7" t="s">
        <v>86</v>
      </c>
      <c r="M186" s="63">
        <v>40</v>
      </c>
      <c r="N186" s="239" t="s">
        <v>108</v>
      </c>
      <c r="O186" s="256" t="s">
        <v>152</v>
      </c>
      <c r="P186" s="256" t="s">
        <v>75</v>
      </c>
      <c r="Q186" s="256" t="s">
        <v>76</v>
      </c>
      <c r="R186" s="263" t="s">
        <v>77</v>
      </c>
      <c r="S186" s="263" t="s">
        <v>109</v>
      </c>
      <c r="T186" s="302">
        <f>V186+Y186</f>
        <v>175029.33</v>
      </c>
      <c r="U186" s="302" t="s">
        <v>79</v>
      </c>
      <c r="V186" s="233">
        <v>148774.93</v>
      </c>
      <c r="W186" s="233" t="s">
        <v>79</v>
      </c>
      <c r="X186" s="233" t="s">
        <v>79</v>
      </c>
      <c r="Y186" s="233">
        <v>26254.400000000001</v>
      </c>
      <c r="Z186" s="233" t="s">
        <v>79</v>
      </c>
      <c r="AA186" s="233" t="s">
        <v>79</v>
      </c>
      <c r="AB186" s="233">
        <v>19447.7</v>
      </c>
      <c r="AC186" s="239" t="s">
        <v>110</v>
      </c>
      <c r="AD186" s="260" t="s">
        <v>79</v>
      </c>
      <c r="AE186" s="260">
        <f>V186+Y186</f>
        <v>175029.33</v>
      </c>
      <c r="AF186" s="239" t="s">
        <v>79</v>
      </c>
      <c r="AG186" s="239" t="s">
        <v>33</v>
      </c>
      <c r="AH186" s="239" t="s">
        <v>252</v>
      </c>
      <c r="AI186" s="239" t="s">
        <v>253</v>
      </c>
      <c r="AJ186" s="239"/>
    </row>
    <row r="187" spans="2:36" s="36" customFormat="1" ht="59.1" customHeight="1" x14ac:dyDescent="0.3">
      <c r="B187" s="257"/>
      <c r="C187" s="257"/>
      <c r="D187" s="257"/>
      <c r="E187" s="272"/>
      <c r="F187" s="272"/>
      <c r="G187" s="272"/>
      <c r="H187" s="257"/>
      <c r="I187" s="257"/>
      <c r="J187" s="11" t="s">
        <v>111</v>
      </c>
      <c r="K187" s="7" t="s">
        <v>112</v>
      </c>
      <c r="L187" s="7" t="s">
        <v>85</v>
      </c>
      <c r="M187" s="63">
        <v>2</v>
      </c>
      <c r="N187" s="240"/>
      <c r="O187" s="257"/>
      <c r="P187" s="257"/>
      <c r="Q187" s="257"/>
      <c r="R187" s="264"/>
      <c r="S187" s="264"/>
      <c r="T187" s="303"/>
      <c r="U187" s="303"/>
      <c r="V187" s="234"/>
      <c r="W187" s="234"/>
      <c r="X187" s="234"/>
      <c r="Y187" s="234"/>
      <c r="Z187" s="234"/>
      <c r="AA187" s="234"/>
      <c r="AB187" s="234"/>
      <c r="AC187" s="240"/>
      <c r="AD187" s="261"/>
      <c r="AE187" s="261"/>
      <c r="AF187" s="257"/>
      <c r="AG187" s="240"/>
      <c r="AH187" s="240"/>
      <c r="AI187" s="240"/>
      <c r="AJ187" s="257"/>
    </row>
    <row r="188" spans="2:36" s="36" customFormat="1" ht="121.2" customHeight="1" x14ac:dyDescent="0.3">
      <c r="B188" s="258"/>
      <c r="C188" s="258"/>
      <c r="D188" s="258"/>
      <c r="E188" s="273"/>
      <c r="F188" s="273"/>
      <c r="G188" s="273"/>
      <c r="H188" s="258"/>
      <c r="I188" s="258"/>
      <c r="J188" s="11" t="s">
        <v>127</v>
      </c>
      <c r="K188" s="7" t="s">
        <v>128</v>
      </c>
      <c r="L188" s="7" t="s">
        <v>85</v>
      </c>
      <c r="M188" s="63">
        <v>140</v>
      </c>
      <c r="N188" s="241"/>
      <c r="O188" s="258"/>
      <c r="P188" s="258"/>
      <c r="Q188" s="258"/>
      <c r="R188" s="265"/>
      <c r="S188" s="265"/>
      <c r="T188" s="253"/>
      <c r="U188" s="253"/>
      <c r="V188" s="235"/>
      <c r="W188" s="235"/>
      <c r="X188" s="235"/>
      <c r="Y188" s="235"/>
      <c r="Z188" s="235"/>
      <c r="AA188" s="235"/>
      <c r="AB188" s="235"/>
      <c r="AC188" s="241"/>
      <c r="AD188" s="262"/>
      <c r="AE188" s="262"/>
      <c r="AF188" s="258"/>
      <c r="AG188" s="241"/>
      <c r="AH188" s="241"/>
      <c r="AI188" s="241"/>
      <c r="AJ188" s="258"/>
    </row>
    <row r="189" spans="2:36" s="36" customFormat="1" ht="53.1" customHeight="1" x14ac:dyDescent="0.3">
      <c r="B189" s="256" t="s">
        <v>488</v>
      </c>
      <c r="C189" s="256" t="s">
        <v>163</v>
      </c>
      <c r="D189" s="256" t="s">
        <v>66</v>
      </c>
      <c r="E189" s="271" t="s">
        <v>67</v>
      </c>
      <c r="F189" s="271" t="s">
        <v>132</v>
      </c>
      <c r="G189" s="271" t="s">
        <v>69</v>
      </c>
      <c r="H189" s="256" t="s">
        <v>70</v>
      </c>
      <c r="I189" s="256" t="s">
        <v>79</v>
      </c>
      <c r="J189" s="11" t="s">
        <v>113</v>
      </c>
      <c r="K189" s="7" t="s">
        <v>114</v>
      </c>
      <c r="L189" s="7" t="s">
        <v>115</v>
      </c>
      <c r="M189" s="63">
        <v>3</v>
      </c>
      <c r="N189" s="239" t="s">
        <v>108</v>
      </c>
      <c r="O189" s="256" t="s">
        <v>164</v>
      </c>
      <c r="P189" s="256" t="s">
        <v>75</v>
      </c>
      <c r="Q189" s="256" t="s">
        <v>76</v>
      </c>
      <c r="R189" s="263" t="s">
        <v>77</v>
      </c>
      <c r="S189" s="263" t="s">
        <v>109</v>
      </c>
      <c r="T189" s="302">
        <f>V189+Y189</f>
        <v>224700.01</v>
      </c>
      <c r="U189" s="302" t="s">
        <v>79</v>
      </c>
      <c r="V189" s="233">
        <v>190995.01</v>
      </c>
      <c r="W189" s="233" t="s">
        <v>79</v>
      </c>
      <c r="X189" s="233" t="s">
        <v>79</v>
      </c>
      <c r="Y189" s="233">
        <v>33705</v>
      </c>
      <c r="Z189" s="233" t="s">
        <v>79</v>
      </c>
      <c r="AA189" s="233" t="s">
        <v>79</v>
      </c>
      <c r="AB189" s="233">
        <v>24966.67</v>
      </c>
      <c r="AC189" s="233" t="s">
        <v>80</v>
      </c>
      <c r="AD189" s="233" t="s">
        <v>79</v>
      </c>
      <c r="AE189" s="233">
        <f>V189+Y189</f>
        <v>224700.01</v>
      </c>
      <c r="AF189" s="239" t="s">
        <v>79</v>
      </c>
      <c r="AG189" s="239" t="s">
        <v>33</v>
      </c>
      <c r="AH189" s="239" t="s">
        <v>253</v>
      </c>
      <c r="AI189" s="239" t="s">
        <v>166</v>
      </c>
      <c r="AJ189" s="239"/>
    </row>
    <row r="190" spans="2:36" s="36" customFormat="1" ht="57" customHeight="1" x14ac:dyDescent="0.3">
      <c r="B190" s="257"/>
      <c r="C190" s="257"/>
      <c r="D190" s="257"/>
      <c r="E190" s="272"/>
      <c r="F190" s="272"/>
      <c r="G190" s="272"/>
      <c r="H190" s="257"/>
      <c r="I190" s="257"/>
      <c r="J190" s="11" t="s">
        <v>116</v>
      </c>
      <c r="K190" s="7" t="s">
        <v>117</v>
      </c>
      <c r="L190" s="7" t="s">
        <v>85</v>
      </c>
      <c r="M190" s="63">
        <v>2</v>
      </c>
      <c r="N190" s="240"/>
      <c r="O190" s="257"/>
      <c r="P190" s="257"/>
      <c r="Q190" s="257"/>
      <c r="R190" s="264"/>
      <c r="S190" s="264"/>
      <c r="T190" s="303"/>
      <c r="U190" s="303"/>
      <c r="V190" s="234"/>
      <c r="W190" s="234"/>
      <c r="X190" s="234"/>
      <c r="Y190" s="234"/>
      <c r="Z190" s="234"/>
      <c r="AA190" s="234"/>
      <c r="AB190" s="234"/>
      <c r="AC190" s="234"/>
      <c r="AD190" s="234"/>
      <c r="AE190" s="234"/>
      <c r="AF190" s="257"/>
      <c r="AG190" s="240"/>
      <c r="AH190" s="240"/>
      <c r="AI190" s="240"/>
      <c r="AJ190" s="257"/>
    </row>
    <row r="191" spans="2:36" s="36" customFormat="1" ht="49.2" customHeight="1" x14ac:dyDescent="0.3">
      <c r="B191" s="257"/>
      <c r="C191" s="257"/>
      <c r="D191" s="257"/>
      <c r="E191" s="272"/>
      <c r="F191" s="272"/>
      <c r="G191" s="272"/>
      <c r="H191" s="257"/>
      <c r="I191" s="257"/>
      <c r="J191" s="11" t="s">
        <v>208</v>
      </c>
      <c r="K191" s="7" t="s">
        <v>118</v>
      </c>
      <c r="L191" s="7" t="s">
        <v>119</v>
      </c>
      <c r="M191" s="63">
        <v>2</v>
      </c>
      <c r="N191" s="240"/>
      <c r="O191" s="257"/>
      <c r="P191" s="257"/>
      <c r="Q191" s="257"/>
      <c r="R191" s="264"/>
      <c r="S191" s="264"/>
      <c r="T191" s="303"/>
      <c r="U191" s="303"/>
      <c r="V191" s="234"/>
      <c r="W191" s="234"/>
      <c r="X191" s="234"/>
      <c r="Y191" s="234"/>
      <c r="Z191" s="234"/>
      <c r="AA191" s="234"/>
      <c r="AB191" s="234"/>
      <c r="AC191" s="234"/>
      <c r="AD191" s="234"/>
      <c r="AE191" s="234"/>
      <c r="AF191" s="257"/>
      <c r="AG191" s="240"/>
      <c r="AH191" s="240"/>
      <c r="AI191" s="240"/>
      <c r="AJ191" s="257"/>
    </row>
    <row r="192" spans="2:36" s="36" customFormat="1" ht="44.1" customHeight="1" x14ac:dyDescent="0.3">
      <c r="B192" s="258"/>
      <c r="C192" s="258"/>
      <c r="D192" s="258"/>
      <c r="E192" s="273"/>
      <c r="F192" s="273"/>
      <c r="G192" s="273"/>
      <c r="H192" s="258"/>
      <c r="I192" s="258"/>
      <c r="J192" s="11" t="s">
        <v>120</v>
      </c>
      <c r="K192" s="7" t="s">
        <v>121</v>
      </c>
      <c r="L192" s="7" t="s">
        <v>119</v>
      </c>
      <c r="M192" s="63">
        <v>2</v>
      </c>
      <c r="N192" s="241"/>
      <c r="O192" s="258"/>
      <c r="P192" s="258"/>
      <c r="Q192" s="258"/>
      <c r="R192" s="265"/>
      <c r="S192" s="265"/>
      <c r="T192" s="253"/>
      <c r="U192" s="253"/>
      <c r="V192" s="235"/>
      <c r="W192" s="235"/>
      <c r="X192" s="235"/>
      <c r="Y192" s="235"/>
      <c r="Z192" s="235"/>
      <c r="AA192" s="235"/>
      <c r="AB192" s="235"/>
      <c r="AC192" s="235"/>
      <c r="AD192" s="235"/>
      <c r="AE192" s="235"/>
      <c r="AF192" s="258"/>
      <c r="AG192" s="241"/>
      <c r="AH192" s="241"/>
      <c r="AI192" s="241"/>
      <c r="AJ192" s="258"/>
    </row>
    <row r="193" spans="2:38" s="149" customFormat="1" ht="52.2" customHeight="1" x14ac:dyDescent="0.3">
      <c r="B193" s="243" t="s">
        <v>489</v>
      </c>
      <c r="C193" s="243" t="s">
        <v>165</v>
      </c>
      <c r="D193" s="243" t="s">
        <v>66</v>
      </c>
      <c r="E193" s="299" t="s">
        <v>67</v>
      </c>
      <c r="F193" s="299" t="s">
        <v>132</v>
      </c>
      <c r="G193" s="299" t="s">
        <v>69</v>
      </c>
      <c r="H193" s="243" t="s">
        <v>70</v>
      </c>
      <c r="I193" s="243" t="s">
        <v>79</v>
      </c>
      <c r="J193" s="20" t="s">
        <v>113</v>
      </c>
      <c r="K193" s="27" t="s">
        <v>114</v>
      </c>
      <c r="L193" s="27" t="s">
        <v>115</v>
      </c>
      <c r="M193" s="27">
        <v>1</v>
      </c>
      <c r="N193" s="282" t="s">
        <v>108</v>
      </c>
      <c r="O193" s="243" t="s">
        <v>164</v>
      </c>
      <c r="P193" s="243" t="s">
        <v>75</v>
      </c>
      <c r="Q193" s="243" t="s">
        <v>76</v>
      </c>
      <c r="R193" s="301" t="s">
        <v>77</v>
      </c>
      <c r="S193" s="301" t="s">
        <v>109</v>
      </c>
      <c r="T193" s="300">
        <f>V193+Y193</f>
        <v>74899.989999999991</v>
      </c>
      <c r="U193" s="300" t="s">
        <v>79</v>
      </c>
      <c r="V193" s="284">
        <v>63664.99</v>
      </c>
      <c r="W193" s="284" t="s">
        <v>79</v>
      </c>
      <c r="X193" s="284" t="s">
        <v>79</v>
      </c>
      <c r="Y193" s="284">
        <v>11235</v>
      </c>
      <c r="Z193" s="284" t="s">
        <v>79</v>
      </c>
      <c r="AA193" s="284" t="s">
        <v>79</v>
      </c>
      <c r="AB193" s="284">
        <v>33650.720000000001</v>
      </c>
      <c r="AC193" s="284" t="s">
        <v>80</v>
      </c>
      <c r="AD193" s="284" t="s">
        <v>79</v>
      </c>
      <c r="AE193" s="284">
        <f>+V193+Y193</f>
        <v>74899.989999999991</v>
      </c>
      <c r="AF193" s="282" t="s">
        <v>79</v>
      </c>
      <c r="AG193" s="282" t="s">
        <v>33</v>
      </c>
      <c r="AH193" s="285" t="s">
        <v>253</v>
      </c>
      <c r="AI193" s="285" t="s">
        <v>166</v>
      </c>
      <c r="AJ193" s="282"/>
    </row>
    <row r="194" spans="2:38" s="149" customFormat="1" ht="55.2" x14ac:dyDescent="0.3">
      <c r="B194" s="243"/>
      <c r="C194" s="243"/>
      <c r="D194" s="243"/>
      <c r="E194" s="299"/>
      <c r="F194" s="299"/>
      <c r="G194" s="299"/>
      <c r="H194" s="243"/>
      <c r="I194" s="243"/>
      <c r="J194" s="20" t="s">
        <v>116</v>
      </c>
      <c r="K194" s="27" t="s">
        <v>117</v>
      </c>
      <c r="L194" s="27" t="s">
        <v>85</v>
      </c>
      <c r="M194" s="27">
        <v>1</v>
      </c>
      <c r="N194" s="282"/>
      <c r="O194" s="243"/>
      <c r="P194" s="243"/>
      <c r="Q194" s="243"/>
      <c r="R194" s="301"/>
      <c r="S194" s="301"/>
      <c r="T194" s="300"/>
      <c r="U194" s="300"/>
      <c r="V194" s="284"/>
      <c r="W194" s="284"/>
      <c r="X194" s="284"/>
      <c r="Y194" s="284"/>
      <c r="Z194" s="284"/>
      <c r="AA194" s="284"/>
      <c r="AB194" s="284"/>
      <c r="AC194" s="284"/>
      <c r="AD194" s="284"/>
      <c r="AE194" s="284"/>
      <c r="AF194" s="243"/>
      <c r="AG194" s="282"/>
      <c r="AH194" s="286"/>
      <c r="AI194" s="286"/>
      <c r="AJ194" s="243"/>
    </row>
    <row r="195" spans="2:38" s="149" customFormat="1" ht="41.4" x14ac:dyDescent="0.3">
      <c r="B195" s="243"/>
      <c r="C195" s="243"/>
      <c r="D195" s="243"/>
      <c r="E195" s="299"/>
      <c r="F195" s="299"/>
      <c r="G195" s="299"/>
      <c r="H195" s="243"/>
      <c r="I195" s="243"/>
      <c r="J195" s="20" t="s">
        <v>208</v>
      </c>
      <c r="K195" s="27" t="s">
        <v>118</v>
      </c>
      <c r="L195" s="27" t="s">
        <v>119</v>
      </c>
      <c r="M195" s="27">
        <v>1</v>
      </c>
      <c r="N195" s="282"/>
      <c r="O195" s="243"/>
      <c r="P195" s="243"/>
      <c r="Q195" s="243"/>
      <c r="R195" s="301"/>
      <c r="S195" s="301"/>
      <c r="T195" s="300"/>
      <c r="U195" s="300"/>
      <c r="V195" s="284"/>
      <c r="W195" s="284"/>
      <c r="X195" s="284"/>
      <c r="Y195" s="284"/>
      <c r="Z195" s="284"/>
      <c r="AA195" s="284"/>
      <c r="AB195" s="284"/>
      <c r="AC195" s="284"/>
      <c r="AD195" s="284"/>
      <c r="AE195" s="284"/>
      <c r="AF195" s="243"/>
      <c r="AG195" s="282"/>
      <c r="AH195" s="286"/>
      <c r="AI195" s="286"/>
      <c r="AJ195" s="243"/>
    </row>
    <row r="196" spans="2:38" s="149" customFormat="1" ht="27.6" x14ac:dyDescent="0.3">
      <c r="B196" s="243"/>
      <c r="C196" s="243"/>
      <c r="D196" s="243"/>
      <c r="E196" s="299"/>
      <c r="F196" s="299"/>
      <c r="G196" s="299"/>
      <c r="H196" s="243"/>
      <c r="I196" s="243"/>
      <c r="J196" s="20" t="s">
        <v>120</v>
      </c>
      <c r="K196" s="27" t="s">
        <v>121</v>
      </c>
      <c r="L196" s="27" t="s">
        <v>119</v>
      </c>
      <c r="M196" s="61">
        <v>1</v>
      </c>
      <c r="N196" s="285"/>
      <c r="O196" s="304"/>
      <c r="P196" s="304"/>
      <c r="Q196" s="304"/>
      <c r="R196" s="301"/>
      <c r="S196" s="301"/>
      <c r="T196" s="300"/>
      <c r="U196" s="300"/>
      <c r="V196" s="284"/>
      <c r="W196" s="284"/>
      <c r="X196" s="284"/>
      <c r="Y196" s="284"/>
      <c r="Z196" s="284"/>
      <c r="AA196" s="284"/>
      <c r="AB196" s="284"/>
      <c r="AC196" s="284"/>
      <c r="AD196" s="284"/>
      <c r="AE196" s="284"/>
      <c r="AF196" s="243"/>
      <c r="AG196" s="282"/>
      <c r="AH196" s="287"/>
      <c r="AI196" s="287"/>
      <c r="AJ196" s="243"/>
    </row>
    <row r="197" spans="2:38" ht="104.4" customHeight="1" x14ac:dyDescent="0.3">
      <c r="B197" s="257" t="s">
        <v>1004</v>
      </c>
      <c r="C197" s="257" t="s">
        <v>1001</v>
      </c>
      <c r="D197" s="257" t="s">
        <v>66</v>
      </c>
      <c r="E197" s="257" t="s">
        <v>1002</v>
      </c>
      <c r="F197" s="257" t="s">
        <v>1003</v>
      </c>
      <c r="G197" s="257" t="s">
        <v>629</v>
      </c>
      <c r="H197" s="256" t="s">
        <v>70</v>
      </c>
      <c r="I197" s="256" t="s">
        <v>98</v>
      </c>
      <c r="J197" s="11" t="s">
        <v>207</v>
      </c>
      <c r="K197" s="7" t="s">
        <v>107</v>
      </c>
      <c r="L197" s="7" t="s">
        <v>86</v>
      </c>
      <c r="M197" s="63">
        <v>40</v>
      </c>
      <c r="N197" s="274" t="s">
        <v>638</v>
      </c>
      <c r="O197" s="274" t="s">
        <v>148</v>
      </c>
      <c r="P197" s="228" t="s">
        <v>75</v>
      </c>
      <c r="Q197" s="228" t="s">
        <v>76</v>
      </c>
      <c r="R197" s="263" t="s">
        <v>77</v>
      </c>
      <c r="S197" s="263" t="s">
        <v>109</v>
      </c>
      <c r="T197" s="655">
        <f>+V197+Y197</f>
        <v>85600</v>
      </c>
      <c r="U197" s="263" t="s">
        <v>98</v>
      </c>
      <c r="V197" s="600">
        <v>72760</v>
      </c>
      <c r="W197" s="600" t="s">
        <v>98</v>
      </c>
      <c r="X197" s="600" t="s">
        <v>98</v>
      </c>
      <c r="Y197" s="600">
        <v>12840</v>
      </c>
      <c r="Z197" s="600" t="s">
        <v>98</v>
      </c>
      <c r="AA197" s="600" t="s">
        <v>98</v>
      </c>
      <c r="AB197" s="600">
        <v>9511.11</v>
      </c>
      <c r="AC197" s="600" t="s">
        <v>110</v>
      </c>
      <c r="AD197" s="655" t="s">
        <v>98</v>
      </c>
      <c r="AE197" s="600">
        <f>+V197+Y197</f>
        <v>85600</v>
      </c>
      <c r="AF197" s="263" t="s">
        <v>98</v>
      </c>
      <c r="AG197" s="244" t="s">
        <v>33</v>
      </c>
      <c r="AH197" s="244" t="s">
        <v>252</v>
      </c>
      <c r="AI197" s="244" t="s">
        <v>253</v>
      </c>
      <c r="AJ197" s="231"/>
      <c r="AK197" s="654"/>
      <c r="AL197" s="654"/>
    </row>
    <row r="198" spans="2:38" ht="104.4" customHeight="1" x14ac:dyDescent="0.3">
      <c r="B198" s="257"/>
      <c r="C198" s="465"/>
      <c r="D198" s="465"/>
      <c r="E198" s="465"/>
      <c r="F198" s="465"/>
      <c r="G198" s="465"/>
      <c r="H198" s="257"/>
      <c r="I198" s="257"/>
      <c r="J198" s="11" t="s">
        <v>111</v>
      </c>
      <c r="K198" s="7" t="s">
        <v>112</v>
      </c>
      <c r="L198" s="7" t="s">
        <v>85</v>
      </c>
      <c r="M198" s="63">
        <v>1</v>
      </c>
      <c r="N198" s="476"/>
      <c r="O198" s="476"/>
      <c r="P198" s="228"/>
      <c r="Q198" s="228"/>
      <c r="R198" s="264"/>
      <c r="S198" s="264"/>
      <c r="T198" s="656"/>
      <c r="U198" s="264"/>
      <c r="V198" s="580"/>
      <c r="W198" s="580"/>
      <c r="X198" s="580"/>
      <c r="Y198" s="580"/>
      <c r="Z198" s="580"/>
      <c r="AA198" s="580"/>
      <c r="AB198" s="580"/>
      <c r="AC198" s="580"/>
      <c r="AD198" s="656"/>
      <c r="AE198" s="580"/>
      <c r="AF198" s="264"/>
      <c r="AG198" s="245"/>
      <c r="AH198" s="245"/>
      <c r="AI198" s="245"/>
      <c r="AJ198" s="231"/>
      <c r="AK198" s="654"/>
      <c r="AL198" s="654"/>
    </row>
    <row r="199" spans="2:38" ht="38.4" customHeight="1" x14ac:dyDescent="0.3">
      <c r="B199" s="257"/>
      <c r="C199" s="465"/>
      <c r="D199" s="465"/>
      <c r="E199" s="465"/>
      <c r="F199" s="465"/>
      <c r="G199" s="465"/>
      <c r="H199" s="257"/>
      <c r="I199" s="257"/>
      <c r="J199" s="28" t="s">
        <v>127</v>
      </c>
      <c r="K199" s="14" t="s">
        <v>128</v>
      </c>
      <c r="L199" s="14" t="s">
        <v>85</v>
      </c>
      <c r="M199" s="71">
        <v>40</v>
      </c>
      <c r="N199" s="476"/>
      <c r="O199" s="476"/>
      <c r="P199" s="228"/>
      <c r="Q199" s="228"/>
      <c r="R199" s="265"/>
      <c r="S199" s="265"/>
      <c r="T199" s="657"/>
      <c r="U199" s="265"/>
      <c r="V199" s="601"/>
      <c r="W199" s="601"/>
      <c r="X199" s="601"/>
      <c r="Y199" s="601"/>
      <c r="Z199" s="601"/>
      <c r="AA199" s="601"/>
      <c r="AB199" s="601"/>
      <c r="AC199" s="601"/>
      <c r="AD199" s="657"/>
      <c r="AE199" s="601"/>
      <c r="AF199" s="265"/>
      <c r="AG199" s="392"/>
      <c r="AH199" s="392"/>
      <c r="AI199" s="392"/>
      <c r="AJ199" s="231"/>
      <c r="AK199" s="654"/>
      <c r="AL199" s="654"/>
    </row>
    <row r="200" spans="2:38" ht="69" x14ac:dyDescent="0.3">
      <c r="B200" s="228" t="s">
        <v>1005</v>
      </c>
      <c r="C200" s="229" t="s">
        <v>1006</v>
      </c>
      <c r="D200" s="229" t="s">
        <v>66</v>
      </c>
      <c r="E200" s="229" t="s">
        <v>1002</v>
      </c>
      <c r="F200" s="478" t="s">
        <v>1007</v>
      </c>
      <c r="G200" s="478" t="s">
        <v>629</v>
      </c>
      <c r="H200" s="228" t="s">
        <v>70</v>
      </c>
      <c r="I200" s="228" t="s">
        <v>98</v>
      </c>
      <c r="J200" s="54" t="s">
        <v>949</v>
      </c>
      <c r="K200" s="80" t="s">
        <v>112</v>
      </c>
      <c r="L200" s="97" t="s">
        <v>85</v>
      </c>
      <c r="M200" s="86">
        <v>1</v>
      </c>
      <c r="N200" s="482" t="s">
        <v>638</v>
      </c>
      <c r="O200" s="482" t="s">
        <v>155</v>
      </c>
      <c r="P200" s="257" t="s">
        <v>75</v>
      </c>
      <c r="Q200" s="257" t="s">
        <v>76</v>
      </c>
      <c r="R200" s="256" t="s">
        <v>77</v>
      </c>
      <c r="S200" s="256" t="s">
        <v>109</v>
      </c>
      <c r="T200" s="302">
        <f>+V200+Y200</f>
        <v>60990.630000000005</v>
      </c>
      <c r="U200" s="256" t="s">
        <v>98</v>
      </c>
      <c r="V200" s="233">
        <v>51842.04</v>
      </c>
      <c r="W200" s="233" t="s">
        <v>98</v>
      </c>
      <c r="X200" s="233" t="s">
        <v>98</v>
      </c>
      <c r="Y200" s="233">
        <v>9148.59</v>
      </c>
      <c r="Z200" s="233" t="s">
        <v>98</v>
      </c>
      <c r="AA200" s="233" t="s">
        <v>98</v>
      </c>
      <c r="AB200" s="233">
        <v>6776.74</v>
      </c>
      <c r="AC200" s="233" t="s">
        <v>110</v>
      </c>
      <c r="AD200" s="302" t="s">
        <v>98</v>
      </c>
      <c r="AE200" s="233">
        <f>+V200+Y200</f>
        <v>60990.630000000005</v>
      </c>
      <c r="AF200" s="256" t="s">
        <v>98</v>
      </c>
      <c r="AG200" s="239" t="s">
        <v>33</v>
      </c>
      <c r="AH200" s="239" t="s">
        <v>253</v>
      </c>
      <c r="AI200" s="239" t="s">
        <v>166</v>
      </c>
      <c r="AJ200" s="256"/>
    </row>
    <row r="201" spans="2:38" ht="147" customHeight="1" x14ac:dyDescent="0.3">
      <c r="B201" s="231"/>
      <c r="C201" s="274"/>
      <c r="D201" s="274"/>
      <c r="E201" s="274"/>
      <c r="F201" s="547"/>
      <c r="G201" s="547"/>
      <c r="H201" s="228"/>
      <c r="I201" s="228"/>
      <c r="J201" s="10" t="s">
        <v>127</v>
      </c>
      <c r="K201" s="80" t="s">
        <v>635</v>
      </c>
      <c r="L201" s="97" t="s">
        <v>85</v>
      </c>
      <c r="M201" s="86">
        <v>30</v>
      </c>
      <c r="N201" s="476"/>
      <c r="O201" s="476"/>
      <c r="P201" s="258"/>
      <c r="Q201" s="258"/>
      <c r="R201" s="258"/>
      <c r="S201" s="258"/>
      <c r="T201" s="253"/>
      <c r="U201" s="258"/>
      <c r="V201" s="235"/>
      <c r="W201" s="235"/>
      <c r="X201" s="235"/>
      <c r="Y201" s="235"/>
      <c r="Z201" s="235"/>
      <c r="AA201" s="235"/>
      <c r="AB201" s="235"/>
      <c r="AC201" s="235"/>
      <c r="AD201" s="253"/>
      <c r="AE201" s="235"/>
      <c r="AF201" s="258"/>
      <c r="AG201" s="241"/>
      <c r="AH201" s="241"/>
      <c r="AI201" s="241"/>
      <c r="AJ201" s="258"/>
    </row>
    <row r="202" spans="2:38" ht="193.2" customHeight="1" x14ac:dyDescent="0.3">
      <c r="B202" s="22" t="s">
        <v>1008</v>
      </c>
      <c r="C202" s="18" t="s">
        <v>1009</v>
      </c>
      <c r="D202" s="18" t="s">
        <v>66</v>
      </c>
      <c r="E202" s="18" t="s">
        <v>1002</v>
      </c>
      <c r="F202" s="72" t="s">
        <v>1007</v>
      </c>
      <c r="G202" s="72" t="s">
        <v>629</v>
      </c>
      <c r="H202" s="22" t="s">
        <v>70</v>
      </c>
      <c r="I202" s="22" t="s">
        <v>98</v>
      </c>
      <c r="J202" s="18" t="s">
        <v>127</v>
      </c>
      <c r="K202" s="55" t="s">
        <v>635</v>
      </c>
      <c r="L202" s="82" t="s">
        <v>85</v>
      </c>
      <c r="M202" s="49">
        <v>12</v>
      </c>
      <c r="N202" s="18" t="s">
        <v>638</v>
      </c>
      <c r="O202" s="18" t="s">
        <v>155</v>
      </c>
      <c r="P202" s="22" t="s">
        <v>75</v>
      </c>
      <c r="Q202" s="22" t="s">
        <v>76</v>
      </c>
      <c r="R202" s="49" t="s">
        <v>77</v>
      </c>
      <c r="S202" s="49" t="s">
        <v>109</v>
      </c>
      <c r="T202" s="23">
        <f>+V202+Y202</f>
        <v>154080</v>
      </c>
      <c r="U202" s="23" t="s">
        <v>98</v>
      </c>
      <c r="V202" s="24">
        <v>130968</v>
      </c>
      <c r="W202" s="24" t="s">
        <v>98</v>
      </c>
      <c r="X202" s="24" t="s">
        <v>98</v>
      </c>
      <c r="Y202" s="24">
        <v>23112</v>
      </c>
      <c r="Z202" s="24" t="s">
        <v>98</v>
      </c>
      <c r="AA202" s="24" t="s">
        <v>98</v>
      </c>
      <c r="AB202" s="24">
        <v>17120</v>
      </c>
      <c r="AC202" s="13" t="s">
        <v>110</v>
      </c>
      <c r="AD202" s="23" t="s">
        <v>98</v>
      </c>
      <c r="AE202" s="24">
        <f>+V202+Y202</f>
        <v>154080</v>
      </c>
      <c r="AF202" s="23" t="s">
        <v>98</v>
      </c>
      <c r="AG202" s="24" t="s">
        <v>33</v>
      </c>
      <c r="AH202" s="21" t="s">
        <v>253</v>
      </c>
      <c r="AI202" s="21" t="s">
        <v>166</v>
      </c>
      <c r="AJ202" s="7"/>
    </row>
    <row r="203" spans="2:38" ht="52.2" customHeight="1" x14ac:dyDescent="0.3">
      <c r="B203" s="228" t="s">
        <v>1255</v>
      </c>
      <c r="C203" s="228" t="s">
        <v>165</v>
      </c>
      <c r="D203" s="228" t="s">
        <v>66</v>
      </c>
      <c r="E203" s="229" t="s">
        <v>67</v>
      </c>
      <c r="F203" s="229" t="s">
        <v>132</v>
      </c>
      <c r="G203" s="229" t="s">
        <v>69</v>
      </c>
      <c r="H203" s="228" t="s">
        <v>70</v>
      </c>
      <c r="I203" s="228" t="s">
        <v>79</v>
      </c>
      <c r="J203" s="11" t="s">
        <v>113</v>
      </c>
      <c r="K203" s="7" t="s">
        <v>114</v>
      </c>
      <c r="L203" s="7" t="s">
        <v>115</v>
      </c>
      <c r="M203" s="7">
        <v>1</v>
      </c>
      <c r="N203" s="227" t="s">
        <v>108</v>
      </c>
      <c r="O203" s="228" t="s">
        <v>164</v>
      </c>
      <c r="P203" s="228" t="s">
        <v>75</v>
      </c>
      <c r="Q203" s="228" t="s">
        <v>76</v>
      </c>
      <c r="R203" s="231" t="s">
        <v>77</v>
      </c>
      <c r="S203" s="231" t="s">
        <v>109</v>
      </c>
      <c r="T203" s="232">
        <f>V203+Y203</f>
        <v>74899.989999999991</v>
      </c>
      <c r="U203" s="232" t="s">
        <v>79</v>
      </c>
      <c r="V203" s="236">
        <v>63664.99</v>
      </c>
      <c r="W203" s="236" t="s">
        <v>79</v>
      </c>
      <c r="X203" s="236" t="s">
        <v>79</v>
      </c>
      <c r="Y203" s="236">
        <v>11235</v>
      </c>
      <c r="Z203" s="236" t="s">
        <v>79</v>
      </c>
      <c r="AA203" s="236" t="s">
        <v>79</v>
      </c>
      <c r="AB203" s="236">
        <v>33650.720000000001</v>
      </c>
      <c r="AC203" s="236" t="s">
        <v>80</v>
      </c>
      <c r="AD203" s="236" t="s">
        <v>79</v>
      </c>
      <c r="AE203" s="236">
        <f>+V203+Y203</f>
        <v>74899.989999999991</v>
      </c>
      <c r="AF203" s="227" t="s">
        <v>79</v>
      </c>
      <c r="AG203" s="227" t="s">
        <v>33</v>
      </c>
      <c r="AH203" s="239" t="s">
        <v>1253</v>
      </c>
      <c r="AI203" s="239" t="s">
        <v>510</v>
      </c>
      <c r="AJ203" s="227"/>
    </row>
    <row r="204" spans="2:38" ht="55.2" x14ac:dyDescent="0.3">
      <c r="B204" s="228"/>
      <c r="C204" s="228"/>
      <c r="D204" s="228"/>
      <c r="E204" s="229"/>
      <c r="F204" s="229"/>
      <c r="G204" s="229"/>
      <c r="H204" s="228"/>
      <c r="I204" s="228"/>
      <c r="J204" s="11" t="s">
        <v>116</v>
      </c>
      <c r="K204" s="7" t="s">
        <v>117</v>
      </c>
      <c r="L204" s="7" t="s">
        <v>85</v>
      </c>
      <c r="M204" s="7">
        <v>1</v>
      </c>
      <c r="N204" s="227"/>
      <c r="O204" s="228"/>
      <c r="P204" s="228"/>
      <c r="Q204" s="228"/>
      <c r="R204" s="231"/>
      <c r="S204" s="231"/>
      <c r="T204" s="232"/>
      <c r="U204" s="232"/>
      <c r="V204" s="236"/>
      <c r="W204" s="236"/>
      <c r="X204" s="236"/>
      <c r="Y204" s="236"/>
      <c r="Z204" s="236"/>
      <c r="AA204" s="236"/>
      <c r="AB204" s="236"/>
      <c r="AC204" s="236"/>
      <c r="AD204" s="236"/>
      <c r="AE204" s="236"/>
      <c r="AF204" s="228"/>
      <c r="AG204" s="227"/>
      <c r="AH204" s="240"/>
      <c r="AI204" s="240"/>
      <c r="AJ204" s="228"/>
    </row>
    <row r="205" spans="2:38" ht="41.4" x14ac:dyDescent="0.3">
      <c r="B205" s="228"/>
      <c r="C205" s="228"/>
      <c r="D205" s="228"/>
      <c r="E205" s="229"/>
      <c r="F205" s="229"/>
      <c r="G205" s="229"/>
      <c r="H205" s="228"/>
      <c r="I205" s="228"/>
      <c r="J205" s="11" t="s">
        <v>208</v>
      </c>
      <c r="K205" s="7" t="s">
        <v>118</v>
      </c>
      <c r="L205" s="7" t="s">
        <v>119</v>
      </c>
      <c r="M205" s="7">
        <v>1</v>
      </c>
      <c r="N205" s="227"/>
      <c r="O205" s="228"/>
      <c r="P205" s="228"/>
      <c r="Q205" s="228"/>
      <c r="R205" s="231"/>
      <c r="S205" s="231"/>
      <c r="T205" s="232"/>
      <c r="U205" s="232"/>
      <c r="V205" s="236"/>
      <c r="W205" s="236"/>
      <c r="X205" s="236"/>
      <c r="Y205" s="236"/>
      <c r="Z205" s="236"/>
      <c r="AA205" s="236"/>
      <c r="AB205" s="236"/>
      <c r="AC205" s="236"/>
      <c r="AD205" s="236"/>
      <c r="AE205" s="236"/>
      <c r="AF205" s="228"/>
      <c r="AG205" s="227"/>
      <c r="AH205" s="240"/>
      <c r="AI205" s="240"/>
      <c r="AJ205" s="228"/>
    </row>
    <row r="206" spans="2:38" ht="27.6" x14ac:dyDescent="0.3">
      <c r="B206" s="228"/>
      <c r="C206" s="228"/>
      <c r="D206" s="228"/>
      <c r="E206" s="229"/>
      <c r="F206" s="229"/>
      <c r="G206" s="229"/>
      <c r="H206" s="228"/>
      <c r="I206" s="228"/>
      <c r="J206" s="11" t="s">
        <v>120</v>
      </c>
      <c r="K206" s="7" t="s">
        <v>121</v>
      </c>
      <c r="L206" s="7" t="s">
        <v>119</v>
      </c>
      <c r="M206" s="63">
        <v>1</v>
      </c>
      <c r="N206" s="239"/>
      <c r="O206" s="256"/>
      <c r="P206" s="256"/>
      <c r="Q206" s="256"/>
      <c r="R206" s="231"/>
      <c r="S206" s="231"/>
      <c r="T206" s="232"/>
      <c r="U206" s="232"/>
      <c r="V206" s="236"/>
      <c r="W206" s="236"/>
      <c r="X206" s="236"/>
      <c r="Y206" s="236"/>
      <c r="Z206" s="236"/>
      <c r="AA206" s="236"/>
      <c r="AB206" s="236"/>
      <c r="AC206" s="236"/>
      <c r="AD206" s="236"/>
      <c r="AE206" s="236"/>
      <c r="AF206" s="228"/>
      <c r="AG206" s="227"/>
      <c r="AH206" s="241"/>
      <c r="AI206" s="241"/>
      <c r="AJ206" s="228"/>
    </row>
    <row r="207" spans="2:38" ht="193.2" customHeight="1" x14ac:dyDescent="0.3">
      <c r="B207" s="22" t="s">
        <v>1256</v>
      </c>
      <c r="C207" s="18" t="s">
        <v>1009</v>
      </c>
      <c r="D207" s="18" t="s">
        <v>66</v>
      </c>
      <c r="E207" s="18" t="s">
        <v>1002</v>
      </c>
      <c r="F207" s="72" t="s">
        <v>1007</v>
      </c>
      <c r="G207" s="72" t="s">
        <v>629</v>
      </c>
      <c r="H207" s="22" t="s">
        <v>70</v>
      </c>
      <c r="I207" s="22" t="s">
        <v>98</v>
      </c>
      <c r="J207" s="18" t="s">
        <v>127</v>
      </c>
      <c r="K207" s="55" t="s">
        <v>635</v>
      </c>
      <c r="L207" s="82" t="s">
        <v>85</v>
      </c>
      <c r="M207" s="49">
        <v>6</v>
      </c>
      <c r="N207" s="18" t="s">
        <v>638</v>
      </c>
      <c r="O207" s="18" t="s">
        <v>155</v>
      </c>
      <c r="P207" s="22" t="s">
        <v>75</v>
      </c>
      <c r="Q207" s="22" t="s">
        <v>76</v>
      </c>
      <c r="R207" s="49" t="s">
        <v>77</v>
      </c>
      <c r="S207" s="49" t="s">
        <v>109</v>
      </c>
      <c r="T207" s="23">
        <f>+V207+Y207</f>
        <v>77040</v>
      </c>
      <c r="U207" s="23" t="s">
        <v>98</v>
      </c>
      <c r="V207" s="24">
        <v>65484</v>
      </c>
      <c r="W207" s="24" t="s">
        <v>98</v>
      </c>
      <c r="X207" s="24" t="s">
        <v>98</v>
      </c>
      <c r="Y207" s="24">
        <v>11556</v>
      </c>
      <c r="Z207" s="24" t="s">
        <v>98</v>
      </c>
      <c r="AA207" s="24" t="s">
        <v>98</v>
      </c>
      <c r="AB207" s="24">
        <v>8560</v>
      </c>
      <c r="AC207" s="13" t="s">
        <v>110</v>
      </c>
      <c r="AD207" s="23" t="s">
        <v>98</v>
      </c>
      <c r="AE207" s="24">
        <f>+V207+Y207</f>
        <v>77040</v>
      </c>
      <c r="AF207" s="23" t="s">
        <v>98</v>
      </c>
      <c r="AG207" s="24" t="s">
        <v>33</v>
      </c>
      <c r="AH207" s="21" t="s">
        <v>1253</v>
      </c>
      <c r="AI207" s="21" t="s">
        <v>510</v>
      </c>
      <c r="AJ207" s="7"/>
    </row>
    <row r="208" spans="2:38" s="79" customFormat="1" ht="132" customHeight="1" x14ac:dyDescent="0.3">
      <c r="B208" s="228" t="s">
        <v>306</v>
      </c>
      <c r="C208" s="228" t="s">
        <v>307</v>
      </c>
      <c r="D208" s="228" t="s">
        <v>106</v>
      </c>
      <c r="E208" s="229" t="s">
        <v>67</v>
      </c>
      <c r="F208" s="229" t="s">
        <v>134</v>
      </c>
      <c r="G208" s="229" t="s">
        <v>147</v>
      </c>
      <c r="H208" s="228" t="s">
        <v>70</v>
      </c>
      <c r="I208" s="228" t="s">
        <v>79</v>
      </c>
      <c r="J208" s="11" t="s">
        <v>207</v>
      </c>
      <c r="K208" s="7" t="s">
        <v>107</v>
      </c>
      <c r="L208" s="7" t="s">
        <v>86</v>
      </c>
      <c r="M208" s="7">
        <v>40</v>
      </c>
      <c r="N208" s="227" t="s">
        <v>108</v>
      </c>
      <c r="O208" s="228" t="s">
        <v>308</v>
      </c>
      <c r="P208" s="228" t="s">
        <v>75</v>
      </c>
      <c r="Q208" s="228" t="s">
        <v>76</v>
      </c>
      <c r="R208" s="231" t="s">
        <v>77</v>
      </c>
      <c r="S208" s="231" t="s">
        <v>109</v>
      </c>
      <c r="T208" s="232">
        <f>V208+Y208</f>
        <v>274275.08999999997</v>
      </c>
      <c r="U208" s="232">
        <f>T208/M209</f>
        <v>68568.772499999992</v>
      </c>
      <c r="V208" s="233">
        <v>233133.83</v>
      </c>
      <c r="W208" s="236" t="s">
        <v>79</v>
      </c>
      <c r="X208" s="236" t="s">
        <v>79</v>
      </c>
      <c r="Y208" s="236">
        <v>41141.26</v>
      </c>
      <c r="Z208" s="236" t="s">
        <v>98</v>
      </c>
      <c r="AA208" s="236" t="s">
        <v>79</v>
      </c>
      <c r="AB208" s="236">
        <v>48401.49</v>
      </c>
      <c r="AC208" s="227" t="s">
        <v>149</v>
      </c>
      <c r="AD208" s="237" t="s">
        <v>79</v>
      </c>
      <c r="AE208" s="237">
        <f>V208+Y208</f>
        <v>274275.08999999997</v>
      </c>
      <c r="AF208" s="227" t="s">
        <v>79</v>
      </c>
      <c r="AG208" s="227" t="s">
        <v>33</v>
      </c>
      <c r="AH208" s="227" t="s">
        <v>174</v>
      </c>
      <c r="AI208" s="227" t="s">
        <v>157</v>
      </c>
      <c r="AJ208" s="227"/>
    </row>
    <row r="209" spans="2:36" s="79" customFormat="1" ht="86.1" customHeight="1" x14ac:dyDescent="0.3">
      <c r="B209" s="228"/>
      <c r="C209" s="228"/>
      <c r="D209" s="228"/>
      <c r="E209" s="229"/>
      <c r="F209" s="229"/>
      <c r="G209" s="229"/>
      <c r="H209" s="228"/>
      <c r="I209" s="228"/>
      <c r="J209" s="11" t="s">
        <v>111</v>
      </c>
      <c r="K209" s="7" t="s">
        <v>112</v>
      </c>
      <c r="L209" s="7" t="s">
        <v>85</v>
      </c>
      <c r="M209" s="7">
        <v>4</v>
      </c>
      <c r="N209" s="227"/>
      <c r="O209" s="228"/>
      <c r="P209" s="228"/>
      <c r="Q209" s="228"/>
      <c r="R209" s="231"/>
      <c r="S209" s="231"/>
      <c r="T209" s="232"/>
      <c r="U209" s="232"/>
      <c r="V209" s="234"/>
      <c r="W209" s="236"/>
      <c r="X209" s="236"/>
      <c r="Y209" s="236"/>
      <c r="Z209" s="236"/>
      <c r="AA209" s="236"/>
      <c r="AB209" s="236"/>
      <c r="AC209" s="227"/>
      <c r="AD209" s="237"/>
      <c r="AE209" s="237"/>
      <c r="AF209" s="228"/>
      <c r="AG209" s="227"/>
      <c r="AH209" s="227"/>
      <c r="AI209" s="227"/>
      <c r="AJ209" s="228"/>
    </row>
    <row r="210" spans="2:36" s="79" customFormat="1" ht="59.1" customHeight="1" x14ac:dyDescent="0.3">
      <c r="B210" s="228"/>
      <c r="C210" s="228"/>
      <c r="D210" s="228"/>
      <c r="E210" s="229"/>
      <c r="F210" s="229"/>
      <c r="G210" s="229"/>
      <c r="H210" s="228"/>
      <c r="I210" s="228"/>
      <c r="J210" s="11" t="s">
        <v>127</v>
      </c>
      <c r="K210" s="7" t="s">
        <v>128</v>
      </c>
      <c r="L210" s="7" t="s">
        <v>85</v>
      </c>
      <c r="M210" s="63">
        <v>144</v>
      </c>
      <c r="N210" s="227"/>
      <c r="O210" s="228"/>
      <c r="P210" s="228"/>
      <c r="Q210" s="228"/>
      <c r="R210" s="231"/>
      <c r="S210" s="231"/>
      <c r="T210" s="232"/>
      <c r="U210" s="232"/>
      <c r="V210" s="235"/>
      <c r="W210" s="236"/>
      <c r="X210" s="236"/>
      <c r="Y210" s="236"/>
      <c r="Z210" s="236"/>
      <c r="AA210" s="236"/>
      <c r="AB210" s="236"/>
      <c r="AC210" s="227"/>
      <c r="AD210" s="237"/>
      <c r="AE210" s="237"/>
      <c r="AF210" s="228"/>
      <c r="AG210" s="227"/>
      <c r="AH210" s="227"/>
      <c r="AI210" s="227"/>
      <c r="AJ210" s="228"/>
    </row>
    <row r="211" spans="2:36" s="79" customFormat="1" ht="104.1" customHeight="1" x14ac:dyDescent="0.3">
      <c r="B211" s="228" t="s">
        <v>309</v>
      </c>
      <c r="C211" s="228" t="s">
        <v>310</v>
      </c>
      <c r="D211" s="228" t="s">
        <v>106</v>
      </c>
      <c r="E211" s="229" t="s">
        <v>67</v>
      </c>
      <c r="F211" s="229" t="s">
        <v>134</v>
      </c>
      <c r="G211" s="229" t="s">
        <v>147</v>
      </c>
      <c r="H211" s="256" t="s">
        <v>70</v>
      </c>
      <c r="I211" s="228" t="s">
        <v>79</v>
      </c>
      <c r="J211" s="11" t="s">
        <v>207</v>
      </c>
      <c r="K211" s="7" t="s">
        <v>107</v>
      </c>
      <c r="L211" s="7" t="s">
        <v>86</v>
      </c>
      <c r="M211" s="7">
        <v>40</v>
      </c>
      <c r="N211" s="227" t="s">
        <v>108</v>
      </c>
      <c r="O211" s="228" t="s">
        <v>311</v>
      </c>
      <c r="P211" s="228" t="s">
        <v>75</v>
      </c>
      <c r="Q211" s="228" t="s">
        <v>76</v>
      </c>
      <c r="R211" s="231" t="s">
        <v>77</v>
      </c>
      <c r="S211" s="263" t="s">
        <v>109</v>
      </c>
      <c r="T211" s="302">
        <f>V211+Y211</f>
        <v>137730.4</v>
      </c>
      <c r="U211" s="302">
        <f>T211/M212</f>
        <v>68865.2</v>
      </c>
      <c r="V211" s="233">
        <v>117070.84</v>
      </c>
      <c r="W211" s="233" t="s">
        <v>79</v>
      </c>
      <c r="X211" s="233" t="s">
        <v>79</v>
      </c>
      <c r="Y211" s="233">
        <v>20659.560000000001</v>
      </c>
      <c r="Z211" s="233" t="s">
        <v>79</v>
      </c>
      <c r="AA211" s="233" t="s">
        <v>79</v>
      </c>
      <c r="AB211" s="233">
        <v>24305.360000000001</v>
      </c>
      <c r="AC211" s="239" t="s">
        <v>110</v>
      </c>
      <c r="AD211" s="260" t="s">
        <v>79</v>
      </c>
      <c r="AE211" s="260">
        <f>V211+Y211</f>
        <v>137730.4</v>
      </c>
      <c r="AF211" s="239" t="s">
        <v>79</v>
      </c>
      <c r="AG211" s="227" t="s">
        <v>33</v>
      </c>
      <c r="AH211" s="227" t="s">
        <v>550</v>
      </c>
      <c r="AI211" s="227" t="s">
        <v>157</v>
      </c>
      <c r="AJ211" s="239"/>
    </row>
    <row r="212" spans="2:36" s="79" customFormat="1" ht="65.099999999999994" customHeight="1" x14ac:dyDescent="0.3">
      <c r="B212" s="228"/>
      <c r="C212" s="228"/>
      <c r="D212" s="228"/>
      <c r="E212" s="229"/>
      <c r="F212" s="229"/>
      <c r="G212" s="229"/>
      <c r="H212" s="257"/>
      <c r="I212" s="228"/>
      <c r="J212" s="11" t="s">
        <v>111</v>
      </c>
      <c r="K212" s="7" t="s">
        <v>112</v>
      </c>
      <c r="L212" s="7" t="s">
        <v>85</v>
      </c>
      <c r="M212" s="7">
        <v>2</v>
      </c>
      <c r="N212" s="227"/>
      <c r="O212" s="228"/>
      <c r="P212" s="228"/>
      <c r="Q212" s="228"/>
      <c r="R212" s="231"/>
      <c r="S212" s="264"/>
      <c r="T212" s="303"/>
      <c r="U212" s="303"/>
      <c r="V212" s="234"/>
      <c r="W212" s="234"/>
      <c r="X212" s="234"/>
      <c r="Y212" s="234"/>
      <c r="Z212" s="234"/>
      <c r="AA212" s="234"/>
      <c r="AB212" s="234"/>
      <c r="AC212" s="240"/>
      <c r="AD212" s="261"/>
      <c r="AE212" s="261"/>
      <c r="AF212" s="257"/>
      <c r="AG212" s="227"/>
      <c r="AH212" s="227"/>
      <c r="AI212" s="227"/>
      <c r="AJ212" s="257"/>
    </row>
    <row r="213" spans="2:36" s="79" customFormat="1" ht="65.7" customHeight="1" x14ac:dyDescent="0.3">
      <c r="B213" s="228"/>
      <c r="C213" s="228"/>
      <c r="D213" s="228"/>
      <c r="E213" s="229"/>
      <c r="F213" s="229"/>
      <c r="G213" s="229"/>
      <c r="H213" s="258"/>
      <c r="I213" s="228"/>
      <c r="J213" s="11" t="s">
        <v>127</v>
      </c>
      <c r="K213" s="7" t="s">
        <v>128</v>
      </c>
      <c r="L213" s="7" t="s">
        <v>85</v>
      </c>
      <c r="M213" s="63">
        <v>76</v>
      </c>
      <c r="N213" s="227"/>
      <c r="O213" s="228"/>
      <c r="P213" s="228"/>
      <c r="Q213" s="228"/>
      <c r="R213" s="231"/>
      <c r="S213" s="265"/>
      <c r="T213" s="253"/>
      <c r="U213" s="253"/>
      <c r="V213" s="235"/>
      <c r="W213" s="235"/>
      <c r="X213" s="235"/>
      <c r="Y213" s="235"/>
      <c r="Z213" s="235"/>
      <c r="AA213" s="235"/>
      <c r="AB213" s="235"/>
      <c r="AC213" s="241"/>
      <c r="AD213" s="262"/>
      <c r="AE213" s="262"/>
      <c r="AF213" s="258"/>
      <c r="AG213" s="227"/>
      <c r="AH213" s="227"/>
      <c r="AI213" s="227"/>
      <c r="AJ213" s="258"/>
    </row>
    <row r="214" spans="2:36" s="79" customFormat="1" ht="101.1" customHeight="1" x14ac:dyDescent="0.3">
      <c r="B214" s="304" t="s">
        <v>1025</v>
      </c>
      <c r="C214" s="304" t="s">
        <v>312</v>
      </c>
      <c r="D214" s="304" t="s">
        <v>106</v>
      </c>
      <c r="E214" s="336" t="s">
        <v>67</v>
      </c>
      <c r="F214" s="336" t="s">
        <v>134</v>
      </c>
      <c r="G214" s="336" t="s">
        <v>147</v>
      </c>
      <c r="H214" s="304" t="s">
        <v>70</v>
      </c>
      <c r="I214" s="304" t="s">
        <v>79</v>
      </c>
      <c r="J214" s="20" t="s">
        <v>207</v>
      </c>
      <c r="K214" s="27" t="s">
        <v>107</v>
      </c>
      <c r="L214" s="27" t="s">
        <v>86</v>
      </c>
      <c r="M214" s="61">
        <v>40</v>
      </c>
      <c r="N214" s="285" t="s">
        <v>108</v>
      </c>
      <c r="O214" s="304" t="s">
        <v>311</v>
      </c>
      <c r="P214" s="304" t="s">
        <v>75</v>
      </c>
      <c r="Q214" s="304" t="s">
        <v>76</v>
      </c>
      <c r="R214" s="352" t="s">
        <v>77</v>
      </c>
      <c r="S214" s="352" t="s">
        <v>109</v>
      </c>
      <c r="T214" s="348">
        <f>V214+Y214</f>
        <v>57778.05</v>
      </c>
      <c r="U214" s="348">
        <f>T214/M215</f>
        <v>57778.05</v>
      </c>
      <c r="V214" s="288">
        <v>49111.35</v>
      </c>
      <c r="W214" s="288" t="s">
        <v>79</v>
      </c>
      <c r="X214" s="288" t="s">
        <v>79</v>
      </c>
      <c r="Y214" s="288">
        <v>8666.7000000000007</v>
      </c>
      <c r="Z214" s="288" t="s">
        <v>79</v>
      </c>
      <c r="AA214" s="288" t="s">
        <v>79</v>
      </c>
      <c r="AB214" s="288">
        <v>10196.129999999999</v>
      </c>
      <c r="AC214" s="285" t="s">
        <v>110</v>
      </c>
      <c r="AD214" s="333" t="s">
        <v>79</v>
      </c>
      <c r="AE214" s="333">
        <f>V214+Y214</f>
        <v>57778.05</v>
      </c>
      <c r="AF214" s="285" t="s">
        <v>79</v>
      </c>
      <c r="AG214" s="282" t="s">
        <v>33</v>
      </c>
      <c r="AH214" s="282" t="s">
        <v>176</v>
      </c>
      <c r="AI214" s="282" t="s">
        <v>160</v>
      </c>
      <c r="AJ214" s="285"/>
    </row>
    <row r="215" spans="2:36" s="79" customFormat="1" ht="75.599999999999994" customHeight="1" x14ac:dyDescent="0.3">
      <c r="B215" s="306"/>
      <c r="C215" s="306"/>
      <c r="D215" s="306"/>
      <c r="E215" s="337"/>
      <c r="F215" s="337"/>
      <c r="G215" s="337"/>
      <c r="H215" s="306"/>
      <c r="I215" s="306"/>
      <c r="J215" s="20" t="s">
        <v>111</v>
      </c>
      <c r="K215" s="27" t="s">
        <v>112</v>
      </c>
      <c r="L215" s="27" t="s">
        <v>85</v>
      </c>
      <c r="M215" s="61">
        <v>1</v>
      </c>
      <c r="N215" s="286"/>
      <c r="O215" s="306"/>
      <c r="P215" s="306"/>
      <c r="Q215" s="306"/>
      <c r="R215" s="353"/>
      <c r="S215" s="353"/>
      <c r="T215" s="349"/>
      <c r="U215" s="349"/>
      <c r="V215" s="289"/>
      <c r="W215" s="289"/>
      <c r="X215" s="289"/>
      <c r="Y215" s="289"/>
      <c r="Z215" s="289"/>
      <c r="AA215" s="289"/>
      <c r="AB215" s="289"/>
      <c r="AC215" s="286"/>
      <c r="AD215" s="334"/>
      <c r="AE215" s="334"/>
      <c r="AF215" s="306"/>
      <c r="AG215" s="282"/>
      <c r="AH215" s="282"/>
      <c r="AI215" s="282"/>
      <c r="AJ215" s="306"/>
    </row>
    <row r="216" spans="2:36" s="79" customFormat="1" ht="56.1" customHeight="1" x14ac:dyDescent="0.3">
      <c r="B216" s="305"/>
      <c r="C216" s="305"/>
      <c r="D216" s="305"/>
      <c r="E216" s="338"/>
      <c r="F216" s="338"/>
      <c r="G216" s="338"/>
      <c r="H216" s="305"/>
      <c r="I216" s="305"/>
      <c r="J216" s="20" t="s">
        <v>127</v>
      </c>
      <c r="K216" s="27" t="s">
        <v>128</v>
      </c>
      <c r="L216" s="27" t="s">
        <v>85</v>
      </c>
      <c r="M216" s="61">
        <v>30</v>
      </c>
      <c r="N216" s="287"/>
      <c r="O216" s="305"/>
      <c r="P216" s="305"/>
      <c r="Q216" s="305"/>
      <c r="R216" s="354"/>
      <c r="S216" s="354"/>
      <c r="T216" s="350"/>
      <c r="U216" s="350"/>
      <c r="V216" s="290"/>
      <c r="W216" s="290"/>
      <c r="X216" s="290"/>
      <c r="Y216" s="290"/>
      <c r="Z216" s="290"/>
      <c r="AA216" s="290"/>
      <c r="AB216" s="290"/>
      <c r="AC216" s="287"/>
      <c r="AD216" s="335"/>
      <c r="AE216" s="335"/>
      <c r="AF216" s="305"/>
      <c r="AG216" s="282"/>
      <c r="AH216" s="282"/>
      <c r="AI216" s="282"/>
      <c r="AJ216" s="305"/>
    </row>
    <row r="217" spans="2:36" s="79" customFormat="1" ht="51" customHeight="1" x14ac:dyDescent="0.3">
      <c r="B217" s="256" t="s">
        <v>313</v>
      </c>
      <c r="C217" s="256" t="s">
        <v>314</v>
      </c>
      <c r="D217" s="256" t="s">
        <v>66</v>
      </c>
      <c r="E217" s="271" t="s">
        <v>67</v>
      </c>
      <c r="F217" s="271" t="s">
        <v>134</v>
      </c>
      <c r="G217" s="271" t="s">
        <v>147</v>
      </c>
      <c r="H217" s="256" t="s">
        <v>70</v>
      </c>
      <c r="I217" s="256" t="s">
        <v>79</v>
      </c>
      <c r="J217" s="296" t="s">
        <v>127</v>
      </c>
      <c r="K217" s="256" t="s">
        <v>128</v>
      </c>
      <c r="L217" s="256" t="s">
        <v>85</v>
      </c>
      <c r="M217" s="517">
        <v>7</v>
      </c>
      <c r="N217" s="239" t="s">
        <v>108</v>
      </c>
      <c r="O217" s="256" t="s">
        <v>315</v>
      </c>
      <c r="P217" s="256" t="s">
        <v>75</v>
      </c>
      <c r="Q217" s="256" t="s">
        <v>76</v>
      </c>
      <c r="R217" s="263" t="s">
        <v>77</v>
      </c>
      <c r="S217" s="263" t="s">
        <v>109</v>
      </c>
      <c r="T217" s="302">
        <f>V217+Y217</f>
        <v>74900</v>
      </c>
      <c r="U217" s="302">
        <v>74900</v>
      </c>
      <c r="V217" s="233">
        <v>63665</v>
      </c>
      <c r="W217" s="233" t="s">
        <v>79</v>
      </c>
      <c r="X217" s="233" t="s">
        <v>79</v>
      </c>
      <c r="Y217" s="233">
        <v>11235</v>
      </c>
      <c r="Z217" s="233" t="s">
        <v>79</v>
      </c>
      <c r="AA217" s="233" t="s">
        <v>79</v>
      </c>
      <c r="AB217" s="233">
        <v>13217.65</v>
      </c>
      <c r="AC217" s="239" t="s">
        <v>110</v>
      </c>
      <c r="AD217" s="260" t="s">
        <v>79</v>
      </c>
      <c r="AE217" s="260">
        <f>V217+Y217</f>
        <v>74900</v>
      </c>
      <c r="AF217" s="239" t="s">
        <v>79</v>
      </c>
      <c r="AG217" s="239" t="s">
        <v>33</v>
      </c>
      <c r="AH217" s="239" t="s">
        <v>176</v>
      </c>
      <c r="AI217" s="239" t="s">
        <v>160</v>
      </c>
      <c r="AJ217" s="239"/>
    </row>
    <row r="218" spans="2:36" s="79" customFormat="1" ht="101.1" customHeight="1" x14ac:dyDescent="0.3">
      <c r="B218" s="228"/>
      <c r="C218" s="228"/>
      <c r="D218" s="228"/>
      <c r="E218" s="229"/>
      <c r="F218" s="229"/>
      <c r="G218" s="229"/>
      <c r="H218" s="257"/>
      <c r="I218" s="228"/>
      <c r="J218" s="478"/>
      <c r="K218" s="228"/>
      <c r="L218" s="228"/>
      <c r="M218" s="599"/>
      <c r="N218" s="227"/>
      <c r="O218" s="228"/>
      <c r="P218" s="257"/>
      <c r="Q218" s="257"/>
      <c r="R218" s="264"/>
      <c r="S218" s="231"/>
      <c r="T218" s="232"/>
      <c r="U218" s="232"/>
      <c r="V218" s="236"/>
      <c r="W218" s="236"/>
      <c r="X218" s="236"/>
      <c r="Y218" s="236"/>
      <c r="Z218" s="236"/>
      <c r="AA218" s="236"/>
      <c r="AB218" s="236"/>
      <c r="AC218" s="227"/>
      <c r="AD218" s="237"/>
      <c r="AE218" s="237"/>
      <c r="AF218" s="228"/>
      <c r="AG218" s="227"/>
      <c r="AH218" s="227"/>
      <c r="AI218" s="227"/>
      <c r="AJ218" s="228"/>
    </row>
    <row r="219" spans="2:36" s="79" customFormat="1" ht="119.7" customHeight="1" x14ac:dyDescent="0.3">
      <c r="B219" s="256" t="s">
        <v>317</v>
      </c>
      <c r="C219" s="256" t="s">
        <v>316</v>
      </c>
      <c r="D219" s="256" t="s">
        <v>66</v>
      </c>
      <c r="E219" s="271" t="s">
        <v>67</v>
      </c>
      <c r="F219" s="271" t="s">
        <v>134</v>
      </c>
      <c r="G219" s="271" t="s">
        <v>147</v>
      </c>
      <c r="H219" s="256" t="s">
        <v>70</v>
      </c>
      <c r="I219" s="256" t="s">
        <v>79</v>
      </c>
      <c r="J219" s="28" t="s">
        <v>207</v>
      </c>
      <c r="K219" s="14" t="s">
        <v>107</v>
      </c>
      <c r="L219" s="14" t="s">
        <v>86</v>
      </c>
      <c r="M219" s="63">
        <v>40</v>
      </c>
      <c r="N219" s="239" t="s">
        <v>108</v>
      </c>
      <c r="O219" s="256" t="s">
        <v>315</v>
      </c>
      <c r="P219" s="256" t="s">
        <v>75</v>
      </c>
      <c r="Q219" s="256" t="s">
        <v>76</v>
      </c>
      <c r="R219" s="263" t="s">
        <v>77</v>
      </c>
      <c r="S219" s="263" t="s">
        <v>109</v>
      </c>
      <c r="T219" s="302">
        <f>V219+Y219</f>
        <v>143177.12</v>
      </c>
      <c r="U219" s="302">
        <f>T219/M220</f>
        <v>71588.56</v>
      </c>
      <c r="V219" s="233">
        <v>121700.55</v>
      </c>
      <c r="W219" s="233" t="s">
        <v>79</v>
      </c>
      <c r="X219" s="233" t="s">
        <v>79</v>
      </c>
      <c r="Y219" s="233">
        <v>21476.57</v>
      </c>
      <c r="Z219" s="233" t="s">
        <v>79</v>
      </c>
      <c r="AA219" s="233" t="s">
        <v>79</v>
      </c>
      <c r="AB219" s="233">
        <v>25266.55</v>
      </c>
      <c r="AC219" s="239" t="s">
        <v>110</v>
      </c>
      <c r="AD219" s="260" t="s">
        <v>79</v>
      </c>
      <c r="AE219" s="260">
        <f>V219+Y219</f>
        <v>143177.12</v>
      </c>
      <c r="AF219" s="239" t="s">
        <v>79</v>
      </c>
      <c r="AG219" s="239" t="s">
        <v>33</v>
      </c>
      <c r="AH219" s="239" t="s">
        <v>246</v>
      </c>
      <c r="AI219" s="239" t="s">
        <v>247</v>
      </c>
      <c r="AJ219" s="239"/>
    </row>
    <row r="220" spans="2:36" s="79" customFormat="1" ht="109.2" customHeight="1" x14ac:dyDescent="0.3">
      <c r="B220" s="228"/>
      <c r="C220" s="228"/>
      <c r="D220" s="228"/>
      <c r="E220" s="229"/>
      <c r="F220" s="229"/>
      <c r="G220" s="229"/>
      <c r="H220" s="257"/>
      <c r="I220" s="228"/>
      <c r="J220" s="11" t="s">
        <v>111</v>
      </c>
      <c r="K220" s="7" t="s">
        <v>112</v>
      </c>
      <c r="L220" s="7" t="s">
        <v>85</v>
      </c>
      <c r="M220" s="63">
        <v>2</v>
      </c>
      <c r="N220" s="240"/>
      <c r="O220" s="257"/>
      <c r="P220" s="257"/>
      <c r="Q220" s="257"/>
      <c r="R220" s="264"/>
      <c r="S220" s="264"/>
      <c r="T220" s="303"/>
      <c r="U220" s="303"/>
      <c r="V220" s="234"/>
      <c r="W220" s="234"/>
      <c r="X220" s="234"/>
      <c r="Y220" s="234"/>
      <c r="Z220" s="234"/>
      <c r="AA220" s="234"/>
      <c r="AB220" s="234"/>
      <c r="AC220" s="240"/>
      <c r="AD220" s="261"/>
      <c r="AE220" s="261"/>
      <c r="AF220" s="257"/>
      <c r="AG220" s="240"/>
      <c r="AH220" s="240"/>
      <c r="AI220" s="240"/>
      <c r="AJ220" s="257"/>
    </row>
    <row r="221" spans="2:36" s="79" customFormat="1" ht="67.2" customHeight="1" x14ac:dyDescent="0.3">
      <c r="B221" s="228"/>
      <c r="C221" s="228"/>
      <c r="D221" s="228"/>
      <c r="E221" s="229"/>
      <c r="F221" s="229"/>
      <c r="G221" s="229"/>
      <c r="H221" s="258"/>
      <c r="I221" s="228"/>
      <c r="J221" s="11" t="s">
        <v>127</v>
      </c>
      <c r="K221" s="7" t="s">
        <v>128</v>
      </c>
      <c r="L221" s="7" t="s">
        <v>85</v>
      </c>
      <c r="M221" s="63">
        <v>72</v>
      </c>
      <c r="N221" s="241"/>
      <c r="O221" s="258"/>
      <c r="P221" s="258"/>
      <c r="Q221" s="258"/>
      <c r="R221" s="265"/>
      <c r="S221" s="265"/>
      <c r="T221" s="253"/>
      <c r="U221" s="253"/>
      <c r="V221" s="235"/>
      <c r="W221" s="235"/>
      <c r="X221" s="235"/>
      <c r="Y221" s="235"/>
      <c r="Z221" s="235"/>
      <c r="AA221" s="235"/>
      <c r="AB221" s="235"/>
      <c r="AC221" s="241"/>
      <c r="AD221" s="262"/>
      <c r="AE221" s="262"/>
      <c r="AF221" s="258"/>
      <c r="AG221" s="241"/>
      <c r="AH221" s="241"/>
      <c r="AI221" s="241"/>
      <c r="AJ221" s="258"/>
    </row>
    <row r="222" spans="2:36" s="79" customFormat="1" ht="53.1" customHeight="1" x14ac:dyDescent="0.3">
      <c r="B222" s="256" t="s">
        <v>318</v>
      </c>
      <c r="C222" s="256" t="s">
        <v>319</v>
      </c>
      <c r="D222" s="256" t="s">
        <v>66</v>
      </c>
      <c r="E222" s="271" t="s">
        <v>67</v>
      </c>
      <c r="F222" s="271" t="s">
        <v>132</v>
      </c>
      <c r="G222" s="271" t="s">
        <v>69</v>
      </c>
      <c r="H222" s="256" t="s">
        <v>70</v>
      </c>
      <c r="I222" s="256" t="s">
        <v>79</v>
      </c>
      <c r="J222" s="11" t="s">
        <v>113</v>
      </c>
      <c r="K222" s="7" t="s">
        <v>114</v>
      </c>
      <c r="L222" s="7" t="s">
        <v>115</v>
      </c>
      <c r="M222" s="63">
        <v>3</v>
      </c>
      <c r="N222" s="239" t="s">
        <v>108</v>
      </c>
      <c r="O222" s="256" t="s">
        <v>164</v>
      </c>
      <c r="P222" s="256" t="s">
        <v>75</v>
      </c>
      <c r="Q222" s="256" t="s">
        <v>76</v>
      </c>
      <c r="R222" s="263" t="s">
        <v>77</v>
      </c>
      <c r="S222" s="263" t="s">
        <v>109</v>
      </c>
      <c r="T222" s="302">
        <f>V222+Y222</f>
        <v>227910</v>
      </c>
      <c r="U222" s="302">
        <f>T222/M223</f>
        <v>75970</v>
      </c>
      <c r="V222" s="233">
        <v>193723.5</v>
      </c>
      <c r="W222" s="233" t="s">
        <v>79</v>
      </c>
      <c r="X222" s="233" t="s">
        <v>79</v>
      </c>
      <c r="Y222" s="233">
        <v>34186.5</v>
      </c>
      <c r="Z222" s="233" t="s">
        <v>79</v>
      </c>
      <c r="AA222" s="233" t="s">
        <v>79</v>
      </c>
      <c r="AB222" s="233">
        <v>40219.410000000003</v>
      </c>
      <c r="AC222" s="239" t="s">
        <v>80</v>
      </c>
      <c r="AD222" s="260" t="s">
        <v>79</v>
      </c>
      <c r="AE222" s="260">
        <f>V222+Y222</f>
        <v>227910</v>
      </c>
      <c r="AF222" s="239" t="s">
        <v>79</v>
      </c>
      <c r="AG222" s="239" t="s">
        <v>33</v>
      </c>
      <c r="AH222" s="239" t="s">
        <v>246</v>
      </c>
      <c r="AI222" s="239" t="s">
        <v>247</v>
      </c>
      <c r="AJ222" s="239"/>
    </row>
    <row r="223" spans="2:36" s="79" customFormat="1" ht="57" customHeight="1" x14ac:dyDescent="0.3">
      <c r="B223" s="257"/>
      <c r="C223" s="257"/>
      <c r="D223" s="257"/>
      <c r="E223" s="272"/>
      <c r="F223" s="272"/>
      <c r="G223" s="272"/>
      <c r="H223" s="257"/>
      <c r="I223" s="257"/>
      <c r="J223" s="11" t="s">
        <v>116</v>
      </c>
      <c r="K223" s="7" t="s">
        <v>117</v>
      </c>
      <c r="L223" s="7" t="s">
        <v>85</v>
      </c>
      <c r="M223" s="63">
        <v>3</v>
      </c>
      <c r="N223" s="240"/>
      <c r="O223" s="257"/>
      <c r="P223" s="257"/>
      <c r="Q223" s="257"/>
      <c r="R223" s="264"/>
      <c r="S223" s="264"/>
      <c r="T223" s="303"/>
      <c r="U223" s="303"/>
      <c r="V223" s="234"/>
      <c r="W223" s="234"/>
      <c r="X223" s="234"/>
      <c r="Y223" s="234"/>
      <c r="Z223" s="234"/>
      <c r="AA223" s="234"/>
      <c r="AB223" s="234"/>
      <c r="AC223" s="240"/>
      <c r="AD223" s="261"/>
      <c r="AE223" s="261"/>
      <c r="AF223" s="257"/>
      <c r="AG223" s="240"/>
      <c r="AH223" s="240"/>
      <c r="AI223" s="240"/>
      <c r="AJ223" s="257"/>
    </row>
    <row r="224" spans="2:36" s="79" customFormat="1" ht="49.2" customHeight="1" x14ac:dyDescent="0.3">
      <c r="B224" s="257"/>
      <c r="C224" s="257"/>
      <c r="D224" s="257"/>
      <c r="E224" s="272"/>
      <c r="F224" s="272"/>
      <c r="G224" s="272"/>
      <c r="H224" s="257"/>
      <c r="I224" s="257"/>
      <c r="J224" s="11" t="s">
        <v>208</v>
      </c>
      <c r="K224" s="7" t="s">
        <v>118</v>
      </c>
      <c r="L224" s="7" t="s">
        <v>119</v>
      </c>
      <c r="M224" s="63">
        <v>3</v>
      </c>
      <c r="N224" s="240"/>
      <c r="O224" s="257"/>
      <c r="P224" s="257"/>
      <c r="Q224" s="257"/>
      <c r="R224" s="264"/>
      <c r="S224" s="264"/>
      <c r="T224" s="303"/>
      <c r="U224" s="303"/>
      <c r="V224" s="234"/>
      <c r="W224" s="234"/>
      <c r="X224" s="234"/>
      <c r="Y224" s="234"/>
      <c r="Z224" s="234"/>
      <c r="AA224" s="234"/>
      <c r="AB224" s="234"/>
      <c r="AC224" s="240"/>
      <c r="AD224" s="261"/>
      <c r="AE224" s="261"/>
      <c r="AF224" s="257"/>
      <c r="AG224" s="240"/>
      <c r="AH224" s="240"/>
      <c r="AI224" s="240"/>
      <c r="AJ224" s="257"/>
    </row>
    <row r="225" spans="2:36" s="79" customFormat="1" ht="44.1" customHeight="1" x14ac:dyDescent="0.3">
      <c r="B225" s="258"/>
      <c r="C225" s="258"/>
      <c r="D225" s="258"/>
      <c r="E225" s="273"/>
      <c r="F225" s="273"/>
      <c r="G225" s="273"/>
      <c r="H225" s="258"/>
      <c r="I225" s="258"/>
      <c r="J225" s="11" t="s">
        <v>120</v>
      </c>
      <c r="K225" s="7" t="s">
        <v>121</v>
      </c>
      <c r="L225" s="7" t="s">
        <v>119</v>
      </c>
      <c r="M225" s="63">
        <v>3</v>
      </c>
      <c r="N225" s="241"/>
      <c r="O225" s="258"/>
      <c r="P225" s="258"/>
      <c r="Q225" s="258"/>
      <c r="R225" s="265"/>
      <c r="S225" s="265"/>
      <c r="T225" s="253"/>
      <c r="U225" s="253"/>
      <c r="V225" s="235"/>
      <c r="W225" s="235"/>
      <c r="X225" s="235"/>
      <c r="Y225" s="235"/>
      <c r="Z225" s="235"/>
      <c r="AA225" s="235"/>
      <c r="AB225" s="235"/>
      <c r="AC225" s="241"/>
      <c r="AD225" s="262"/>
      <c r="AE225" s="262"/>
      <c r="AF225" s="258"/>
      <c r="AG225" s="241"/>
      <c r="AH225" s="241"/>
      <c r="AI225" s="241"/>
      <c r="AJ225" s="258"/>
    </row>
    <row r="226" spans="2:36" s="79" customFormat="1" ht="96.6" x14ac:dyDescent="0.3">
      <c r="B226" s="304" t="s">
        <v>1026</v>
      </c>
      <c r="C226" s="304" t="s">
        <v>911</v>
      </c>
      <c r="D226" s="304" t="s">
        <v>66</v>
      </c>
      <c r="E226" s="336" t="s">
        <v>67</v>
      </c>
      <c r="F226" s="336" t="s">
        <v>134</v>
      </c>
      <c r="G226" s="336" t="s">
        <v>147</v>
      </c>
      <c r="H226" s="304" t="s">
        <v>70</v>
      </c>
      <c r="I226" s="304" t="s">
        <v>79</v>
      </c>
      <c r="J226" s="56" t="s">
        <v>207</v>
      </c>
      <c r="K226" s="57" t="s">
        <v>107</v>
      </c>
      <c r="L226" s="57" t="s">
        <v>86</v>
      </c>
      <c r="M226" s="61">
        <v>40</v>
      </c>
      <c r="N226" s="285" t="s">
        <v>108</v>
      </c>
      <c r="O226" s="304" t="s">
        <v>311</v>
      </c>
      <c r="P226" s="304" t="s">
        <v>75</v>
      </c>
      <c r="Q226" s="304" t="s">
        <v>76</v>
      </c>
      <c r="R226" s="352" t="s">
        <v>77</v>
      </c>
      <c r="S226" s="352" t="s">
        <v>109</v>
      </c>
      <c r="T226" s="348">
        <f>V226+Y226</f>
        <v>155011.85</v>
      </c>
      <c r="U226" s="348">
        <f>T226/M227</f>
        <v>77505.925000000003</v>
      </c>
      <c r="V226" s="288">
        <v>131760.07</v>
      </c>
      <c r="W226" s="288" t="s">
        <v>79</v>
      </c>
      <c r="X226" s="288" t="s">
        <v>79</v>
      </c>
      <c r="Y226" s="288">
        <v>23251.78</v>
      </c>
      <c r="Z226" s="288" t="s">
        <v>79</v>
      </c>
      <c r="AA226" s="288" t="s">
        <v>79</v>
      </c>
      <c r="AB226" s="288">
        <v>27355.040000000001</v>
      </c>
      <c r="AC226" s="285" t="s">
        <v>110</v>
      </c>
      <c r="AD226" s="333" t="s">
        <v>79</v>
      </c>
      <c r="AE226" s="333">
        <f>V226+Y226</f>
        <v>155011.85</v>
      </c>
      <c r="AF226" s="285" t="s">
        <v>79</v>
      </c>
      <c r="AG226" s="285" t="s">
        <v>33</v>
      </c>
      <c r="AH226" s="372" t="s">
        <v>176</v>
      </c>
      <c r="AI226" s="372" t="s">
        <v>160</v>
      </c>
      <c r="AJ226" s="285"/>
    </row>
    <row r="227" spans="2:36" s="79" customFormat="1" ht="41.4" x14ac:dyDescent="0.3">
      <c r="B227" s="243"/>
      <c r="C227" s="243"/>
      <c r="D227" s="243"/>
      <c r="E227" s="299"/>
      <c r="F227" s="299"/>
      <c r="G227" s="299"/>
      <c r="H227" s="306"/>
      <c r="I227" s="243"/>
      <c r="J227" s="20" t="s">
        <v>111</v>
      </c>
      <c r="K227" s="27" t="s">
        <v>112</v>
      </c>
      <c r="L227" s="27" t="s">
        <v>85</v>
      </c>
      <c r="M227" s="61">
        <v>2</v>
      </c>
      <c r="N227" s="286"/>
      <c r="O227" s="306"/>
      <c r="P227" s="306"/>
      <c r="Q227" s="306"/>
      <c r="R227" s="353"/>
      <c r="S227" s="353"/>
      <c r="T227" s="349"/>
      <c r="U227" s="349"/>
      <c r="V227" s="289"/>
      <c r="W227" s="289"/>
      <c r="X227" s="289"/>
      <c r="Y227" s="289"/>
      <c r="Z227" s="289"/>
      <c r="AA227" s="289"/>
      <c r="AB227" s="289"/>
      <c r="AC227" s="286"/>
      <c r="AD227" s="334"/>
      <c r="AE227" s="334"/>
      <c r="AF227" s="306"/>
      <c r="AG227" s="286"/>
      <c r="AH227" s="372"/>
      <c r="AI227" s="372"/>
      <c r="AJ227" s="306"/>
    </row>
    <row r="228" spans="2:36" s="79" customFormat="1" ht="55.2" customHeight="1" x14ac:dyDescent="0.3">
      <c r="B228" s="243"/>
      <c r="C228" s="243"/>
      <c r="D228" s="243"/>
      <c r="E228" s="299"/>
      <c r="F228" s="299"/>
      <c r="G228" s="299"/>
      <c r="H228" s="305"/>
      <c r="I228" s="243"/>
      <c r="J228" s="20" t="s">
        <v>127</v>
      </c>
      <c r="K228" s="27" t="s">
        <v>128</v>
      </c>
      <c r="L228" s="27" t="s">
        <v>85</v>
      </c>
      <c r="M228" s="61">
        <v>76</v>
      </c>
      <c r="N228" s="287"/>
      <c r="O228" s="305"/>
      <c r="P228" s="305"/>
      <c r="Q228" s="305"/>
      <c r="R228" s="354"/>
      <c r="S228" s="354"/>
      <c r="T228" s="350"/>
      <c r="U228" s="350"/>
      <c r="V228" s="290"/>
      <c r="W228" s="290"/>
      <c r="X228" s="290"/>
      <c r="Y228" s="290"/>
      <c r="Z228" s="290"/>
      <c r="AA228" s="290"/>
      <c r="AB228" s="290"/>
      <c r="AC228" s="287"/>
      <c r="AD228" s="335"/>
      <c r="AE228" s="335"/>
      <c r="AF228" s="305"/>
      <c r="AG228" s="287"/>
      <c r="AH228" s="372"/>
      <c r="AI228" s="372"/>
      <c r="AJ228" s="305"/>
    </row>
    <row r="229" spans="2:36" s="79" customFormat="1" ht="101.1" customHeight="1" x14ac:dyDescent="0.3">
      <c r="B229" s="304" t="s">
        <v>1268</v>
      </c>
      <c r="C229" s="304" t="s">
        <v>312</v>
      </c>
      <c r="D229" s="304" t="s">
        <v>106</v>
      </c>
      <c r="E229" s="336" t="s">
        <v>67</v>
      </c>
      <c r="F229" s="336" t="s">
        <v>134</v>
      </c>
      <c r="G229" s="336" t="s">
        <v>147</v>
      </c>
      <c r="H229" s="304" t="s">
        <v>70</v>
      </c>
      <c r="I229" s="304" t="s">
        <v>79</v>
      </c>
      <c r="J229" s="20" t="s">
        <v>207</v>
      </c>
      <c r="K229" s="27" t="s">
        <v>107</v>
      </c>
      <c r="L229" s="27" t="s">
        <v>86</v>
      </c>
      <c r="M229" s="61">
        <v>40</v>
      </c>
      <c r="N229" s="285" t="s">
        <v>108</v>
      </c>
      <c r="O229" s="304" t="s">
        <v>311</v>
      </c>
      <c r="P229" s="304" t="s">
        <v>75</v>
      </c>
      <c r="Q229" s="304" t="s">
        <v>76</v>
      </c>
      <c r="R229" s="352" t="s">
        <v>77</v>
      </c>
      <c r="S229" s="352" t="s">
        <v>109</v>
      </c>
      <c r="T229" s="348">
        <f>V229+Y229</f>
        <v>57778.05</v>
      </c>
      <c r="U229" s="348">
        <f>T229/M230</f>
        <v>57778.05</v>
      </c>
      <c r="V229" s="288">
        <v>49111.35</v>
      </c>
      <c r="W229" s="288" t="s">
        <v>79</v>
      </c>
      <c r="X229" s="288" t="s">
        <v>79</v>
      </c>
      <c r="Y229" s="288">
        <v>8666.7000000000007</v>
      </c>
      <c r="Z229" s="288" t="s">
        <v>79</v>
      </c>
      <c r="AA229" s="288" t="s">
        <v>79</v>
      </c>
      <c r="AB229" s="288">
        <v>10196.129999999999</v>
      </c>
      <c r="AC229" s="285" t="s">
        <v>110</v>
      </c>
      <c r="AD229" s="333" t="s">
        <v>79</v>
      </c>
      <c r="AE229" s="333">
        <f>V229+Y229</f>
        <v>57778.05</v>
      </c>
      <c r="AF229" s="285" t="s">
        <v>79</v>
      </c>
      <c r="AG229" s="282" t="s">
        <v>33</v>
      </c>
      <c r="AH229" s="282" t="s">
        <v>247</v>
      </c>
      <c r="AI229" s="282" t="s">
        <v>250</v>
      </c>
      <c r="AJ229" s="285"/>
    </row>
    <row r="230" spans="2:36" s="79" customFormat="1" ht="75.599999999999994" customHeight="1" x14ac:dyDescent="0.3">
      <c r="B230" s="306"/>
      <c r="C230" s="306"/>
      <c r="D230" s="306"/>
      <c r="E230" s="337"/>
      <c r="F230" s="337"/>
      <c r="G230" s="337"/>
      <c r="H230" s="306"/>
      <c r="I230" s="306"/>
      <c r="J230" s="20" t="s">
        <v>111</v>
      </c>
      <c r="K230" s="27" t="s">
        <v>112</v>
      </c>
      <c r="L230" s="27" t="s">
        <v>85</v>
      </c>
      <c r="M230" s="61">
        <v>1</v>
      </c>
      <c r="N230" s="286"/>
      <c r="O230" s="306"/>
      <c r="P230" s="306"/>
      <c r="Q230" s="306"/>
      <c r="R230" s="353"/>
      <c r="S230" s="353"/>
      <c r="T230" s="349"/>
      <c r="U230" s="349"/>
      <c r="V230" s="289"/>
      <c r="W230" s="289"/>
      <c r="X230" s="289"/>
      <c r="Y230" s="289"/>
      <c r="Z230" s="289"/>
      <c r="AA230" s="289"/>
      <c r="AB230" s="289"/>
      <c r="AC230" s="286"/>
      <c r="AD230" s="334"/>
      <c r="AE230" s="334"/>
      <c r="AF230" s="306"/>
      <c r="AG230" s="282"/>
      <c r="AH230" s="282"/>
      <c r="AI230" s="282"/>
      <c r="AJ230" s="306"/>
    </row>
    <row r="231" spans="2:36" s="79" customFormat="1" ht="56.1" customHeight="1" x14ac:dyDescent="0.3">
      <c r="B231" s="305"/>
      <c r="C231" s="305"/>
      <c r="D231" s="305"/>
      <c r="E231" s="338"/>
      <c r="F231" s="338"/>
      <c r="G231" s="338"/>
      <c r="H231" s="305"/>
      <c r="I231" s="305"/>
      <c r="J231" s="20" t="s">
        <v>127</v>
      </c>
      <c r="K231" s="27" t="s">
        <v>128</v>
      </c>
      <c r="L231" s="27" t="s">
        <v>85</v>
      </c>
      <c r="M231" s="61">
        <v>30</v>
      </c>
      <c r="N231" s="287"/>
      <c r="O231" s="305"/>
      <c r="P231" s="305"/>
      <c r="Q231" s="305"/>
      <c r="R231" s="354"/>
      <c r="S231" s="354"/>
      <c r="T231" s="350"/>
      <c r="U231" s="350"/>
      <c r="V231" s="290"/>
      <c r="W231" s="290"/>
      <c r="X231" s="290"/>
      <c r="Y231" s="290"/>
      <c r="Z231" s="290"/>
      <c r="AA231" s="290"/>
      <c r="AB231" s="290"/>
      <c r="AC231" s="287"/>
      <c r="AD231" s="335"/>
      <c r="AE231" s="335"/>
      <c r="AF231" s="305"/>
      <c r="AG231" s="282"/>
      <c r="AH231" s="282"/>
      <c r="AI231" s="282"/>
      <c r="AJ231" s="305"/>
    </row>
    <row r="232" spans="2:36" s="79" customFormat="1" ht="96.6" x14ac:dyDescent="0.3">
      <c r="B232" s="256" t="s">
        <v>976</v>
      </c>
      <c r="C232" s="256" t="s">
        <v>911</v>
      </c>
      <c r="D232" s="256" t="s">
        <v>66</v>
      </c>
      <c r="E232" s="271" t="s">
        <v>67</v>
      </c>
      <c r="F232" s="271" t="s">
        <v>134</v>
      </c>
      <c r="G232" s="271" t="s">
        <v>147</v>
      </c>
      <c r="H232" s="256" t="s">
        <v>70</v>
      </c>
      <c r="I232" s="256" t="s">
        <v>79</v>
      </c>
      <c r="J232" s="28" t="s">
        <v>207</v>
      </c>
      <c r="K232" s="14" t="s">
        <v>107</v>
      </c>
      <c r="L232" s="14" t="s">
        <v>86</v>
      </c>
      <c r="M232" s="63">
        <v>40</v>
      </c>
      <c r="N232" s="239" t="s">
        <v>108</v>
      </c>
      <c r="O232" s="256" t="s">
        <v>311</v>
      </c>
      <c r="P232" s="256" t="s">
        <v>75</v>
      </c>
      <c r="Q232" s="256" t="s">
        <v>76</v>
      </c>
      <c r="R232" s="263" t="s">
        <v>77</v>
      </c>
      <c r="S232" s="263" t="s">
        <v>109</v>
      </c>
      <c r="T232" s="302">
        <f>V232+Y232</f>
        <v>154525.31</v>
      </c>
      <c r="U232" s="302">
        <f>T232/M233</f>
        <v>77262.654999999999</v>
      </c>
      <c r="V232" s="233">
        <v>131346.51</v>
      </c>
      <c r="W232" s="233" t="s">
        <v>79</v>
      </c>
      <c r="X232" s="233" t="s">
        <v>79</v>
      </c>
      <c r="Y232" s="233">
        <v>23178.799999999999</v>
      </c>
      <c r="Z232" s="233" t="s">
        <v>79</v>
      </c>
      <c r="AA232" s="233" t="s">
        <v>79</v>
      </c>
      <c r="AB232" s="233">
        <v>27269.17</v>
      </c>
      <c r="AC232" s="239" t="s">
        <v>110</v>
      </c>
      <c r="AD232" s="260" t="s">
        <v>79</v>
      </c>
      <c r="AE232" s="260">
        <f>V232+Y232</f>
        <v>154525.31</v>
      </c>
      <c r="AF232" s="239" t="s">
        <v>79</v>
      </c>
      <c r="AG232" s="239" t="s">
        <v>33</v>
      </c>
      <c r="AH232" s="230" t="s">
        <v>247</v>
      </c>
      <c r="AI232" s="230" t="s">
        <v>250</v>
      </c>
      <c r="AJ232" s="239"/>
    </row>
    <row r="233" spans="2:36" s="79" customFormat="1" ht="41.4" x14ac:dyDescent="0.3">
      <c r="B233" s="228"/>
      <c r="C233" s="228"/>
      <c r="D233" s="228"/>
      <c r="E233" s="229"/>
      <c r="F233" s="229"/>
      <c r="G233" s="229"/>
      <c r="H233" s="257"/>
      <c r="I233" s="228"/>
      <c r="J233" s="11" t="s">
        <v>111</v>
      </c>
      <c r="K233" s="7" t="s">
        <v>112</v>
      </c>
      <c r="L233" s="7" t="s">
        <v>85</v>
      </c>
      <c r="M233" s="63">
        <v>2</v>
      </c>
      <c r="N233" s="240"/>
      <c r="O233" s="257"/>
      <c r="P233" s="257"/>
      <c r="Q233" s="257"/>
      <c r="R233" s="264"/>
      <c r="S233" s="264"/>
      <c r="T233" s="303"/>
      <c r="U233" s="303"/>
      <c r="V233" s="234"/>
      <c r="W233" s="234"/>
      <c r="X233" s="234"/>
      <c r="Y233" s="234"/>
      <c r="Z233" s="234"/>
      <c r="AA233" s="234"/>
      <c r="AB233" s="234"/>
      <c r="AC233" s="240"/>
      <c r="AD233" s="261"/>
      <c r="AE233" s="261"/>
      <c r="AF233" s="257"/>
      <c r="AG233" s="240"/>
      <c r="AH233" s="230"/>
      <c r="AI233" s="230"/>
      <c r="AJ233" s="257"/>
    </row>
    <row r="234" spans="2:36" s="79" customFormat="1" ht="55.2" customHeight="1" x14ac:dyDescent="0.3">
      <c r="B234" s="228"/>
      <c r="C234" s="228"/>
      <c r="D234" s="228"/>
      <c r="E234" s="229"/>
      <c r="F234" s="229"/>
      <c r="G234" s="229"/>
      <c r="H234" s="258"/>
      <c r="I234" s="228"/>
      <c r="J234" s="11" t="s">
        <v>127</v>
      </c>
      <c r="K234" s="7" t="s">
        <v>128</v>
      </c>
      <c r="L234" s="7" t="s">
        <v>85</v>
      </c>
      <c r="M234" s="63">
        <v>76</v>
      </c>
      <c r="N234" s="241"/>
      <c r="O234" s="258"/>
      <c r="P234" s="258"/>
      <c r="Q234" s="258"/>
      <c r="R234" s="265"/>
      <c r="S234" s="265"/>
      <c r="T234" s="253"/>
      <c r="U234" s="253"/>
      <c r="V234" s="235"/>
      <c r="W234" s="235"/>
      <c r="X234" s="235"/>
      <c r="Y234" s="235"/>
      <c r="Z234" s="235"/>
      <c r="AA234" s="235"/>
      <c r="AB234" s="235"/>
      <c r="AC234" s="241"/>
      <c r="AD234" s="262"/>
      <c r="AE234" s="262"/>
      <c r="AF234" s="258"/>
      <c r="AG234" s="241"/>
      <c r="AH234" s="230"/>
      <c r="AI234" s="230"/>
      <c r="AJ234" s="258"/>
    </row>
    <row r="235" spans="2:36" s="79" customFormat="1" ht="53.1" customHeight="1" x14ac:dyDescent="0.3">
      <c r="B235" s="256" t="s">
        <v>1107</v>
      </c>
      <c r="C235" s="256" t="s">
        <v>319</v>
      </c>
      <c r="D235" s="256" t="s">
        <v>66</v>
      </c>
      <c r="E235" s="271" t="s">
        <v>67</v>
      </c>
      <c r="F235" s="271" t="s">
        <v>132</v>
      </c>
      <c r="G235" s="271" t="s">
        <v>69</v>
      </c>
      <c r="H235" s="256" t="s">
        <v>70</v>
      </c>
      <c r="I235" s="256" t="s">
        <v>79</v>
      </c>
      <c r="J235" s="11" t="s">
        <v>113</v>
      </c>
      <c r="K235" s="7" t="s">
        <v>114</v>
      </c>
      <c r="L235" s="7" t="s">
        <v>115</v>
      </c>
      <c r="M235" s="63">
        <v>2</v>
      </c>
      <c r="N235" s="239" t="s">
        <v>108</v>
      </c>
      <c r="O235" s="256" t="s">
        <v>164</v>
      </c>
      <c r="P235" s="256" t="s">
        <v>75</v>
      </c>
      <c r="Q235" s="256" t="s">
        <v>76</v>
      </c>
      <c r="R235" s="263" t="s">
        <v>77</v>
      </c>
      <c r="S235" s="263" t="s">
        <v>109</v>
      </c>
      <c r="T235" s="302">
        <f>V235+Y235</f>
        <v>151940</v>
      </c>
      <c r="U235" s="302">
        <f>T235/M236</f>
        <v>75970</v>
      </c>
      <c r="V235" s="233">
        <v>129149</v>
      </c>
      <c r="W235" s="233" t="s">
        <v>79</v>
      </c>
      <c r="X235" s="233" t="s">
        <v>79</v>
      </c>
      <c r="Y235" s="233">
        <v>22791</v>
      </c>
      <c r="Z235" s="233" t="s">
        <v>79</v>
      </c>
      <c r="AA235" s="233" t="s">
        <v>79</v>
      </c>
      <c r="AB235" s="233">
        <v>26812.94</v>
      </c>
      <c r="AC235" s="239" t="s">
        <v>80</v>
      </c>
      <c r="AD235" s="260" t="s">
        <v>79</v>
      </c>
      <c r="AE235" s="260">
        <f>V235+Y235</f>
        <v>151940</v>
      </c>
      <c r="AF235" s="239" t="s">
        <v>79</v>
      </c>
      <c r="AG235" s="239" t="s">
        <v>33</v>
      </c>
      <c r="AH235" s="239" t="s">
        <v>166</v>
      </c>
      <c r="AI235" s="239" t="s">
        <v>232</v>
      </c>
      <c r="AJ235" s="239"/>
    </row>
    <row r="236" spans="2:36" s="79" customFormat="1" ht="57" customHeight="1" x14ac:dyDescent="0.3">
      <c r="B236" s="257"/>
      <c r="C236" s="257"/>
      <c r="D236" s="257"/>
      <c r="E236" s="272"/>
      <c r="F236" s="272"/>
      <c r="G236" s="272"/>
      <c r="H236" s="257"/>
      <c r="I236" s="257"/>
      <c r="J236" s="11" t="s">
        <v>116</v>
      </c>
      <c r="K236" s="7" t="s">
        <v>117</v>
      </c>
      <c r="L236" s="7" t="s">
        <v>85</v>
      </c>
      <c r="M236" s="63">
        <v>2</v>
      </c>
      <c r="N236" s="240"/>
      <c r="O236" s="257"/>
      <c r="P236" s="257"/>
      <c r="Q236" s="257"/>
      <c r="R236" s="264"/>
      <c r="S236" s="264"/>
      <c r="T236" s="303"/>
      <c r="U236" s="303"/>
      <c r="V236" s="234"/>
      <c r="W236" s="234"/>
      <c r="X236" s="234"/>
      <c r="Y236" s="234"/>
      <c r="Z236" s="234"/>
      <c r="AA236" s="234"/>
      <c r="AB236" s="234"/>
      <c r="AC236" s="240"/>
      <c r="AD236" s="261"/>
      <c r="AE236" s="261"/>
      <c r="AF236" s="257"/>
      <c r="AG236" s="240"/>
      <c r="AH236" s="240"/>
      <c r="AI236" s="240"/>
      <c r="AJ236" s="257"/>
    </row>
    <row r="237" spans="2:36" s="79" customFormat="1" ht="49.2" customHeight="1" x14ac:dyDescent="0.3">
      <c r="B237" s="257"/>
      <c r="C237" s="257"/>
      <c r="D237" s="257"/>
      <c r="E237" s="272"/>
      <c r="F237" s="272"/>
      <c r="G237" s="272"/>
      <c r="H237" s="257"/>
      <c r="I237" s="257"/>
      <c r="J237" s="11" t="s">
        <v>208</v>
      </c>
      <c r="K237" s="7" t="s">
        <v>118</v>
      </c>
      <c r="L237" s="7" t="s">
        <v>119</v>
      </c>
      <c r="M237" s="63">
        <v>2</v>
      </c>
      <c r="N237" s="240"/>
      <c r="O237" s="257"/>
      <c r="P237" s="257"/>
      <c r="Q237" s="257"/>
      <c r="R237" s="264"/>
      <c r="S237" s="264"/>
      <c r="T237" s="303"/>
      <c r="U237" s="303"/>
      <c r="V237" s="234"/>
      <c r="W237" s="234"/>
      <c r="X237" s="234"/>
      <c r="Y237" s="234"/>
      <c r="Z237" s="234"/>
      <c r="AA237" s="234"/>
      <c r="AB237" s="234"/>
      <c r="AC237" s="240"/>
      <c r="AD237" s="261"/>
      <c r="AE237" s="261"/>
      <c r="AF237" s="257"/>
      <c r="AG237" s="240"/>
      <c r="AH237" s="240"/>
      <c r="AI237" s="240"/>
      <c r="AJ237" s="257"/>
    </row>
    <row r="238" spans="2:36" s="79" customFormat="1" ht="44.1" customHeight="1" x14ac:dyDescent="0.3">
      <c r="B238" s="258"/>
      <c r="C238" s="258"/>
      <c r="D238" s="258"/>
      <c r="E238" s="273"/>
      <c r="F238" s="273"/>
      <c r="G238" s="273"/>
      <c r="H238" s="258"/>
      <c r="I238" s="258"/>
      <c r="J238" s="11" t="s">
        <v>120</v>
      </c>
      <c r="K238" s="7" t="s">
        <v>121</v>
      </c>
      <c r="L238" s="7" t="s">
        <v>119</v>
      </c>
      <c r="M238" s="63">
        <v>2</v>
      </c>
      <c r="N238" s="241"/>
      <c r="O238" s="258"/>
      <c r="P238" s="258"/>
      <c r="Q238" s="258"/>
      <c r="R238" s="265"/>
      <c r="S238" s="265"/>
      <c r="T238" s="253"/>
      <c r="U238" s="253"/>
      <c r="V238" s="235"/>
      <c r="W238" s="235"/>
      <c r="X238" s="235"/>
      <c r="Y238" s="235"/>
      <c r="Z238" s="235"/>
      <c r="AA238" s="235"/>
      <c r="AB238" s="235"/>
      <c r="AC238" s="241"/>
      <c r="AD238" s="262"/>
      <c r="AE238" s="262"/>
      <c r="AF238" s="258"/>
      <c r="AG238" s="241"/>
      <c r="AH238" s="241"/>
      <c r="AI238" s="241"/>
      <c r="AJ238" s="258"/>
    </row>
    <row r="239" spans="2:36" s="79" customFormat="1" ht="96.6" x14ac:dyDescent="0.3">
      <c r="B239" s="256" t="s">
        <v>1265</v>
      </c>
      <c r="C239" s="256" t="s">
        <v>911</v>
      </c>
      <c r="D239" s="256" t="s">
        <v>66</v>
      </c>
      <c r="E239" s="271" t="s">
        <v>67</v>
      </c>
      <c r="F239" s="271" t="s">
        <v>134</v>
      </c>
      <c r="G239" s="271" t="s">
        <v>147</v>
      </c>
      <c r="H239" s="256" t="s">
        <v>70</v>
      </c>
      <c r="I239" s="256" t="s">
        <v>79</v>
      </c>
      <c r="J239" s="28" t="s">
        <v>207</v>
      </c>
      <c r="K239" s="14" t="s">
        <v>107</v>
      </c>
      <c r="L239" s="14" t="s">
        <v>86</v>
      </c>
      <c r="M239" s="63">
        <v>40</v>
      </c>
      <c r="N239" s="239" t="s">
        <v>108</v>
      </c>
      <c r="O239" s="256" t="s">
        <v>311</v>
      </c>
      <c r="P239" s="256" t="s">
        <v>75</v>
      </c>
      <c r="Q239" s="256" t="s">
        <v>76</v>
      </c>
      <c r="R239" s="263" t="s">
        <v>77</v>
      </c>
      <c r="S239" s="263" t="s">
        <v>109</v>
      </c>
      <c r="T239" s="302">
        <f>V239+Y239</f>
        <v>79205.320000000007</v>
      </c>
      <c r="U239" s="302">
        <f>T239/M240</f>
        <v>79205.320000000007</v>
      </c>
      <c r="V239" s="233">
        <v>67324.52</v>
      </c>
      <c r="W239" s="233" t="s">
        <v>79</v>
      </c>
      <c r="X239" s="233" t="s">
        <v>79</v>
      </c>
      <c r="Y239" s="233">
        <v>11880.8</v>
      </c>
      <c r="Z239" s="233" t="s">
        <v>79</v>
      </c>
      <c r="AA239" s="233" t="s">
        <v>79</v>
      </c>
      <c r="AB239" s="233">
        <v>13977.41</v>
      </c>
      <c r="AC239" s="239" t="s">
        <v>110</v>
      </c>
      <c r="AD239" s="260" t="s">
        <v>79</v>
      </c>
      <c r="AE239" s="260">
        <f>V239+Y239</f>
        <v>79205.320000000007</v>
      </c>
      <c r="AF239" s="239" t="s">
        <v>79</v>
      </c>
      <c r="AG239" s="239" t="s">
        <v>33</v>
      </c>
      <c r="AH239" s="230" t="s">
        <v>1253</v>
      </c>
      <c r="AI239" s="230" t="s">
        <v>510</v>
      </c>
      <c r="AJ239" s="239"/>
    </row>
    <row r="240" spans="2:36" s="79" customFormat="1" ht="41.4" x14ac:dyDescent="0.3">
      <c r="B240" s="228"/>
      <c r="C240" s="228"/>
      <c r="D240" s="228"/>
      <c r="E240" s="229"/>
      <c r="F240" s="229"/>
      <c r="G240" s="229"/>
      <c r="H240" s="257"/>
      <c r="I240" s="228"/>
      <c r="J240" s="11" t="s">
        <v>111</v>
      </c>
      <c r="K240" s="7" t="s">
        <v>112</v>
      </c>
      <c r="L240" s="7" t="s">
        <v>85</v>
      </c>
      <c r="M240" s="63">
        <v>1</v>
      </c>
      <c r="N240" s="240"/>
      <c r="O240" s="257"/>
      <c r="P240" s="257"/>
      <c r="Q240" s="257"/>
      <c r="R240" s="264"/>
      <c r="S240" s="264"/>
      <c r="T240" s="303"/>
      <c r="U240" s="303"/>
      <c r="V240" s="234"/>
      <c r="W240" s="234"/>
      <c r="X240" s="234"/>
      <c r="Y240" s="234"/>
      <c r="Z240" s="234"/>
      <c r="AA240" s="234"/>
      <c r="AB240" s="234"/>
      <c r="AC240" s="240"/>
      <c r="AD240" s="261"/>
      <c r="AE240" s="261"/>
      <c r="AF240" s="257"/>
      <c r="AG240" s="240"/>
      <c r="AH240" s="230"/>
      <c r="AI240" s="230"/>
      <c r="AJ240" s="257"/>
    </row>
    <row r="241" spans="2:36" s="79" customFormat="1" ht="55.2" customHeight="1" x14ac:dyDescent="0.3">
      <c r="B241" s="228"/>
      <c r="C241" s="228"/>
      <c r="D241" s="228"/>
      <c r="E241" s="229"/>
      <c r="F241" s="229"/>
      <c r="G241" s="229"/>
      <c r="H241" s="258"/>
      <c r="I241" s="228"/>
      <c r="J241" s="11" t="s">
        <v>127</v>
      </c>
      <c r="K241" s="7" t="s">
        <v>128</v>
      </c>
      <c r="L241" s="7" t="s">
        <v>85</v>
      </c>
      <c r="M241" s="63">
        <v>38</v>
      </c>
      <c r="N241" s="241"/>
      <c r="O241" s="258"/>
      <c r="P241" s="258"/>
      <c r="Q241" s="258"/>
      <c r="R241" s="265"/>
      <c r="S241" s="265"/>
      <c r="T241" s="253"/>
      <c r="U241" s="253"/>
      <c r="V241" s="235"/>
      <c r="W241" s="235"/>
      <c r="X241" s="235"/>
      <c r="Y241" s="235"/>
      <c r="Z241" s="235"/>
      <c r="AA241" s="235"/>
      <c r="AB241" s="235"/>
      <c r="AC241" s="241"/>
      <c r="AD241" s="262"/>
      <c r="AE241" s="262"/>
      <c r="AF241" s="258"/>
      <c r="AG241" s="241"/>
      <c r="AH241" s="230"/>
      <c r="AI241" s="230"/>
      <c r="AJ241" s="258"/>
    </row>
    <row r="242" spans="2:36" s="79" customFormat="1" ht="101.1" customHeight="1" x14ac:dyDescent="0.3">
      <c r="B242" s="256" t="s">
        <v>1266</v>
      </c>
      <c r="C242" s="256" t="s">
        <v>1267</v>
      </c>
      <c r="D242" s="256" t="s">
        <v>106</v>
      </c>
      <c r="E242" s="271" t="s">
        <v>67</v>
      </c>
      <c r="F242" s="271" t="s">
        <v>134</v>
      </c>
      <c r="G242" s="271" t="s">
        <v>147</v>
      </c>
      <c r="H242" s="256" t="s">
        <v>70</v>
      </c>
      <c r="I242" s="256" t="s">
        <v>79</v>
      </c>
      <c r="J242" s="11" t="s">
        <v>207</v>
      </c>
      <c r="K242" s="7" t="s">
        <v>107</v>
      </c>
      <c r="L242" s="7" t="s">
        <v>86</v>
      </c>
      <c r="M242" s="63">
        <v>40</v>
      </c>
      <c r="N242" s="239" t="s">
        <v>108</v>
      </c>
      <c r="O242" s="256" t="s">
        <v>311</v>
      </c>
      <c r="P242" s="256" t="s">
        <v>75</v>
      </c>
      <c r="Q242" s="256" t="s">
        <v>76</v>
      </c>
      <c r="R242" s="263" t="s">
        <v>77</v>
      </c>
      <c r="S242" s="263" t="s">
        <v>109</v>
      </c>
      <c r="T242" s="302">
        <f>V242+Y242</f>
        <v>57780.67</v>
      </c>
      <c r="U242" s="302">
        <f>T242/M243</f>
        <v>57780.67</v>
      </c>
      <c r="V242" s="233">
        <v>49113.57</v>
      </c>
      <c r="W242" s="233" t="s">
        <v>79</v>
      </c>
      <c r="X242" s="233" t="s">
        <v>79</v>
      </c>
      <c r="Y242" s="233">
        <v>8667.1</v>
      </c>
      <c r="Z242" s="233" t="s">
        <v>79</v>
      </c>
      <c r="AA242" s="233" t="s">
        <v>79</v>
      </c>
      <c r="AB242" s="233">
        <v>10196.59</v>
      </c>
      <c r="AC242" s="239" t="s">
        <v>110</v>
      </c>
      <c r="AD242" s="260" t="s">
        <v>79</v>
      </c>
      <c r="AE242" s="260">
        <f>V242+Y242</f>
        <v>57780.67</v>
      </c>
      <c r="AF242" s="239" t="s">
        <v>79</v>
      </c>
      <c r="AG242" s="227" t="s">
        <v>33</v>
      </c>
      <c r="AH242" s="230" t="s">
        <v>1253</v>
      </c>
      <c r="AI242" s="230" t="s">
        <v>510</v>
      </c>
      <c r="AJ242" s="239"/>
    </row>
    <row r="243" spans="2:36" s="79" customFormat="1" ht="75.599999999999994" customHeight="1" x14ac:dyDescent="0.3">
      <c r="B243" s="257"/>
      <c r="C243" s="257"/>
      <c r="D243" s="257"/>
      <c r="E243" s="272"/>
      <c r="F243" s="272"/>
      <c r="G243" s="272"/>
      <c r="H243" s="257"/>
      <c r="I243" s="257"/>
      <c r="J243" s="11" t="s">
        <v>111</v>
      </c>
      <c r="K243" s="7" t="s">
        <v>112</v>
      </c>
      <c r="L243" s="7" t="s">
        <v>85</v>
      </c>
      <c r="M243" s="63">
        <v>1</v>
      </c>
      <c r="N243" s="240"/>
      <c r="O243" s="257"/>
      <c r="P243" s="257"/>
      <c r="Q243" s="257"/>
      <c r="R243" s="264"/>
      <c r="S243" s="264"/>
      <c r="T243" s="303"/>
      <c r="U243" s="303"/>
      <c r="V243" s="234"/>
      <c r="W243" s="234"/>
      <c r="X243" s="234"/>
      <c r="Y243" s="234"/>
      <c r="Z243" s="234"/>
      <c r="AA243" s="234"/>
      <c r="AB243" s="234"/>
      <c r="AC243" s="240"/>
      <c r="AD243" s="261"/>
      <c r="AE243" s="261"/>
      <c r="AF243" s="257"/>
      <c r="AG243" s="227"/>
      <c r="AH243" s="230"/>
      <c r="AI243" s="230"/>
      <c r="AJ243" s="257"/>
    </row>
    <row r="244" spans="2:36" s="79" customFormat="1" ht="56.1" customHeight="1" x14ac:dyDescent="0.3">
      <c r="B244" s="258"/>
      <c r="C244" s="258"/>
      <c r="D244" s="258"/>
      <c r="E244" s="273"/>
      <c r="F244" s="273"/>
      <c r="G244" s="273"/>
      <c r="H244" s="258"/>
      <c r="I244" s="258"/>
      <c r="J244" s="11" t="s">
        <v>127</v>
      </c>
      <c r="K244" s="7" t="s">
        <v>128</v>
      </c>
      <c r="L244" s="7" t="s">
        <v>85</v>
      </c>
      <c r="M244" s="63">
        <v>30</v>
      </c>
      <c r="N244" s="241"/>
      <c r="O244" s="258"/>
      <c r="P244" s="258"/>
      <c r="Q244" s="258"/>
      <c r="R244" s="265"/>
      <c r="S244" s="265"/>
      <c r="T244" s="253"/>
      <c r="U244" s="253"/>
      <c r="V244" s="235"/>
      <c r="W244" s="235"/>
      <c r="X244" s="235"/>
      <c r="Y244" s="235"/>
      <c r="Z244" s="235"/>
      <c r="AA244" s="235"/>
      <c r="AB244" s="235"/>
      <c r="AC244" s="241"/>
      <c r="AD244" s="262"/>
      <c r="AE244" s="262"/>
      <c r="AF244" s="258"/>
      <c r="AG244" s="227"/>
      <c r="AH244" s="230"/>
      <c r="AI244" s="230"/>
      <c r="AJ244" s="258"/>
    </row>
    <row r="245" spans="2:36" s="36" customFormat="1" ht="132" customHeight="1" x14ac:dyDescent="0.3">
      <c r="B245" s="256" t="s">
        <v>358</v>
      </c>
      <c r="C245" s="256" t="s">
        <v>359</v>
      </c>
      <c r="D245" s="256" t="s">
        <v>106</v>
      </c>
      <c r="E245" s="271" t="s">
        <v>67</v>
      </c>
      <c r="F245" s="499" t="s">
        <v>134</v>
      </c>
      <c r="G245" s="271" t="s">
        <v>147</v>
      </c>
      <c r="H245" s="342" t="s">
        <v>70</v>
      </c>
      <c r="I245" s="342" t="s">
        <v>79</v>
      </c>
      <c r="J245" s="11" t="s">
        <v>207</v>
      </c>
      <c r="K245" s="7" t="s">
        <v>107</v>
      </c>
      <c r="L245" s="7" t="s">
        <v>86</v>
      </c>
      <c r="M245" s="7">
        <v>40</v>
      </c>
      <c r="N245" s="281" t="s">
        <v>108</v>
      </c>
      <c r="O245" s="256" t="s">
        <v>360</v>
      </c>
      <c r="P245" s="256" t="s">
        <v>75</v>
      </c>
      <c r="Q245" s="256" t="s">
        <v>76</v>
      </c>
      <c r="R245" s="263" t="s">
        <v>77</v>
      </c>
      <c r="S245" s="263" t="s">
        <v>109</v>
      </c>
      <c r="T245" s="302">
        <f>V245+Y245</f>
        <v>492200</v>
      </c>
      <c r="U245" s="348" t="s">
        <v>98</v>
      </c>
      <c r="V245" s="233">
        <v>418370</v>
      </c>
      <c r="W245" s="233" t="s">
        <v>79</v>
      </c>
      <c r="X245" s="233" t="s">
        <v>79</v>
      </c>
      <c r="Y245" s="233">
        <v>73830</v>
      </c>
      <c r="Z245" s="233" t="s">
        <v>98</v>
      </c>
      <c r="AA245" s="233" t="s">
        <v>79</v>
      </c>
      <c r="AB245" s="233">
        <v>221133.32</v>
      </c>
      <c r="AC245" s="239" t="s">
        <v>149</v>
      </c>
      <c r="AD245" s="260" t="s">
        <v>79</v>
      </c>
      <c r="AE245" s="260">
        <f>V245+Y245</f>
        <v>492200</v>
      </c>
      <c r="AF245" s="239" t="s">
        <v>79</v>
      </c>
      <c r="AG245" s="239" t="s">
        <v>33</v>
      </c>
      <c r="AH245" s="277" t="s">
        <v>174</v>
      </c>
      <c r="AI245" s="277" t="s">
        <v>157</v>
      </c>
      <c r="AJ245" s="239"/>
    </row>
    <row r="246" spans="2:36" s="36" customFormat="1" ht="86.1" customHeight="1" x14ac:dyDescent="0.3">
      <c r="B246" s="257"/>
      <c r="C246" s="257"/>
      <c r="D246" s="257"/>
      <c r="E246" s="272"/>
      <c r="F246" s="272"/>
      <c r="G246" s="272"/>
      <c r="H246" s="257"/>
      <c r="I246" s="257"/>
      <c r="J246" s="11" t="s">
        <v>111</v>
      </c>
      <c r="K246" s="7" t="s">
        <v>112</v>
      </c>
      <c r="L246" s="7" t="s">
        <v>85</v>
      </c>
      <c r="M246" s="7">
        <v>4</v>
      </c>
      <c r="N246" s="240"/>
      <c r="O246" s="257"/>
      <c r="P246" s="257"/>
      <c r="Q246" s="257"/>
      <c r="R246" s="264"/>
      <c r="S246" s="264"/>
      <c r="T246" s="303"/>
      <c r="U246" s="349"/>
      <c r="V246" s="234"/>
      <c r="W246" s="234"/>
      <c r="X246" s="234"/>
      <c r="Y246" s="234"/>
      <c r="Z246" s="234"/>
      <c r="AA246" s="234"/>
      <c r="AB246" s="234"/>
      <c r="AC246" s="240"/>
      <c r="AD246" s="261"/>
      <c r="AE246" s="261"/>
      <c r="AF246" s="257"/>
      <c r="AG246" s="240"/>
      <c r="AH246" s="278"/>
      <c r="AI246" s="278"/>
      <c r="AJ246" s="257"/>
    </row>
    <row r="247" spans="2:36" s="36" customFormat="1" ht="59.1" customHeight="1" x14ac:dyDescent="0.3">
      <c r="B247" s="258"/>
      <c r="C247" s="258"/>
      <c r="D247" s="258"/>
      <c r="E247" s="273"/>
      <c r="F247" s="273"/>
      <c r="G247" s="273"/>
      <c r="H247" s="258"/>
      <c r="I247" s="258"/>
      <c r="J247" s="11" t="s">
        <v>127</v>
      </c>
      <c r="K247" s="7" t="s">
        <v>128</v>
      </c>
      <c r="L247" s="7" t="s">
        <v>85</v>
      </c>
      <c r="M247" s="63">
        <v>230</v>
      </c>
      <c r="N247" s="241"/>
      <c r="O247" s="258"/>
      <c r="P247" s="258"/>
      <c r="Q247" s="258"/>
      <c r="R247" s="265"/>
      <c r="S247" s="265"/>
      <c r="T247" s="253"/>
      <c r="U247" s="350"/>
      <c r="V247" s="235"/>
      <c r="W247" s="235"/>
      <c r="X247" s="235"/>
      <c r="Y247" s="235"/>
      <c r="Z247" s="235"/>
      <c r="AA247" s="235"/>
      <c r="AB247" s="235"/>
      <c r="AC247" s="241"/>
      <c r="AD247" s="262"/>
      <c r="AE247" s="262"/>
      <c r="AF247" s="258"/>
      <c r="AG247" s="241"/>
      <c r="AH247" s="279"/>
      <c r="AI247" s="279"/>
      <c r="AJ247" s="258"/>
    </row>
    <row r="248" spans="2:36" s="36" customFormat="1" ht="132" customHeight="1" x14ac:dyDescent="0.3">
      <c r="B248" s="228" t="s">
        <v>361</v>
      </c>
      <c r="C248" s="228" t="s">
        <v>362</v>
      </c>
      <c r="D248" s="228" t="s">
        <v>106</v>
      </c>
      <c r="E248" s="229" t="s">
        <v>67</v>
      </c>
      <c r="F248" s="229" t="s">
        <v>134</v>
      </c>
      <c r="G248" s="229" t="s">
        <v>147</v>
      </c>
      <c r="H248" s="228" t="s">
        <v>70</v>
      </c>
      <c r="I248" s="228" t="s">
        <v>79</v>
      </c>
      <c r="J248" s="11" t="s">
        <v>207</v>
      </c>
      <c r="K248" s="7" t="s">
        <v>107</v>
      </c>
      <c r="L248" s="7" t="s">
        <v>86</v>
      </c>
      <c r="M248" s="7">
        <v>40</v>
      </c>
      <c r="N248" s="227" t="s">
        <v>108</v>
      </c>
      <c r="O248" s="228" t="s">
        <v>360</v>
      </c>
      <c r="P248" s="228" t="s">
        <v>75</v>
      </c>
      <c r="Q248" s="228" t="s">
        <v>76</v>
      </c>
      <c r="R248" s="231" t="s">
        <v>77</v>
      </c>
      <c r="S248" s="231" t="s">
        <v>109</v>
      </c>
      <c r="T248" s="232">
        <f>V248+Y248</f>
        <v>235400</v>
      </c>
      <c r="U248" s="348" t="s">
        <v>98</v>
      </c>
      <c r="V248" s="233">
        <v>200090</v>
      </c>
      <c r="W248" s="236" t="s">
        <v>79</v>
      </c>
      <c r="X248" s="236" t="s">
        <v>79</v>
      </c>
      <c r="Y248" s="236">
        <v>35310</v>
      </c>
      <c r="Z248" s="236" t="s">
        <v>98</v>
      </c>
      <c r="AA248" s="236" t="s">
        <v>79</v>
      </c>
      <c r="AB248" s="236">
        <v>105759.42</v>
      </c>
      <c r="AC248" s="227" t="s">
        <v>149</v>
      </c>
      <c r="AD248" s="237" t="s">
        <v>79</v>
      </c>
      <c r="AE248" s="237">
        <f>V248+Y248</f>
        <v>235400</v>
      </c>
      <c r="AF248" s="227" t="s">
        <v>79</v>
      </c>
      <c r="AG248" s="227" t="s">
        <v>33</v>
      </c>
      <c r="AH248" s="227" t="s">
        <v>157</v>
      </c>
      <c r="AI248" s="277" t="s">
        <v>176</v>
      </c>
      <c r="AJ248" s="227"/>
    </row>
    <row r="249" spans="2:36" s="36" customFormat="1" ht="86.1" customHeight="1" x14ac:dyDescent="0.3">
      <c r="B249" s="228"/>
      <c r="C249" s="228"/>
      <c r="D249" s="228"/>
      <c r="E249" s="229"/>
      <c r="F249" s="229"/>
      <c r="G249" s="229"/>
      <c r="H249" s="228"/>
      <c r="I249" s="228"/>
      <c r="J249" s="11" t="s">
        <v>111</v>
      </c>
      <c r="K249" s="7" t="s">
        <v>112</v>
      </c>
      <c r="L249" s="7" t="s">
        <v>85</v>
      </c>
      <c r="M249" s="7">
        <v>2</v>
      </c>
      <c r="N249" s="227"/>
      <c r="O249" s="228"/>
      <c r="P249" s="228"/>
      <c r="Q249" s="228"/>
      <c r="R249" s="231"/>
      <c r="S249" s="231"/>
      <c r="T249" s="232"/>
      <c r="U249" s="349"/>
      <c r="V249" s="234"/>
      <c r="W249" s="236"/>
      <c r="X249" s="236"/>
      <c r="Y249" s="236"/>
      <c r="Z249" s="236"/>
      <c r="AA249" s="236"/>
      <c r="AB249" s="236"/>
      <c r="AC249" s="227"/>
      <c r="AD249" s="237"/>
      <c r="AE249" s="237"/>
      <c r="AF249" s="228"/>
      <c r="AG249" s="227"/>
      <c r="AH249" s="227"/>
      <c r="AI249" s="278"/>
      <c r="AJ249" s="228"/>
    </row>
    <row r="250" spans="2:36" s="36" customFormat="1" ht="59.1" customHeight="1" x14ac:dyDescent="0.3">
      <c r="B250" s="228"/>
      <c r="C250" s="228"/>
      <c r="D250" s="228"/>
      <c r="E250" s="229"/>
      <c r="F250" s="229"/>
      <c r="G250" s="229"/>
      <c r="H250" s="228"/>
      <c r="I250" s="228"/>
      <c r="J250" s="11" t="s">
        <v>127</v>
      </c>
      <c r="K250" s="7" t="s">
        <v>128</v>
      </c>
      <c r="L250" s="7" t="s">
        <v>85</v>
      </c>
      <c r="M250" s="63">
        <v>110</v>
      </c>
      <c r="N250" s="227"/>
      <c r="O250" s="228"/>
      <c r="P250" s="228"/>
      <c r="Q250" s="228"/>
      <c r="R250" s="231"/>
      <c r="S250" s="231"/>
      <c r="T250" s="232"/>
      <c r="U250" s="350"/>
      <c r="V250" s="235"/>
      <c r="W250" s="236"/>
      <c r="X250" s="236"/>
      <c r="Y250" s="236"/>
      <c r="Z250" s="236"/>
      <c r="AA250" s="236"/>
      <c r="AB250" s="236"/>
      <c r="AC250" s="227"/>
      <c r="AD250" s="237"/>
      <c r="AE250" s="237"/>
      <c r="AF250" s="228"/>
      <c r="AG250" s="227"/>
      <c r="AH250" s="227"/>
      <c r="AI250" s="279"/>
      <c r="AJ250" s="228"/>
    </row>
    <row r="251" spans="2:36" ht="52.2" customHeight="1" x14ac:dyDescent="0.3">
      <c r="B251" s="243" t="s">
        <v>1262</v>
      </c>
      <c r="C251" s="243" t="s">
        <v>363</v>
      </c>
      <c r="D251" s="243" t="s">
        <v>66</v>
      </c>
      <c r="E251" s="299" t="s">
        <v>67</v>
      </c>
      <c r="F251" s="299" t="s">
        <v>132</v>
      </c>
      <c r="G251" s="299" t="s">
        <v>69</v>
      </c>
      <c r="H251" s="243" t="s">
        <v>70</v>
      </c>
      <c r="I251" s="243" t="s">
        <v>79</v>
      </c>
      <c r="J251" s="20" t="s">
        <v>113</v>
      </c>
      <c r="K251" s="27" t="s">
        <v>114</v>
      </c>
      <c r="L251" s="27" t="s">
        <v>115</v>
      </c>
      <c r="M251" s="27">
        <v>2</v>
      </c>
      <c r="N251" s="282" t="s">
        <v>108</v>
      </c>
      <c r="O251" s="243" t="s">
        <v>360</v>
      </c>
      <c r="P251" s="243" t="s">
        <v>75</v>
      </c>
      <c r="Q251" s="243" t="s">
        <v>76</v>
      </c>
      <c r="R251" s="301" t="s">
        <v>77</v>
      </c>
      <c r="S251" s="301" t="s">
        <v>109</v>
      </c>
      <c r="T251" s="300">
        <f>V251+Y251</f>
        <v>151940</v>
      </c>
      <c r="U251" s="300" t="s">
        <v>98</v>
      </c>
      <c r="V251" s="284">
        <v>129149</v>
      </c>
      <c r="W251" s="284" t="s">
        <v>79</v>
      </c>
      <c r="X251" s="284" t="s">
        <v>79</v>
      </c>
      <c r="Y251" s="284">
        <v>22791</v>
      </c>
      <c r="Z251" s="284" t="s">
        <v>79</v>
      </c>
      <c r="AA251" s="284" t="s">
        <v>79</v>
      </c>
      <c r="AB251" s="284">
        <v>65117.15</v>
      </c>
      <c r="AC251" s="282" t="s">
        <v>80</v>
      </c>
      <c r="AD251" s="283" t="s">
        <v>79</v>
      </c>
      <c r="AE251" s="283">
        <f>V251+Y251</f>
        <v>151940</v>
      </c>
      <c r="AF251" s="282" t="s">
        <v>79</v>
      </c>
      <c r="AG251" s="282" t="s">
        <v>33</v>
      </c>
      <c r="AH251" s="282" t="s">
        <v>161</v>
      </c>
      <c r="AI251" s="282" t="s">
        <v>250</v>
      </c>
      <c r="AJ251" s="282"/>
    </row>
    <row r="252" spans="2:36" ht="55.2" x14ac:dyDescent="0.3">
      <c r="B252" s="243"/>
      <c r="C252" s="243"/>
      <c r="D252" s="243"/>
      <c r="E252" s="299"/>
      <c r="F252" s="299"/>
      <c r="G252" s="299"/>
      <c r="H252" s="243"/>
      <c r="I252" s="243"/>
      <c r="J252" s="20" t="s">
        <v>116</v>
      </c>
      <c r="K252" s="27" t="s">
        <v>117</v>
      </c>
      <c r="L252" s="27" t="s">
        <v>85</v>
      </c>
      <c r="M252" s="27">
        <v>2</v>
      </c>
      <c r="N252" s="282"/>
      <c r="O252" s="243"/>
      <c r="P252" s="243"/>
      <c r="Q252" s="243"/>
      <c r="R252" s="301"/>
      <c r="S252" s="301"/>
      <c r="T252" s="300"/>
      <c r="U252" s="300"/>
      <c r="V252" s="284"/>
      <c r="W252" s="284"/>
      <c r="X252" s="284"/>
      <c r="Y252" s="284"/>
      <c r="Z252" s="284"/>
      <c r="AA252" s="284"/>
      <c r="AB252" s="284"/>
      <c r="AC252" s="282"/>
      <c r="AD252" s="283"/>
      <c r="AE252" s="283"/>
      <c r="AF252" s="243"/>
      <c r="AG252" s="282"/>
      <c r="AH252" s="282"/>
      <c r="AI252" s="282"/>
      <c r="AJ252" s="243"/>
    </row>
    <row r="253" spans="2:36" ht="41.4" x14ac:dyDescent="0.3">
      <c r="B253" s="243"/>
      <c r="C253" s="243"/>
      <c r="D253" s="243"/>
      <c r="E253" s="299"/>
      <c r="F253" s="299"/>
      <c r="G253" s="299"/>
      <c r="H253" s="243"/>
      <c r="I253" s="243"/>
      <c r="J253" s="20" t="s">
        <v>208</v>
      </c>
      <c r="K253" s="27" t="s">
        <v>118</v>
      </c>
      <c r="L253" s="27" t="s">
        <v>119</v>
      </c>
      <c r="M253" s="27">
        <v>2</v>
      </c>
      <c r="N253" s="282"/>
      <c r="O253" s="243"/>
      <c r="P253" s="243"/>
      <c r="Q253" s="243"/>
      <c r="R253" s="301"/>
      <c r="S253" s="301"/>
      <c r="T253" s="300"/>
      <c r="U253" s="300"/>
      <c r="V253" s="284"/>
      <c r="W253" s="284"/>
      <c r="X253" s="284"/>
      <c r="Y253" s="284"/>
      <c r="Z253" s="284"/>
      <c r="AA253" s="284"/>
      <c r="AB253" s="284"/>
      <c r="AC253" s="282"/>
      <c r="AD253" s="283"/>
      <c r="AE253" s="283"/>
      <c r="AF253" s="243"/>
      <c r="AG253" s="282"/>
      <c r="AH253" s="282"/>
      <c r="AI253" s="282"/>
      <c r="AJ253" s="243"/>
    </row>
    <row r="254" spans="2:36" ht="27.6" x14ac:dyDescent="0.3">
      <c r="B254" s="243"/>
      <c r="C254" s="243"/>
      <c r="D254" s="243"/>
      <c r="E254" s="299"/>
      <c r="F254" s="299"/>
      <c r="G254" s="299"/>
      <c r="H254" s="243"/>
      <c r="I254" s="243"/>
      <c r="J254" s="20" t="s">
        <v>120</v>
      </c>
      <c r="K254" s="27" t="s">
        <v>121</v>
      </c>
      <c r="L254" s="27" t="s">
        <v>119</v>
      </c>
      <c r="M254" s="61">
        <v>2</v>
      </c>
      <c r="N254" s="282"/>
      <c r="O254" s="243"/>
      <c r="P254" s="243"/>
      <c r="Q254" s="243"/>
      <c r="R254" s="301"/>
      <c r="S254" s="301"/>
      <c r="T254" s="300"/>
      <c r="U254" s="300"/>
      <c r="V254" s="284"/>
      <c r="W254" s="284"/>
      <c r="X254" s="284"/>
      <c r="Y254" s="284"/>
      <c r="Z254" s="284"/>
      <c r="AA254" s="284"/>
      <c r="AB254" s="284"/>
      <c r="AC254" s="282"/>
      <c r="AD254" s="283"/>
      <c r="AE254" s="283"/>
      <c r="AF254" s="243"/>
      <c r="AG254" s="282"/>
      <c r="AH254" s="282"/>
      <c r="AI254" s="282"/>
      <c r="AJ254" s="243"/>
    </row>
    <row r="255" spans="2:36" s="36" customFormat="1" ht="95.1" customHeight="1" x14ac:dyDescent="0.3">
      <c r="B255" s="228" t="s">
        <v>364</v>
      </c>
      <c r="C255" s="228" t="s">
        <v>365</v>
      </c>
      <c r="D255" s="228" t="s">
        <v>106</v>
      </c>
      <c r="E255" s="229" t="s">
        <v>67</v>
      </c>
      <c r="F255" s="229" t="s">
        <v>134</v>
      </c>
      <c r="G255" s="229" t="s">
        <v>147</v>
      </c>
      <c r="H255" s="228" t="s">
        <v>70</v>
      </c>
      <c r="I255" s="228" t="s">
        <v>79</v>
      </c>
      <c r="J255" s="296" t="s">
        <v>111</v>
      </c>
      <c r="K255" s="256" t="s">
        <v>112</v>
      </c>
      <c r="L255" s="256" t="s">
        <v>85</v>
      </c>
      <c r="M255" s="256">
        <v>1</v>
      </c>
      <c r="N255" s="227" t="s">
        <v>108</v>
      </c>
      <c r="O255" s="228" t="s">
        <v>360</v>
      </c>
      <c r="P255" s="228" t="s">
        <v>75</v>
      </c>
      <c r="Q255" s="228" t="s">
        <v>76</v>
      </c>
      <c r="R255" s="231" t="s">
        <v>77</v>
      </c>
      <c r="S255" s="231" t="s">
        <v>109</v>
      </c>
      <c r="T255" s="232">
        <f>V255+Y255</f>
        <v>58850</v>
      </c>
      <c r="U255" s="300" t="s">
        <v>98</v>
      </c>
      <c r="V255" s="233">
        <v>50022.5</v>
      </c>
      <c r="W255" s="236" t="s">
        <v>79</v>
      </c>
      <c r="X255" s="236" t="s">
        <v>79</v>
      </c>
      <c r="Y255" s="236">
        <v>8827.5</v>
      </c>
      <c r="Z255" s="236" t="s">
        <v>98</v>
      </c>
      <c r="AA255" s="236" t="s">
        <v>79</v>
      </c>
      <c r="AB255" s="236">
        <v>10385.299999999999</v>
      </c>
      <c r="AC255" s="227" t="s">
        <v>149</v>
      </c>
      <c r="AD255" s="237" t="s">
        <v>79</v>
      </c>
      <c r="AE255" s="237">
        <f>V255+Y255</f>
        <v>58850</v>
      </c>
      <c r="AF255" s="227" t="s">
        <v>79</v>
      </c>
      <c r="AG255" s="227" t="s">
        <v>33</v>
      </c>
      <c r="AH255" s="227" t="s">
        <v>1253</v>
      </c>
      <c r="AI255" s="227" t="s">
        <v>510</v>
      </c>
      <c r="AJ255" s="227"/>
    </row>
    <row r="256" spans="2:36" s="36" customFormat="1" ht="86.1" customHeight="1" x14ac:dyDescent="0.3">
      <c r="B256" s="228"/>
      <c r="C256" s="228"/>
      <c r="D256" s="228"/>
      <c r="E256" s="229"/>
      <c r="F256" s="229"/>
      <c r="G256" s="229"/>
      <c r="H256" s="228"/>
      <c r="I256" s="228"/>
      <c r="J256" s="298"/>
      <c r="K256" s="258"/>
      <c r="L256" s="258"/>
      <c r="M256" s="258"/>
      <c r="N256" s="227"/>
      <c r="O256" s="228"/>
      <c r="P256" s="228"/>
      <c r="Q256" s="228"/>
      <c r="R256" s="231"/>
      <c r="S256" s="231"/>
      <c r="T256" s="232"/>
      <c r="U256" s="300"/>
      <c r="V256" s="234"/>
      <c r="W256" s="236"/>
      <c r="X256" s="236"/>
      <c r="Y256" s="236"/>
      <c r="Z256" s="236"/>
      <c r="AA256" s="236"/>
      <c r="AB256" s="236"/>
      <c r="AC256" s="227"/>
      <c r="AD256" s="237"/>
      <c r="AE256" s="237"/>
      <c r="AF256" s="228"/>
      <c r="AG256" s="227"/>
      <c r="AH256" s="227"/>
      <c r="AI256" s="227"/>
      <c r="AJ256" s="228"/>
    </row>
    <row r="257" spans="2:36" s="36" customFormat="1" ht="77.7" customHeight="1" x14ac:dyDescent="0.3">
      <c r="B257" s="228"/>
      <c r="C257" s="228"/>
      <c r="D257" s="228"/>
      <c r="E257" s="229"/>
      <c r="F257" s="229"/>
      <c r="G257" s="229"/>
      <c r="H257" s="228"/>
      <c r="I257" s="228"/>
      <c r="J257" s="11" t="s">
        <v>127</v>
      </c>
      <c r="K257" s="7" t="s">
        <v>128</v>
      </c>
      <c r="L257" s="7" t="s">
        <v>85</v>
      </c>
      <c r="M257" s="63">
        <v>6</v>
      </c>
      <c r="N257" s="227"/>
      <c r="O257" s="228"/>
      <c r="P257" s="228"/>
      <c r="Q257" s="228"/>
      <c r="R257" s="231"/>
      <c r="S257" s="231"/>
      <c r="T257" s="232"/>
      <c r="U257" s="300"/>
      <c r="V257" s="235"/>
      <c r="W257" s="236"/>
      <c r="X257" s="236"/>
      <c r="Y257" s="236"/>
      <c r="Z257" s="236"/>
      <c r="AA257" s="236"/>
      <c r="AB257" s="236"/>
      <c r="AC257" s="227"/>
      <c r="AD257" s="237"/>
      <c r="AE257" s="237"/>
      <c r="AF257" s="228"/>
      <c r="AG257" s="227"/>
      <c r="AH257" s="227"/>
      <c r="AI257" s="227"/>
      <c r="AJ257" s="228"/>
    </row>
    <row r="258" spans="2:36" ht="52.2" customHeight="1" x14ac:dyDescent="0.3">
      <c r="B258" s="228" t="s">
        <v>1261</v>
      </c>
      <c r="C258" s="228" t="s">
        <v>363</v>
      </c>
      <c r="D258" s="228" t="s">
        <v>66</v>
      </c>
      <c r="E258" s="229" t="s">
        <v>67</v>
      </c>
      <c r="F258" s="229" t="s">
        <v>132</v>
      </c>
      <c r="G258" s="229" t="s">
        <v>69</v>
      </c>
      <c r="H258" s="228" t="s">
        <v>70</v>
      </c>
      <c r="I258" s="228" t="s">
        <v>79</v>
      </c>
      <c r="J258" s="11" t="s">
        <v>113</v>
      </c>
      <c r="K258" s="7" t="s">
        <v>114</v>
      </c>
      <c r="L258" s="7" t="s">
        <v>115</v>
      </c>
      <c r="M258" s="7">
        <v>2</v>
      </c>
      <c r="N258" s="227" t="s">
        <v>108</v>
      </c>
      <c r="O258" s="228" t="s">
        <v>360</v>
      </c>
      <c r="P258" s="228" t="s">
        <v>75</v>
      </c>
      <c r="Q258" s="228" t="s">
        <v>76</v>
      </c>
      <c r="R258" s="231" t="s">
        <v>77</v>
      </c>
      <c r="S258" s="231" t="s">
        <v>109</v>
      </c>
      <c r="T258" s="232">
        <f>V258+Y258</f>
        <v>151940</v>
      </c>
      <c r="U258" s="300" t="s">
        <v>98</v>
      </c>
      <c r="V258" s="236">
        <v>129149</v>
      </c>
      <c r="W258" s="236" t="s">
        <v>79</v>
      </c>
      <c r="X258" s="236" t="s">
        <v>79</v>
      </c>
      <c r="Y258" s="236">
        <v>22791</v>
      </c>
      <c r="Z258" s="236" t="s">
        <v>79</v>
      </c>
      <c r="AA258" s="236" t="s">
        <v>79</v>
      </c>
      <c r="AB258" s="236">
        <v>26812.95</v>
      </c>
      <c r="AC258" s="227" t="s">
        <v>80</v>
      </c>
      <c r="AD258" s="237" t="s">
        <v>79</v>
      </c>
      <c r="AE258" s="237">
        <f>V258+Y258</f>
        <v>151940</v>
      </c>
      <c r="AF258" s="227" t="s">
        <v>79</v>
      </c>
      <c r="AG258" s="227" t="s">
        <v>33</v>
      </c>
      <c r="AH258" s="227" t="s">
        <v>1253</v>
      </c>
      <c r="AI258" s="227" t="s">
        <v>510</v>
      </c>
      <c r="AJ258" s="227"/>
    </row>
    <row r="259" spans="2:36" ht="55.2" x14ac:dyDescent="0.3">
      <c r="B259" s="228"/>
      <c r="C259" s="228"/>
      <c r="D259" s="228"/>
      <c r="E259" s="229"/>
      <c r="F259" s="229"/>
      <c r="G259" s="229"/>
      <c r="H259" s="228"/>
      <c r="I259" s="228"/>
      <c r="J259" s="11" t="s">
        <v>116</v>
      </c>
      <c r="K259" s="7" t="s">
        <v>117</v>
      </c>
      <c r="L259" s="7" t="s">
        <v>85</v>
      </c>
      <c r="M259" s="7">
        <v>2</v>
      </c>
      <c r="N259" s="227"/>
      <c r="O259" s="228"/>
      <c r="P259" s="228"/>
      <c r="Q259" s="228"/>
      <c r="R259" s="231"/>
      <c r="S259" s="231"/>
      <c r="T259" s="232"/>
      <c r="U259" s="300"/>
      <c r="V259" s="236"/>
      <c r="W259" s="236"/>
      <c r="X259" s="236"/>
      <c r="Y259" s="236"/>
      <c r="Z259" s="236"/>
      <c r="AA259" s="236"/>
      <c r="AB259" s="236"/>
      <c r="AC259" s="227"/>
      <c r="AD259" s="237"/>
      <c r="AE259" s="237"/>
      <c r="AF259" s="228"/>
      <c r="AG259" s="227"/>
      <c r="AH259" s="227"/>
      <c r="AI259" s="227"/>
      <c r="AJ259" s="228"/>
    </row>
    <row r="260" spans="2:36" ht="41.4" x14ac:dyDescent="0.3">
      <c r="B260" s="228"/>
      <c r="C260" s="228"/>
      <c r="D260" s="228"/>
      <c r="E260" s="229"/>
      <c r="F260" s="229"/>
      <c r="G260" s="229"/>
      <c r="H260" s="228"/>
      <c r="I260" s="228"/>
      <c r="J260" s="11" t="s">
        <v>208</v>
      </c>
      <c r="K260" s="7" t="s">
        <v>118</v>
      </c>
      <c r="L260" s="7" t="s">
        <v>119</v>
      </c>
      <c r="M260" s="7">
        <v>2</v>
      </c>
      <c r="N260" s="227"/>
      <c r="O260" s="228"/>
      <c r="P260" s="228"/>
      <c r="Q260" s="228"/>
      <c r="R260" s="231"/>
      <c r="S260" s="231"/>
      <c r="T260" s="232"/>
      <c r="U260" s="300"/>
      <c r="V260" s="236"/>
      <c r="W260" s="236"/>
      <c r="X260" s="236"/>
      <c r="Y260" s="236"/>
      <c r="Z260" s="236"/>
      <c r="AA260" s="236"/>
      <c r="AB260" s="236"/>
      <c r="AC260" s="227"/>
      <c r="AD260" s="237"/>
      <c r="AE260" s="237"/>
      <c r="AF260" s="228"/>
      <c r="AG260" s="227"/>
      <c r="AH260" s="227"/>
      <c r="AI260" s="227"/>
      <c r="AJ260" s="228"/>
    </row>
    <row r="261" spans="2:36" ht="27.6" x14ac:dyDescent="0.3">
      <c r="B261" s="228"/>
      <c r="C261" s="228"/>
      <c r="D261" s="228"/>
      <c r="E261" s="229"/>
      <c r="F261" s="229"/>
      <c r="G261" s="229"/>
      <c r="H261" s="228"/>
      <c r="I261" s="228"/>
      <c r="J261" s="11" t="s">
        <v>120</v>
      </c>
      <c r="K261" s="7" t="s">
        <v>121</v>
      </c>
      <c r="L261" s="7" t="s">
        <v>119</v>
      </c>
      <c r="M261" s="63">
        <v>2</v>
      </c>
      <c r="N261" s="227"/>
      <c r="O261" s="228"/>
      <c r="P261" s="228"/>
      <c r="Q261" s="228"/>
      <c r="R261" s="231"/>
      <c r="S261" s="231"/>
      <c r="T261" s="232"/>
      <c r="U261" s="300"/>
      <c r="V261" s="236"/>
      <c r="W261" s="236"/>
      <c r="X261" s="236"/>
      <c r="Y261" s="236"/>
      <c r="Z261" s="236"/>
      <c r="AA261" s="236"/>
      <c r="AB261" s="236"/>
      <c r="AC261" s="227"/>
      <c r="AD261" s="237"/>
      <c r="AE261" s="237"/>
      <c r="AF261" s="228"/>
      <c r="AG261" s="227"/>
      <c r="AH261" s="227"/>
      <c r="AI261" s="227"/>
      <c r="AJ261" s="228"/>
    </row>
    <row r="262" spans="2:36" s="36" customFormat="1" ht="93" customHeight="1" x14ac:dyDescent="0.3">
      <c r="B262" s="256" t="s">
        <v>1263</v>
      </c>
      <c r="C262" s="256" t="s">
        <v>1264</v>
      </c>
      <c r="D262" s="256" t="s">
        <v>106</v>
      </c>
      <c r="E262" s="271" t="s">
        <v>67</v>
      </c>
      <c r="F262" s="499" t="s">
        <v>134</v>
      </c>
      <c r="G262" s="271" t="s">
        <v>147</v>
      </c>
      <c r="H262" s="342" t="s">
        <v>70</v>
      </c>
      <c r="I262" s="342" t="s">
        <v>79</v>
      </c>
      <c r="J262" s="11" t="s">
        <v>207</v>
      </c>
      <c r="K262" s="7" t="s">
        <v>107</v>
      </c>
      <c r="L262" s="7" t="s">
        <v>86</v>
      </c>
      <c r="M262" s="7">
        <v>40</v>
      </c>
      <c r="N262" s="281" t="s">
        <v>108</v>
      </c>
      <c r="O262" s="256" t="s">
        <v>360</v>
      </c>
      <c r="P262" s="256" t="s">
        <v>75</v>
      </c>
      <c r="Q262" s="256" t="s">
        <v>76</v>
      </c>
      <c r="R262" s="263" t="s">
        <v>77</v>
      </c>
      <c r="S262" s="263" t="s">
        <v>109</v>
      </c>
      <c r="T262" s="302">
        <f>V262+Y262</f>
        <v>129435.51000000001</v>
      </c>
      <c r="U262" s="348" t="s">
        <v>98</v>
      </c>
      <c r="V262" s="233">
        <v>110020.22</v>
      </c>
      <c r="W262" s="233" t="s">
        <v>79</v>
      </c>
      <c r="X262" s="233" t="s">
        <v>79</v>
      </c>
      <c r="Y262" s="233">
        <v>19415.29</v>
      </c>
      <c r="Z262" s="233" t="s">
        <v>98</v>
      </c>
      <c r="AA262" s="233" t="s">
        <v>79</v>
      </c>
      <c r="AB262" s="233">
        <v>58152.2</v>
      </c>
      <c r="AC262" s="239" t="s">
        <v>149</v>
      </c>
      <c r="AD262" s="260" t="s">
        <v>79</v>
      </c>
      <c r="AE262" s="260">
        <f>V262+Y262</f>
        <v>129435.51000000001</v>
      </c>
      <c r="AF262" s="239" t="s">
        <v>79</v>
      </c>
      <c r="AG262" s="239" t="s">
        <v>33</v>
      </c>
      <c r="AH262" s="277" t="s">
        <v>1253</v>
      </c>
      <c r="AI262" s="277" t="s">
        <v>510</v>
      </c>
      <c r="AJ262" s="239"/>
    </row>
    <row r="263" spans="2:36" s="36" customFormat="1" ht="53.4" customHeight="1" x14ac:dyDescent="0.3">
      <c r="B263" s="257"/>
      <c r="C263" s="257"/>
      <c r="D263" s="257"/>
      <c r="E263" s="272"/>
      <c r="F263" s="272"/>
      <c r="G263" s="272"/>
      <c r="H263" s="257"/>
      <c r="I263" s="257"/>
      <c r="J263" s="11" t="s">
        <v>111</v>
      </c>
      <c r="K263" s="7" t="s">
        <v>112</v>
      </c>
      <c r="L263" s="7" t="s">
        <v>85</v>
      </c>
      <c r="M263" s="7">
        <v>2</v>
      </c>
      <c r="N263" s="240"/>
      <c r="O263" s="257"/>
      <c r="P263" s="257"/>
      <c r="Q263" s="257"/>
      <c r="R263" s="264"/>
      <c r="S263" s="264"/>
      <c r="T263" s="303"/>
      <c r="U263" s="349"/>
      <c r="V263" s="234"/>
      <c r="W263" s="234"/>
      <c r="X263" s="234"/>
      <c r="Y263" s="234"/>
      <c r="Z263" s="234"/>
      <c r="AA263" s="234"/>
      <c r="AB263" s="234"/>
      <c r="AC263" s="240"/>
      <c r="AD263" s="261"/>
      <c r="AE263" s="261"/>
      <c r="AF263" s="257"/>
      <c r="AG263" s="240"/>
      <c r="AH263" s="278"/>
      <c r="AI263" s="278"/>
      <c r="AJ263" s="257"/>
    </row>
    <row r="264" spans="2:36" s="36" customFormat="1" ht="59.1" customHeight="1" x14ac:dyDescent="0.3">
      <c r="B264" s="258"/>
      <c r="C264" s="258"/>
      <c r="D264" s="258"/>
      <c r="E264" s="273"/>
      <c r="F264" s="273"/>
      <c r="G264" s="273"/>
      <c r="H264" s="258"/>
      <c r="I264" s="258"/>
      <c r="J264" s="11" t="s">
        <v>127</v>
      </c>
      <c r="K264" s="7" t="s">
        <v>128</v>
      </c>
      <c r="L264" s="7" t="s">
        <v>85</v>
      </c>
      <c r="M264" s="63">
        <v>65</v>
      </c>
      <c r="N264" s="241"/>
      <c r="O264" s="258"/>
      <c r="P264" s="258"/>
      <c r="Q264" s="258"/>
      <c r="R264" s="265"/>
      <c r="S264" s="265"/>
      <c r="T264" s="253"/>
      <c r="U264" s="350"/>
      <c r="V264" s="235"/>
      <c r="W264" s="235"/>
      <c r="X264" s="235"/>
      <c r="Y264" s="235"/>
      <c r="Z264" s="235"/>
      <c r="AA264" s="235"/>
      <c r="AB264" s="235"/>
      <c r="AC264" s="241"/>
      <c r="AD264" s="262"/>
      <c r="AE264" s="262"/>
      <c r="AF264" s="258"/>
      <c r="AG264" s="241"/>
      <c r="AH264" s="279"/>
      <c r="AI264" s="279"/>
      <c r="AJ264" s="258"/>
    </row>
    <row r="265" spans="2:36" s="36" customFormat="1" ht="132" customHeight="1" x14ac:dyDescent="0.3">
      <c r="B265" s="256" t="s">
        <v>463</v>
      </c>
      <c r="C265" s="228" t="s">
        <v>468</v>
      </c>
      <c r="D265" s="256" t="s">
        <v>106</v>
      </c>
      <c r="E265" s="271" t="s">
        <v>67</v>
      </c>
      <c r="F265" s="499" t="s">
        <v>134</v>
      </c>
      <c r="G265" s="271" t="s">
        <v>147</v>
      </c>
      <c r="H265" s="342" t="s">
        <v>70</v>
      </c>
      <c r="I265" s="342" t="s">
        <v>79</v>
      </c>
      <c r="J265" s="11" t="s">
        <v>207</v>
      </c>
      <c r="K265" s="7" t="s">
        <v>107</v>
      </c>
      <c r="L265" s="7" t="s">
        <v>86</v>
      </c>
      <c r="M265" s="7">
        <v>40</v>
      </c>
      <c r="N265" s="281" t="s">
        <v>108</v>
      </c>
      <c r="O265" s="229" t="s">
        <v>467</v>
      </c>
      <c r="P265" s="256" t="s">
        <v>75</v>
      </c>
      <c r="Q265" s="256" t="s">
        <v>76</v>
      </c>
      <c r="R265" s="263" t="s">
        <v>77</v>
      </c>
      <c r="S265" s="263" t="s">
        <v>109</v>
      </c>
      <c r="T265" s="302">
        <f>V265+Y265</f>
        <v>41084.17</v>
      </c>
      <c r="U265" s="302" t="s">
        <v>98</v>
      </c>
      <c r="V265" s="236">
        <v>34921.54</v>
      </c>
      <c r="W265" s="236" t="s">
        <v>98</v>
      </c>
      <c r="X265" s="236" t="s">
        <v>98</v>
      </c>
      <c r="Y265" s="596">
        <v>6162.63</v>
      </c>
      <c r="Z265" s="233"/>
      <c r="AA265" s="233"/>
      <c r="AB265" s="233">
        <v>10594.03</v>
      </c>
      <c r="AC265" s="239" t="s">
        <v>149</v>
      </c>
      <c r="AD265" s="260" t="s">
        <v>79</v>
      </c>
      <c r="AE265" s="260">
        <f>V265+Y265</f>
        <v>41084.17</v>
      </c>
      <c r="AF265" s="239" t="s">
        <v>79</v>
      </c>
      <c r="AG265" s="239" t="s">
        <v>33</v>
      </c>
      <c r="AH265" s="227" t="s">
        <v>174</v>
      </c>
      <c r="AI265" s="227" t="s">
        <v>158</v>
      </c>
      <c r="AJ265" s="239"/>
    </row>
    <row r="266" spans="2:36" s="36" customFormat="1" ht="86.1" customHeight="1" x14ac:dyDescent="0.3">
      <c r="B266" s="257"/>
      <c r="C266" s="228"/>
      <c r="D266" s="257"/>
      <c r="E266" s="272"/>
      <c r="F266" s="272"/>
      <c r="G266" s="272"/>
      <c r="H266" s="257"/>
      <c r="I266" s="257"/>
      <c r="J266" s="11" t="s">
        <v>111</v>
      </c>
      <c r="K266" s="7" t="s">
        <v>112</v>
      </c>
      <c r="L266" s="7" t="s">
        <v>85</v>
      </c>
      <c r="M266" s="7">
        <v>1</v>
      </c>
      <c r="N266" s="240"/>
      <c r="O266" s="229"/>
      <c r="P266" s="257"/>
      <c r="Q266" s="257"/>
      <c r="R266" s="264"/>
      <c r="S266" s="264"/>
      <c r="T266" s="303"/>
      <c r="U266" s="303"/>
      <c r="V266" s="236"/>
      <c r="W266" s="236"/>
      <c r="X266" s="236"/>
      <c r="Y266" s="597"/>
      <c r="Z266" s="234"/>
      <c r="AA266" s="234"/>
      <c r="AB266" s="234"/>
      <c r="AC266" s="240"/>
      <c r="AD266" s="261"/>
      <c r="AE266" s="261"/>
      <c r="AF266" s="257"/>
      <c r="AG266" s="240"/>
      <c r="AH266" s="227"/>
      <c r="AI266" s="227"/>
      <c r="AJ266" s="257"/>
    </row>
    <row r="267" spans="2:36" s="36" customFormat="1" ht="59.1" customHeight="1" x14ac:dyDescent="0.3">
      <c r="B267" s="258"/>
      <c r="C267" s="228"/>
      <c r="D267" s="258"/>
      <c r="E267" s="273"/>
      <c r="F267" s="273"/>
      <c r="G267" s="273"/>
      <c r="H267" s="258"/>
      <c r="I267" s="258"/>
      <c r="J267" s="11" t="s">
        <v>127</v>
      </c>
      <c r="K267" s="7" t="s">
        <v>128</v>
      </c>
      <c r="L267" s="7" t="s">
        <v>85</v>
      </c>
      <c r="M267" s="63">
        <v>21</v>
      </c>
      <c r="N267" s="241"/>
      <c r="O267" s="229"/>
      <c r="P267" s="258"/>
      <c r="Q267" s="258"/>
      <c r="R267" s="265"/>
      <c r="S267" s="265"/>
      <c r="T267" s="253"/>
      <c r="U267" s="253"/>
      <c r="V267" s="236"/>
      <c r="W267" s="236"/>
      <c r="X267" s="236"/>
      <c r="Y267" s="598"/>
      <c r="Z267" s="235"/>
      <c r="AA267" s="235"/>
      <c r="AB267" s="235"/>
      <c r="AC267" s="241"/>
      <c r="AD267" s="262"/>
      <c r="AE267" s="262"/>
      <c r="AF267" s="258"/>
      <c r="AG267" s="241"/>
      <c r="AH267" s="227"/>
      <c r="AI267" s="227"/>
      <c r="AJ267" s="258"/>
    </row>
    <row r="268" spans="2:36" s="36" customFormat="1" ht="132" customHeight="1" x14ac:dyDescent="0.3">
      <c r="B268" s="256" t="s">
        <v>464</v>
      </c>
      <c r="C268" s="228" t="s">
        <v>473</v>
      </c>
      <c r="D268" s="256" t="s">
        <v>106</v>
      </c>
      <c r="E268" s="271" t="s">
        <v>67</v>
      </c>
      <c r="F268" s="499" t="s">
        <v>134</v>
      </c>
      <c r="G268" s="271" t="s">
        <v>147</v>
      </c>
      <c r="H268" s="342" t="s">
        <v>70</v>
      </c>
      <c r="I268" s="342" t="s">
        <v>79</v>
      </c>
      <c r="J268" s="11" t="s">
        <v>207</v>
      </c>
      <c r="K268" s="7" t="s">
        <v>107</v>
      </c>
      <c r="L268" s="7" t="s">
        <v>86</v>
      </c>
      <c r="M268" s="7">
        <v>40</v>
      </c>
      <c r="N268" s="281" t="s">
        <v>108</v>
      </c>
      <c r="O268" s="256" t="s">
        <v>469</v>
      </c>
      <c r="P268" s="256" t="s">
        <v>75</v>
      </c>
      <c r="Q268" s="256" t="s">
        <v>76</v>
      </c>
      <c r="R268" s="263" t="s">
        <v>77</v>
      </c>
      <c r="S268" s="263" t="s">
        <v>109</v>
      </c>
      <c r="T268" s="302">
        <f>V268+Y268</f>
        <v>486989.2</v>
      </c>
      <c r="U268" s="302" t="s">
        <v>98</v>
      </c>
      <c r="V268" s="233">
        <v>413940.82</v>
      </c>
      <c r="W268" s="233" t="s">
        <v>98</v>
      </c>
      <c r="X268" s="233" t="s">
        <v>98</v>
      </c>
      <c r="Y268" s="233">
        <v>73048.38</v>
      </c>
      <c r="Z268" s="233" t="s">
        <v>98</v>
      </c>
      <c r="AA268" s="233" t="s">
        <v>98</v>
      </c>
      <c r="AB268" s="236">
        <v>125575.86</v>
      </c>
      <c r="AC268" s="239" t="s">
        <v>149</v>
      </c>
      <c r="AD268" s="260" t="s">
        <v>79</v>
      </c>
      <c r="AE268" s="260">
        <f>V268+Y268</f>
        <v>486989.2</v>
      </c>
      <c r="AF268" s="239" t="s">
        <v>79</v>
      </c>
      <c r="AG268" s="239" t="s">
        <v>33</v>
      </c>
      <c r="AH268" s="227" t="s">
        <v>174</v>
      </c>
      <c r="AI268" s="227" t="s">
        <v>158</v>
      </c>
      <c r="AJ268" s="239"/>
    </row>
    <row r="269" spans="2:36" s="36" customFormat="1" ht="86.1" customHeight="1" x14ac:dyDescent="0.3">
      <c r="B269" s="257"/>
      <c r="C269" s="230"/>
      <c r="D269" s="257"/>
      <c r="E269" s="272"/>
      <c r="F269" s="272"/>
      <c r="G269" s="272"/>
      <c r="H269" s="257"/>
      <c r="I269" s="257"/>
      <c r="J269" s="11" t="s">
        <v>111</v>
      </c>
      <c r="K269" s="7" t="s">
        <v>112</v>
      </c>
      <c r="L269" s="7" t="s">
        <v>85</v>
      </c>
      <c r="M269" s="7">
        <v>8</v>
      </c>
      <c r="N269" s="240"/>
      <c r="O269" s="257"/>
      <c r="P269" s="257"/>
      <c r="Q269" s="257"/>
      <c r="R269" s="264"/>
      <c r="S269" s="264"/>
      <c r="T269" s="303"/>
      <c r="U269" s="303"/>
      <c r="V269" s="234"/>
      <c r="W269" s="234"/>
      <c r="X269" s="234"/>
      <c r="Y269" s="234"/>
      <c r="Z269" s="234"/>
      <c r="AA269" s="234"/>
      <c r="AB269" s="236"/>
      <c r="AC269" s="240"/>
      <c r="AD269" s="261"/>
      <c r="AE269" s="261"/>
      <c r="AF269" s="257"/>
      <c r="AG269" s="240"/>
      <c r="AH269" s="227"/>
      <c r="AI269" s="227"/>
      <c r="AJ269" s="257"/>
    </row>
    <row r="270" spans="2:36" s="36" customFormat="1" ht="59.1" customHeight="1" x14ac:dyDescent="0.3">
      <c r="B270" s="258"/>
      <c r="C270" s="230"/>
      <c r="D270" s="258"/>
      <c r="E270" s="273"/>
      <c r="F270" s="273"/>
      <c r="G270" s="273"/>
      <c r="H270" s="258"/>
      <c r="I270" s="258"/>
      <c r="J270" s="11" t="s">
        <v>127</v>
      </c>
      <c r="K270" s="7" t="s">
        <v>128</v>
      </c>
      <c r="L270" s="7" t="s">
        <v>85</v>
      </c>
      <c r="M270" s="63">
        <v>269</v>
      </c>
      <c r="N270" s="241"/>
      <c r="O270" s="258"/>
      <c r="P270" s="258"/>
      <c r="Q270" s="258"/>
      <c r="R270" s="265"/>
      <c r="S270" s="265"/>
      <c r="T270" s="253"/>
      <c r="U270" s="253"/>
      <c r="V270" s="235"/>
      <c r="W270" s="235"/>
      <c r="X270" s="235"/>
      <c r="Y270" s="235"/>
      <c r="Z270" s="235"/>
      <c r="AA270" s="235"/>
      <c r="AB270" s="236"/>
      <c r="AC270" s="241"/>
      <c r="AD270" s="262"/>
      <c r="AE270" s="262"/>
      <c r="AF270" s="258"/>
      <c r="AG270" s="241"/>
      <c r="AH270" s="227"/>
      <c r="AI270" s="227"/>
      <c r="AJ270" s="258"/>
    </row>
    <row r="271" spans="2:36" s="36" customFormat="1" ht="132" customHeight="1" x14ac:dyDescent="0.3">
      <c r="B271" s="256" t="s">
        <v>465</v>
      </c>
      <c r="C271" s="256" t="s">
        <v>474</v>
      </c>
      <c r="D271" s="256" t="s">
        <v>106</v>
      </c>
      <c r="E271" s="271" t="s">
        <v>67</v>
      </c>
      <c r="F271" s="499" t="s">
        <v>134</v>
      </c>
      <c r="G271" s="271" t="s">
        <v>147</v>
      </c>
      <c r="H271" s="342" t="s">
        <v>70</v>
      </c>
      <c r="I271" s="342" t="s">
        <v>79</v>
      </c>
      <c r="J271" s="11" t="s">
        <v>207</v>
      </c>
      <c r="K271" s="7" t="s">
        <v>107</v>
      </c>
      <c r="L271" s="7" t="s">
        <v>86</v>
      </c>
      <c r="M271" s="7">
        <v>40</v>
      </c>
      <c r="N271" s="281" t="s">
        <v>108</v>
      </c>
      <c r="O271" s="256" t="s">
        <v>470</v>
      </c>
      <c r="P271" s="256" t="s">
        <v>75</v>
      </c>
      <c r="Q271" s="256" t="s">
        <v>76</v>
      </c>
      <c r="R271" s="263" t="s">
        <v>77</v>
      </c>
      <c r="S271" s="263" t="s">
        <v>109</v>
      </c>
      <c r="T271" s="302">
        <f>V271+Y271</f>
        <v>120000</v>
      </c>
      <c r="U271" s="302" t="s">
        <v>98</v>
      </c>
      <c r="V271" s="233">
        <v>102000</v>
      </c>
      <c r="W271" s="233" t="s">
        <v>98</v>
      </c>
      <c r="X271" s="236" t="s">
        <v>98</v>
      </c>
      <c r="Y271" s="233">
        <v>18000</v>
      </c>
      <c r="Z271" s="233" t="s">
        <v>98</v>
      </c>
      <c r="AA271" s="233" t="s">
        <v>98</v>
      </c>
      <c r="AB271" s="236">
        <v>30943.4</v>
      </c>
      <c r="AC271" s="239" t="s">
        <v>149</v>
      </c>
      <c r="AD271" s="260" t="s">
        <v>79</v>
      </c>
      <c r="AE271" s="260">
        <f>V271+Y271</f>
        <v>120000</v>
      </c>
      <c r="AF271" s="239" t="s">
        <v>79</v>
      </c>
      <c r="AG271" s="239" t="s">
        <v>33</v>
      </c>
      <c r="AH271" s="239" t="s">
        <v>160</v>
      </c>
      <c r="AI271" s="239" t="s">
        <v>161</v>
      </c>
      <c r="AJ271" s="239"/>
    </row>
    <row r="272" spans="2:36" s="36" customFormat="1" ht="86.1" customHeight="1" x14ac:dyDescent="0.3">
      <c r="B272" s="257"/>
      <c r="C272" s="257"/>
      <c r="D272" s="257"/>
      <c r="E272" s="272"/>
      <c r="F272" s="272"/>
      <c r="G272" s="272"/>
      <c r="H272" s="257"/>
      <c r="I272" s="257"/>
      <c r="J272" s="11" t="s">
        <v>111</v>
      </c>
      <c r="K272" s="7" t="s">
        <v>112</v>
      </c>
      <c r="L272" s="7" t="s">
        <v>85</v>
      </c>
      <c r="M272" s="7">
        <v>2</v>
      </c>
      <c r="N272" s="240"/>
      <c r="O272" s="257"/>
      <c r="P272" s="257"/>
      <c r="Q272" s="257"/>
      <c r="R272" s="264"/>
      <c r="S272" s="264"/>
      <c r="T272" s="303"/>
      <c r="U272" s="303"/>
      <c r="V272" s="234"/>
      <c r="W272" s="234"/>
      <c r="X272" s="236"/>
      <c r="Y272" s="234"/>
      <c r="Z272" s="234"/>
      <c r="AA272" s="234"/>
      <c r="AB272" s="236"/>
      <c r="AC272" s="240"/>
      <c r="AD272" s="261"/>
      <c r="AE272" s="261"/>
      <c r="AF272" s="257"/>
      <c r="AG272" s="240"/>
      <c r="AH272" s="240"/>
      <c r="AI272" s="240"/>
      <c r="AJ272" s="257"/>
    </row>
    <row r="273" spans="2:36" s="36" customFormat="1" ht="59.1" customHeight="1" x14ac:dyDescent="0.3">
      <c r="B273" s="258"/>
      <c r="C273" s="258"/>
      <c r="D273" s="258"/>
      <c r="E273" s="273"/>
      <c r="F273" s="273"/>
      <c r="G273" s="273"/>
      <c r="H273" s="258"/>
      <c r="I273" s="258"/>
      <c r="J273" s="11" t="s">
        <v>127</v>
      </c>
      <c r="K273" s="7" t="s">
        <v>128</v>
      </c>
      <c r="L273" s="7" t="s">
        <v>85</v>
      </c>
      <c r="M273" s="63">
        <v>10</v>
      </c>
      <c r="N273" s="241"/>
      <c r="O273" s="258"/>
      <c r="P273" s="258"/>
      <c r="Q273" s="258"/>
      <c r="R273" s="265"/>
      <c r="S273" s="265"/>
      <c r="T273" s="253"/>
      <c r="U273" s="253"/>
      <c r="V273" s="235"/>
      <c r="W273" s="235"/>
      <c r="X273" s="236"/>
      <c r="Y273" s="235"/>
      <c r="Z273" s="235"/>
      <c r="AA273" s="235"/>
      <c r="AB273" s="236"/>
      <c r="AC273" s="241"/>
      <c r="AD273" s="262"/>
      <c r="AE273" s="262"/>
      <c r="AF273" s="258"/>
      <c r="AG273" s="241"/>
      <c r="AH273" s="241"/>
      <c r="AI273" s="241"/>
      <c r="AJ273" s="258"/>
    </row>
    <row r="274" spans="2:36" s="36" customFormat="1" ht="132" customHeight="1" x14ac:dyDescent="0.3">
      <c r="B274" s="256" t="s">
        <v>466</v>
      </c>
      <c r="C274" s="228" t="s">
        <v>475</v>
      </c>
      <c r="D274" s="256" t="s">
        <v>106</v>
      </c>
      <c r="E274" s="271" t="s">
        <v>67</v>
      </c>
      <c r="F274" s="499" t="s">
        <v>134</v>
      </c>
      <c r="G274" s="271" t="s">
        <v>147</v>
      </c>
      <c r="H274" s="342" t="s">
        <v>70</v>
      </c>
      <c r="I274" s="342" t="s">
        <v>79</v>
      </c>
      <c r="J274" s="11" t="s">
        <v>207</v>
      </c>
      <c r="K274" s="7" t="s">
        <v>107</v>
      </c>
      <c r="L274" s="7" t="s">
        <v>86</v>
      </c>
      <c r="M274" s="7">
        <v>40</v>
      </c>
      <c r="N274" s="281" t="s">
        <v>108</v>
      </c>
      <c r="O274" s="256" t="s">
        <v>471</v>
      </c>
      <c r="P274" s="256" t="s">
        <v>75</v>
      </c>
      <c r="Q274" s="256" t="s">
        <v>76</v>
      </c>
      <c r="R274" s="263" t="s">
        <v>77</v>
      </c>
      <c r="S274" s="263" t="s">
        <v>109</v>
      </c>
      <c r="T274" s="302">
        <f>V274+Y274</f>
        <v>20000</v>
      </c>
      <c r="U274" s="302" t="s">
        <v>98</v>
      </c>
      <c r="V274" s="233">
        <v>17000</v>
      </c>
      <c r="W274" s="233" t="s">
        <v>98</v>
      </c>
      <c r="X274" s="233" t="s">
        <v>98</v>
      </c>
      <c r="Y274" s="233">
        <v>3000</v>
      </c>
      <c r="Z274" s="233" t="s">
        <v>98</v>
      </c>
      <c r="AA274" s="233" t="s">
        <v>98</v>
      </c>
      <c r="AB274" s="233">
        <v>5157.2299999999996</v>
      </c>
      <c r="AC274" s="239" t="s">
        <v>149</v>
      </c>
      <c r="AD274" s="260" t="s">
        <v>79</v>
      </c>
      <c r="AE274" s="260">
        <f>V274+Y274</f>
        <v>20000</v>
      </c>
      <c r="AF274" s="239" t="s">
        <v>79</v>
      </c>
      <c r="AG274" s="239" t="s">
        <v>33</v>
      </c>
      <c r="AH274" s="239" t="s">
        <v>160</v>
      </c>
      <c r="AI274" s="239" t="s">
        <v>161</v>
      </c>
      <c r="AJ274" s="239"/>
    </row>
    <row r="275" spans="2:36" s="36" customFormat="1" ht="86.1" customHeight="1" x14ac:dyDescent="0.3">
      <c r="B275" s="257"/>
      <c r="C275" s="546"/>
      <c r="D275" s="257"/>
      <c r="E275" s="272"/>
      <c r="F275" s="272"/>
      <c r="G275" s="272"/>
      <c r="H275" s="257"/>
      <c r="I275" s="257"/>
      <c r="J275" s="11" t="s">
        <v>111</v>
      </c>
      <c r="K275" s="7" t="s">
        <v>112</v>
      </c>
      <c r="L275" s="7" t="s">
        <v>85</v>
      </c>
      <c r="M275" s="7">
        <v>1</v>
      </c>
      <c r="N275" s="240"/>
      <c r="O275" s="257"/>
      <c r="P275" s="257"/>
      <c r="Q275" s="257"/>
      <c r="R275" s="264"/>
      <c r="S275" s="264"/>
      <c r="T275" s="303"/>
      <c r="U275" s="303"/>
      <c r="V275" s="234"/>
      <c r="W275" s="234"/>
      <c r="X275" s="234"/>
      <c r="Y275" s="234"/>
      <c r="Z275" s="234"/>
      <c r="AA275" s="234"/>
      <c r="AB275" s="234"/>
      <c r="AC275" s="240"/>
      <c r="AD275" s="261"/>
      <c r="AE275" s="261"/>
      <c r="AF275" s="257"/>
      <c r="AG275" s="240"/>
      <c r="AH275" s="240"/>
      <c r="AI275" s="240"/>
      <c r="AJ275" s="257"/>
    </row>
    <row r="276" spans="2:36" s="36" customFormat="1" ht="59.1" customHeight="1" x14ac:dyDescent="0.3">
      <c r="B276" s="258"/>
      <c r="C276" s="546"/>
      <c r="D276" s="258"/>
      <c r="E276" s="273"/>
      <c r="F276" s="273"/>
      <c r="G276" s="273"/>
      <c r="H276" s="258"/>
      <c r="I276" s="258"/>
      <c r="J276" s="11" t="s">
        <v>127</v>
      </c>
      <c r="K276" s="7" t="s">
        <v>128</v>
      </c>
      <c r="L276" s="7" t="s">
        <v>85</v>
      </c>
      <c r="M276" s="63">
        <v>20</v>
      </c>
      <c r="N276" s="241"/>
      <c r="O276" s="258"/>
      <c r="P276" s="258"/>
      <c r="Q276" s="258"/>
      <c r="R276" s="265"/>
      <c r="S276" s="265"/>
      <c r="T276" s="253"/>
      <c r="U276" s="253"/>
      <c r="V276" s="235"/>
      <c r="W276" s="235"/>
      <c r="X276" s="235"/>
      <c r="Y276" s="235"/>
      <c r="Z276" s="235"/>
      <c r="AA276" s="235"/>
      <c r="AB276" s="235"/>
      <c r="AC276" s="241"/>
      <c r="AD276" s="262"/>
      <c r="AE276" s="262"/>
      <c r="AF276" s="258"/>
      <c r="AG276" s="241"/>
      <c r="AH276" s="241"/>
      <c r="AI276" s="241"/>
      <c r="AJ276" s="258"/>
    </row>
    <row r="277" spans="2:36" ht="52.2" customHeight="1" x14ac:dyDescent="0.3">
      <c r="B277" s="243" t="s">
        <v>1134</v>
      </c>
      <c r="C277" s="243" t="s">
        <v>476</v>
      </c>
      <c r="D277" s="243" t="s">
        <v>66</v>
      </c>
      <c r="E277" s="299" t="s">
        <v>67</v>
      </c>
      <c r="F277" s="299" t="s">
        <v>132</v>
      </c>
      <c r="G277" s="299" t="s">
        <v>69</v>
      </c>
      <c r="H277" s="243" t="s">
        <v>70</v>
      </c>
      <c r="I277" s="243" t="s">
        <v>79</v>
      </c>
      <c r="J277" s="20" t="s">
        <v>113</v>
      </c>
      <c r="K277" s="27" t="s">
        <v>114</v>
      </c>
      <c r="L277" s="27" t="s">
        <v>115</v>
      </c>
      <c r="M277" s="27">
        <v>3</v>
      </c>
      <c r="N277" s="282" t="s">
        <v>108</v>
      </c>
      <c r="O277" s="243" t="s">
        <v>472</v>
      </c>
      <c r="P277" s="243" t="s">
        <v>75</v>
      </c>
      <c r="Q277" s="243" t="s">
        <v>76</v>
      </c>
      <c r="R277" s="301" t="s">
        <v>77</v>
      </c>
      <c r="S277" s="301" t="s">
        <v>109</v>
      </c>
      <c r="T277" s="300">
        <f>V277+Y277</f>
        <v>212250</v>
      </c>
      <c r="U277" s="300" t="s">
        <v>98</v>
      </c>
      <c r="V277" s="284">
        <v>180412.5</v>
      </c>
      <c r="W277" s="284" t="s">
        <v>98</v>
      </c>
      <c r="X277" s="284" t="s">
        <v>98</v>
      </c>
      <c r="Y277" s="602">
        <v>31837.5</v>
      </c>
      <c r="Z277" s="284" t="s">
        <v>98</v>
      </c>
      <c r="AA277" s="284" t="s">
        <v>98</v>
      </c>
      <c r="AB277" s="548">
        <v>54731.13</v>
      </c>
      <c r="AC277" s="282" t="s">
        <v>80</v>
      </c>
      <c r="AD277" s="283" t="s">
        <v>79</v>
      </c>
      <c r="AE277" s="283">
        <f>V277+Y277</f>
        <v>212250</v>
      </c>
      <c r="AF277" s="282" t="s">
        <v>79</v>
      </c>
      <c r="AG277" s="282" t="s">
        <v>33</v>
      </c>
      <c r="AH277" s="282" t="s">
        <v>246</v>
      </c>
      <c r="AI277" s="282" t="s">
        <v>250</v>
      </c>
      <c r="AJ277" s="282"/>
    </row>
    <row r="278" spans="2:36" ht="59.7" customHeight="1" x14ac:dyDescent="0.3">
      <c r="B278" s="243"/>
      <c r="C278" s="243"/>
      <c r="D278" s="243"/>
      <c r="E278" s="299"/>
      <c r="F278" s="299"/>
      <c r="G278" s="299"/>
      <c r="H278" s="243"/>
      <c r="I278" s="243"/>
      <c r="J278" s="20" t="s">
        <v>116</v>
      </c>
      <c r="K278" s="27" t="s">
        <v>117</v>
      </c>
      <c r="L278" s="27" t="s">
        <v>85</v>
      </c>
      <c r="M278" s="27">
        <v>3</v>
      </c>
      <c r="N278" s="282"/>
      <c r="O278" s="243"/>
      <c r="P278" s="243"/>
      <c r="Q278" s="243"/>
      <c r="R278" s="301"/>
      <c r="S278" s="301"/>
      <c r="T278" s="300"/>
      <c r="U278" s="300"/>
      <c r="V278" s="284"/>
      <c r="W278" s="284"/>
      <c r="X278" s="284"/>
      <c r="Y278" s="602"/>
      <c r="Z278" s="284"/>
      <c r="AA278" s="284"/>
      <c r="AB278" s="549"/>
      <c r="AC278" s="282"/>
      <c r="AD278" s="283"/>
      <c r="AE278" s="283"/>
      <c r="AF278" s="243"/>
      <c r="AG278" s="282"/>
      <c r="AH278" s="282"/>
      <c r="AI278" s="282"/>
      <c r="AJ278" s="243"/>
    </row>
    <row r="279" spans="2:36" ht="57.6" customHeight="1" x14ac:dyDescent="0.3">
      <c r="B279" s="243"/>
      <c r="C279" s="243"/>
      <c r="D279" s="243"/>
      <c r="E279" s="299"/>
      <c r="F279" s="299"/>
      <c r="G279" s="299"/>
      <c r="H279" s="243"/>
      <c r="I279" s="243"/>
      <c r="J279" s="20" t="s">
        <v>208</v>
      </c>
      <c r="K279" s="27" t="s">
        <v>118</v>
      </c>
      <c r="L279" s="27" t="s">
        <v>119</v>
      </c>
      <c r="M279" s="27">
        <v>3</v>
      </c>
      <c r="N279" s="282"/>
      <c r="O279" s="243"/>
      <c r="P279" s="243"/>
      <c r="Q279" s="243"/>
      <c r="R279" s="301"/>
      <c r="S279" s="301"/>
      <c r="T279" s="300"/>
      <c r="U279" s="300"/>
      <c r="V279" s="284"/>
      <c r="W279" s="284"/>
      <c r="X279" s="284"/>
      <c r="Y279" s="602"/>
      <c r="Z279" s="284"/>
      <c r="AA279" s="284"/>
      <c r="AB279" s="549"/>
      <c r="AC279" s="282"/>
      <c r="AD279" s="283"/>
      <c r="AE279" s="283"/>
      <c r="AF279" s="243"/>
      <c r="AG279" s="282"/>
      <c r="AH279" s="282"/>
      <c r="AI279" s="282"/>
      <c r="AJ279" s="243"/>
    </row>
    <row r="280" spans="2:36" ht="39" customHeight="1" x14ac:dyDescent="0.3">
      <c r="B280" s="243"/>
      <c r="C280" s="243"/>
      <c r="D280" s="243"/>
      <c r="E280" s="299"/>
      <c r="F280" s="299"/>
      <c r="G280" s="299"/>
      <c r="H280" s="243"/>
      <c r="I280" s="243"/>
      <c r="J280" s="20" t="s">
        <v>120</v>
      </c>
      <c r="K280" s="27" t="s">
        <v>121</v>
      </c>
      <c r="L280" s="27" t="s">
        <v>119</v>
      </c>
      <c r="M280" s="61">
        <v>3</v>
      </c>
      <c r="N280" s="282"/>
      <c r="O280" s="243"/>
      <c r="P280" s="243"/>
      <c r="Q280" s="243"/>
      <c r="R280" s="301"/>
      <c r="S280" s="301"/>
      <c r="T280" s="300"/>
      <c r="U280" s="300"/>
      <c r="V280" s="284"/>
      <c r="W280" s="284"/>
      <c r="X280" s="284"/>
      <c r="Y280" s="602"/>
      <c r="Z280" s="284"/>
      <c r="AA280" s="284"/>
      <c r="AB280" s="550"/>
      <c r="AC280" s="282"/>
      <c r="AD280" s="283"/>
      <c r="AE280" s="283"/>
      <c r="AF280" s="243"/>
      <c r="AG280" s="282"/>
      <c r="AH280" s="282"/>
      <c r="AI280" s="282"/>
      <c r="AJ280" s="243"/>
    </row>
    <row r="281" spans="2:36" s="36" customFormat="1" ht="132" customHeight="1" x14ac:dyDescent="0.3">
      <c r="B281" s="256" t="s">
        <v>923</v>
      </c>
      <c r="C281" s="228" t="s">
        <v>468</v>
      </c>
      <c r="D281" s="256" t="s">
        <v>106</v>
      </c>
      <c r="E281" s="271" t="s">
        <v>67</v>
      </c>
      <c r="F281" s="499" t="s">
        <v>134</v>
      </c>
      <c r="G281" s="271" t="s">
        <v>147</v>
      </c>
      <c r="H281" s="342" t="s">
        <v>70</v>
      </c>
      <c r="I281" s="342" t="s">
        <v>79</v>
      </c>
      <c r="J281" s="11" t="s">
        <v>207</v>
      </c>
      <c r="K281" s="7" t="s">
        <v>107</v>
      </c>
      <c r="L281" s="7" t="s">
        <v>86</v>
      </c>
      <c r="M281" s="7">
        <v>40</v>
      </c>
      <c r="N281" s="281" t="s">
        <v>108</v>
      </c>
      <c r="O281" s="229" t="s">
        <v>467</v>
      </c>
      <c r="P281" s="256" t="s">
        <v>75</v>
      </c>
      <c r="Q281" s="256" t="s">
        <v>76</v>
      </c>
      <c r="R281" s="263" t="s">
        <v>77</v>
      </c>
      <c r="S281" s="263" t="s">
        <v>109</v>
      </c>
      <c r="T281" s="302">
        <f>V281+Y281</f>
        <v>82179.83</v>
      </c>
      <c r="U281" s="302" t="s">
        <v>98</v>
      </c>
      <c r="V281" s="236">
        <v>69852.86</v>
      </c>
      <c r="W281" s="236" t="s">
        <v>98</v>
      </c>
      <c r="X281" s="236" t="s">
        <v>98</v>
      </c>
      <c r="Y281" s="596">
        <v>12326.97</v>
      </c>
      <c r="Z281" s="233" t="s">
        <v>98</v>
      </c>
      <c r="AA281" s="233" t="s">
        <v>98</v>
      </c>
      <c r="AB281" s="233">
        <v>21191.03</v>
      </c>
      <c r="AC281" s="239" t="s">
        <v>149</v>
      </c>
      <c r="AD281" s="260" t="s">
        <v>79</v>
      </c>
      <c r="AE281" s="260">
        <f>V281+Y281</f>
        <v>82179.83</v>
      </c>
      <c r="AF281" s="239" t="s">
        <v>79</v>
      </c>
      <c r="AG281" s="239" t="s">
        <v>33</v>
      </c>
      <c r="AH281" s="227" t="s">
        <v>355</v>
      </c>
      <c r="AI281" s="227" t="s">
        <v>247</v>
      </c>
      <c r="AJ281" s="239"/>
    </row>
    <row r="282" spans="2:36" s="36" customFormat="1" ht="86.1" customHeight="1" x14ac:dyDescent="0.3">
      <c r="B282" s="257"/>
      <c r="C282" s="228"/>
      <c r="D282" s="257"/>
      <c r="E282" s="272"/>
      <c r="F282" s="272"/>
      <c r="G282" s="272"/>
      <c r="H282" s="257"/>
      <c r="I282" s="257"/>
      <c r="J282" s="11" t="s">
        <v>111</v>
      </c>
      <c r="K282" s="7" t="s">
        <v>112</v>
      </c>
      <c r="L282" s="7" t="s">
        <v>85</v>
      </c>
      <c r="M282" s="7">
        <v>2</v>
      </c>
      <c r="N282" s="240"/>
      <c r="O282" s="229"/>
      <c r="P282" s="257"/>
      <c r="Q282" s="257"/>
      <c r="R282" s="264"/>
      <c r="S282" s="264"/>
      <c r="T282" s="303"/>
      <c r="U282" s="303"/>
      <c r="V282" s="236"/>
      <c r="W282" s="236"/>
      <c r="X282" s="236"/>
      <c r="Y282" s="597"/>
      <c r="Z282" s="234"/>
      <c r="AA282" s="234"/>
      <c r="AB282" s="234"/>
      <c r="AC282" s="240"/>
      <c r="AD282" s="261"/>
      <c r="AE282" s="261"/>
      <c r="AF282" s="257"/>
      <c r="AG282" s="240"/>
      <c r="AH282" s="227"/>
      <c r="AI282" s="227"/>
      <c r="AJ282" s="257"/>
    </row>
    <row r="283" spans="2:36" s="36" customFormat="1" ht="59.1" customHeight="1" x14ac:dyDescent="0.3">
      <c r="B283" s="258"/>
      <c r="C283" s="228"/>
      <c r="D283" s="258"/>
      <c r="E283" s="273"/>
      <c r="F283" s="273"/>
      <c r="G283" s="273"/>
      <c r="H283" s="258"/>
      <c r="I283" s="258"/>
      <c r="J283" s="11" t="s">
        <v>127</v>
      </c>
      <c r="K283" s="7" t="s">
        <v>128</v>
      </c>
      <c r="L283" s="7" t="s">
        <v>85</v>
      </c>
      <c r="M283" s="63">
        <v>43</v>
      </c>
      <c r="N283" s="241"/>
      <c r="O283" s="229"/>
      <c r="P283" s="258"/>
      <c r="Q283" s="258"/>
      <c r="R283" s="265"/>
      <c r="S283" s="265"/>
      <c r="T283" s="253"/>
      <c r="U283" s="253"/>
      <c r="V283" s="236"/>
      <c r="W283" s="236"/>
      <c r="X283" s="236"/>
      <c r="Y283" s="598"/>
      <c r="Z283" s="235"/>
      <c r="AA283" s="235"/>
      <c r="AB283" s="235"/>
      <c r="AC283" s="241"/>
      <c r="AD283" s="262"/>
      <c r="AE283" s="262"/>
      <c r="AF283" s="258"/>
      <c r="AG283" s="241"/>
      <c r="AH283" s="227"/>
      <c r="AI283" s="227"/>
      <c r="AJ283" s="258"/>
    </row>
    <row r="284" spans="2:36" s="36" customFormat="1" ht="132" customHeight="1" x14ac:dyDescent="0.3">
      <c r="B284" s="256" t="s">
        <v>924</v>
      </c>
      <c r="C284" s="228" t="s">
        <v>473</v>
      </c>
      <c r="D284" s="256" t="s">
        <v>106</v>
      </c>
      <c r="E284" s="271" t="s">
        <v>67</v>
      </c>
      <c r="F284" s="499" t="s">
        <v>134</v>
      </c>
      <c r="G284" s="271" t="s">
        <v>147</v>
      </c>
      <c r="H284" s="342" t="s">
        <v>70</v>
      </c>
      <c r="I284" s="342" t="s">
        <v>79</v>
      </c>
      <c r="J284" s="11" t="s">
        <v>207</v>
      </c>
      <c r="K284" s="7" t="s">
        <v>107</v>
      </c>
      <c r="L284" s="7" t="s">
        <v>86</v>
      </c>
      <c r="M284" s="7">
        <v>40</v>
      </c>
      <c r="N284" s="281" t="s">
        <v>108</v>
      </c>
      <c r="O284" s="256" t="s">
        <v>469</v>
      </c>
      <c r="P284" s="256" t="s">
        <v>75</v>
      </c>
      <c r="Q284" s="256" t="s">
        <v>76</v>
      </c>
      <c r="R284" s="263" t="s">
        <v>77</v>
      </c>
      <c r="S284" s="263" t="s">
        <v>109</v>
      </c>
      <c r="T284" s="302">
        <f>V284+Y284</f>
        <v>37493.199999999997</v>
      </c>
      <c r="U284" s="302" t="s">
        <v>98</v>
      </c>
      <c r="V284" s="233">
        <v>31869.22</v>
      </c>
      <c r="W284" s="233" t="s">
        <v>98</v>
      </c>
      <c r="X284" s="233" t="s">
        <v>98</v>
      </c>
      <c r="Y284" s="233">
        <v>5623.98</v>
      </c>
      <c r="Z284" s="233" t="s">
        <v>98</v>
      </c>
      <c r="AA284" s="233" t="s">
        <v>98</v>
      </c>
      <c r="AB284" s="236">
        <v>9668.0300000000007</v>
      </c>
      <c r="AC284" s="239" t="s">
        <v>149</v>
      </c>
      <c r="AD284" s="260" t="s">
        <v>79</v>
      </c>
      <c r="AE284" s="260">
        <f>V284+Y284</f>
        <v>37493.199999999997</v>
      </c>
      <c r="AF284" s="239" t="s">
        <v>79</v>
      </c>
      <c r="AG284" s="239" t="s">
        <v>33</v>
      </c>
      <c r="AH284" s="227" t="s">
        <v>355</v>
      </c>
      <c r="AI284" s="227" t="s">
        <v>246</v>
      </c>
      <c r="AJ284" s="239"/>
    </row>
    <row r="285" spans="2:36" s="36" customFormat="1" ht="86.1" customHeight="1" x14ac:dyDescent="0.3">
      <c r="B285" s="257"/>
      <c r="C285" s="230"/>
      <c r="D285" s="257"/>
      <c r="E285" s="272"/>
      <c r="F285" s="272"/>
      <c r="G285" s="272"/>
      <c r="H285" s="257"/>
      <c r="I285" s="257"/>
      <c r="J285" s="11" t="s">
        <v>111</v>
      </c>
      <c r="K285" s="7" t="s">
        <v>112</v>
      </c>
      <c r="L285" s="7" t="s">
        <v>85</v>
      </c>
      <c r="M285" s="7">
        <v>1</v>
      </c>
      <c r="N285" s="240"/>
      <c r="O285" s="257"/>
      <c r="P285" s="257"/>
      <c r="Q285" s="257"/>
      <c r="R285" s="264"/>
      <c r="S285" s="264"/>
      <c r="T285" s="303"/>
      <c r="U285" s="303"/>
      <c r="V285" s="234"/>
      <c r="W285" s="234"/>
      <c r="X285" s="234"/>
      <c r="Y285" s="234"/>
      <c r="Z285" s="234"/>
      <c r="AA285" s="234"/>
      <c r="AB285" s="236"/>
      <c r="AC285" s="240"/>
      <c r="AD285" s="261"/>
      <c r="AE285" s="261"/>
      <c r="AF285" s="257"/>
      <c r="AG285" s="240"/>
      <c r="AH285" s="227"/>
      <c r="AI285" s="227"/>
      <c r="AJ285" s="257"/>
    </row>
    <row r="286" spans="2:36" s="36" customFormat="1" ht="59.1" customHeight="1" x14ac:dyDescent="0.3">
      <c r="B286" s="258"/>
      <c r="C286" s="230"/>
      <c r="D286" s="258"/>
      <c r="E286" s="273"/>
      <c r="F286" s="273"/>
      <c r="G286" s="273"/>
      <c r="H286" s="258"/>
      <c r="I286" s="258"/>
      <c r="J286" s="11" t="s">
        <v>127</v>
      </c>
      <c r="K286" s="7" t="s">
        <v>128</v>
      </c>
      <c r="L286" s="7" t="s">
        <v>85</v>
      </c>
      <c r="M286" s="63">
        <v>21</v>
      </c>
      <c r="N286" s="241"/>
      <c r="O286" s="258"/>
      <c r="P286" s="258"/>
      <c r="Q286" s="258"/>
      <c r="R286" s="265"/>
      <c r="S286" s="265"/>
      <c r="T286" s="253"/>
      <c r="U286" s="253"/>
      <c r="V286" s="235"/>
      <c r="W286" s="235"/>
      <c r="X286" s="235"/>
      <c r="Y286" s="235"/>
      <c r="Z286" s="235"/>
      <c r="AA286" s="235"/>
      <c r="AB286" s="236"/>
      <c r="AC286" s="241"/>
      <c r="AD286" s="262"/>
      <c r="AE286" s="262"/>
      <c r="AF286" s="258"/>
      <c r="AG286" s="241"/>
      <c r="AH286" s="227"/>
      <c r="AI286" s="227"/>
      <c r="AJ286" s="258"/>
    </row>
    <row r="287" spans="2:36" s="36" customFormat="1" ht="132" customHeight="1" x14ac:dyDescent="0.3">
      <c r="B287" s="256" t="s">
        <v>1135</v>
      </c>
      <c r="C287" s="228" t="s">
        <v>1136</v>
      </c>
      <c r="D287" s="256" t="s">
        <v>106</v>
      </c>
      <c r="E287" s="271" t="s">
        <v>67</v>
      </c>
      <c r="F287" s="499" t="s">
        <v>134</v>
      </c>
      <c r="G287" s="271" t="s">
        <v>147</v>
      </c>
      <c r="H287" s="342" t="s">
        <v>70</v>
      </c>
      <c r="I287" s="342" t="s">
        <v>79</v>
      </c>
      <c r="J287" s="11" t="s">
        <v>207</v>
      </c>
      <c r="K287" s="7" t="s">
        <v>107</v>
      </c>
      <c r="L287" s="7" t="s">
        <v>86</v>
      </c>
      <c r="M287" s="7">
        <v>40</v>
      </c>
      <c r="N287" s="281" t="s">
        <v>108</v>
      </c>
      <c r="O287" s="229" t="s">
        <v>467</v>
      </c>
      <c r="P287" s="256" t="s">
        <v>75</v>
      </c>
      <c r="Q287" s="256" t="s">
        <v>76</v>
      </c>
      <c r="R287" s="263" t="s">
        <v>77</v>
      </c>
      <c r="S287" s="263" t="s">
        <v>109</v>
      </c>
      <c r="T287" s="302">
        <f>V287+Y287</f>
        <v>45197.59</v>
      </c>
      <c r="U287" s="302" t="s">
        <v>98</v>
      </c>
      <c r="V287" s="236">
        <v>38417.96</v>
      </c>
      <c r="W287" s="236" t="s">
        <v>98</v>
      </c>
      <c r="X287" s="236" t="s">
        <v>98</v>
      </c>
      <c r="Y287" s="596">
        <v>6779.63</v>
      </c>
      <c r="Z287" s="233" t="s">
        <v>98</v>
      </c>
      <c r="AA287" s="233" t="s">
        <v>98</v>
      </c>
      <c r="AB287" s="233">
        <v>11654.72</v>
      </c>
      <c r="AC287" s="239" t="s">
        <v>149</v>
      </c>
      <c r="AD287" s="260" t="s">
        <v>79</v>
      </c>
      <c r="AE287" s="260">
        <f>V287+Y287</f>
        <v>45197.59</v>
      </c>
      <c r="AF287" s="239" t="s">
        <v>79</v>
      </c>
      <c r="AG287" s="239" t="s">
        <v>33</v>
      </c>
      <c r="AH287" s="227" t="s">
        <v>405</v>
      </c>
      <c r="AI287" s="227" t="s">
        <v>406</v>
      </c>
      <c r="AJ287" s="239"/>
    </row>
    <row r="288" spans="2:36" s="36" customFormat="1" ht="86.1" customHeight="1" x14ac:dyDescent="0.3">
      <c r="B288" s="257"/>
      <c r="C288" s="228"/>
      <c r="D288" s="257"/>
      <c r="E288" s="272"/>
      <c r="F288" s="272"/>
      <c r="G288" s="272"/>
      <c r="H288" s="257"/>
      <c r="I288" s="257"/>
      <c r="J288" s="11" t="s">
        <v>111</v>
      </c>
      <c r="K288" s="7" t="s">
        <v>112</v>
      </c>
      <c r="L288" s="7" t="s">
        <v>85</v>
      </c>
      <c r="M288" s="7">
        <v>1</v>
      </c>
      <c r="N288" s="240"/>
      <c r="O288" s="229"/>
      <c r="P288" s="257"/>
      <c r="Q288" s="257"/>
      <c r="R288" s="264"/>
      <c r="S288" s="264"/>
      <c r="T288" s="303"/>
      <c r="U288" s="303"/>
      <c r="V288" s="236"/>
      <c r="W288" s="236"/>
      <c r="X288" s="236"/>
      <c r="Y288" s="597"/>
      <c r="Z288" s="234"/>
      <c r="AA288" s="234"/>
      <c r="AB288" s="234"/>
      <c r="AC288" s="240"/>
      <c r="AD288" s="261"/>
      <c r="AE288" s="261"/>
      <c r="AF288" s="257"/>
      <c r="AG288" s="240"/>
      <c r="AH288" s="227"/>
      <c r="AI288" s="227"/>
      <c r="AJ288" s="257"/>
    </row>
    <row r="289" spans="2:36" s="36" customFormat="1" ht="59.1" customHeight="1" x14ac:dyDescent="0.3">
      <c r="B289" s="258"/>
      <c r="C289" s="228"/>
      <c r="D289" s="258"/>
      <c r="E289" s="273"/>
      <c r="F289" s="273"/>
      <c r="G289" s="273"/>
      <c r="H289" s="258"/>
      <c r="I289" s="258"/>
      <c r="J289" s="11" t="s">
        <v>127</v>
      </c>
      <c r="K289" s="7" t="s">
        <v>128</v>
      </c>
      <c r="L289" s="7" t="s">
        <v>85</v>
      </c>
      <c r="M289" s="63">
        <v>23</v>
      </c>
      <c r="N289" s="241"/>
      <c r="O289" s="229"/>
      <c r="P289" s="258"/>
      <c r="Q289" s="258"/>
      <c r="R289" s="265"/>
      <c r="S289" s="265"/>
      <c r="T289" s="253"/>
      <c r="U289" s="253"/>
      <c r="V289" s="236"/>
      <c r="W289" s="236"/>
      <c r="X289" s="236"/>
      <c r="Y289" s="598"/>
      <c r="Z289" s="235"/>
      <c r="AA289" s="235"/>
      <c r="AB289" s="235"/>
      <c r="AC289" s="241"/>
      <c r="AD289" s="262"/>
      <c r="AE289" s="262"/>
      <c r="AF289" s="258"/>
      <c r="AG289" s="241"/>
      <c r="AH289" s="227"/>
      <c r="AI289" s="227"/>
      <c r="AJ289" s="258"/>
    </row>
    <row r="290" spans="2:36" ht="52.2" customHeight="1" x14ac:dyDescent="0.3">
      <c r="B290" s="228" t="s">
        <v>1156</v>
      </c>
      <c r="C290" s="228" t="s">
        <v>476</v>
      </c>
      <c r="D290" s="228" t="s">
        <v>66</v>
      </c>
      <c r="E290" s="229" t="s">
        <v>67</v>
      </c>
      <c r="F290" s="229" t="s">
        <v>132</v>
      </c>
      <c r="G290" s="229" t="s">
        <v>69</v>
      </c>
      <c r="H290" s="228" t="s">
        <v>70</v>
      </c>
      <c r="I290" s="228" t="s">
        <v>79</v>
      </c>
      <c r="J290" s="11" t="s">
        <v>113</v>
      </c>
      <c r="K290" s="7" t="s">
        <v>114</v>
      </c>
      <c r="L290" s="7" t="s">
        <v>115</v>
      </c>
      <c r="M290" s="7">
        <v>3</v>
      </c>
      <c r="N290" s="227" t="s">
        <v>108</v>
      </c>
      <c r="O290" s="228" t="s">
        <v>472</v>
      </c>
      <c r="P290" s="228" t="s">
        <v>75</v>
      </c>
      <c r="Q290" s="228" t="s">
        <v>76</v>
      </c>
      <c r="R290" s="231" t="s">
        <v>77</v>
      </c>
      <c r="S290" s="231" t="s">
        <v>109</v>
      </c>
      <c r="T290" s="232">
        <f>V290+Y290</f>
        <v>212250</v>
      </c>
      <c r="U290" s="232" t="s">
        <v>98</v>
      </c>
      <c r="V290" s="236">
        <v>180412.5</v>
      </c>
      <c r="W290" s="236" t="s">
        <v>98</v>
      </c>
      <c r="X290" s="236" t="s">
        <v>98</v>
      </c>
      <c r="Y290" s="565">
        <v>31837.5</v>
      </c>
      <c r="Z290" s="236" t="s">
        <v>98</v>
      </c>
      <c r="AA290" s="236" t="s">
        <v>98</v>
      </c>
      <c r="AB290" s="600">
        <v>54731.13</v>
      </c>
      <c r="AC290" s="227" t="s">
        <v>80</v>
      </c>
      <c r="AD290" s="237" t="s">
        <v>79</v>
      </c>
      <c r="AE290" s="237">
        <f>V290+Y290</f>
        <v>212250</v>
      </c>
      <c r="AF290" s="227" t="s">
        <v>79</v>
      </c>
      <c r="AG290" s="227" t="s">
        <v>33</v>
      </c>
      <c r="AH290" s="227" t="s">
        <v>167</v>
      </c>
      <c r="AI290" s="227" t="s">
        <v>232</v>
      </c>
      <c r="AJ290" s="227"/>
    </row>
    <row r="291" spans="2:36" ht="59.7" customHeight="1" x14ac:dyDescent="0.3">
      <c r="B291" s="228"/>
      <c r="C291" s="228"/>
      <c r="D291" s="228"/>
      <c r="E291" s="229"/>
      <c r="F291" s="229"/>
      <c r="G291" s="229"/>
      <c r="H291" s="228"/>
      <c r="I291" s="228"/>
      <c r="J291" s="11" t="s">
        <v>116</v>
      </c>
      <c r="K291" s="7" t="s">
        <v>117</v>
      </c>
      <c r="L291" s="7" t="s">
        <v>85</v>
      </c>
      <c r="M291" s="7">
        <v>3</v>
      </c>
      <c r="N291" s="227"/>
      <c r="O291" s="228"/>
      <c r="P291" s="228"/>
      <c r="Q291" s="228"/>
      <c r="R291" s="231"/>
      <c r="S291" s="231"/>
      <c r="T291" s="232"/>
      <c r="U291" s="232"/>
      <c r="V291" s="236"/>
      <c r="W291" s="236"/>
      <c r="X291" s="236"/>
      <c r="Y291" s="565"/>
      <c r="Z291" s="236"/>
      <c r="AA291" s="236"/>
      <c r="AB291" s="580"/>
      <c r="AC291" s="227"/>
      <c r="AD291" s="237"/>
      <c r="AE291" s="237"/>
      <c r="AF291" s="228"/>
      <c r="AG291" s="227"/>
      <c r="AH291" s="227"/>
      <c r="AI291" s="227"/>
      <c r="AJ291" s="228"/>
    </row>
    <row r="292" spans="2:36" ht="57.6" customHeight="1" x14ac:dyDescent="0.3">
      <c r="B292" s="228"/>
      <c r="C292" s="228"/>
      <c r="D292" s="228"/>
      <c r="E292" s="229"/>
      <c r="F292" s="229"/>
      <c r="G292" s="229"/>
      <c r="H292" s="228"/>
      <c r="I292" s="228"/>
      <c r="J292" s="11" t="s">
        <v>208</v>
      </c>
      <c r="K292" s="7" t="s">
        <v>118</v>
      </c>
      <c r="L292" s="7" t="s">
        <v>119</v>
      </c>
      <c r="M292" s="7">
        <v>3</v>
      </c>
      <c r="N292" s="227"/>
      <c r="O292" s="228"/>
      <c r="P292" s="228"/>
      <c r="Q292" s="228"/>
      <c r="R292" s="231"/>
      <c r="S292" s="231"/>
      <c r="T292" s="232"/>
      <c r="U292" s="232"/>
      <c r="V292" s="236"/>
      <c r="W292" s="236"/>
      <c r="X292" s="236"/>
      <c r="Y292" s="565"/>
      <c r="Z292" s="236"/>
      <c r="AA292" s="236"/>
      <c r="AB292" s="580"/>
      <c r="AC292" s="227"/>
      <c r="AD292" s="237"/>
      <c r="AE292" s="237"/>
      <c r="AF292" s="228"/>
      <c r="AG292" s="227"/>
      <c r="AH292" s="227"/>
      <c r="AI292" s="227"/>
      <c r="AJ292" s="228"/>
    </row>
    <row r="293" spans="2:36" ht="39" customHeight="1" x14ac:dyDescent="0.3">
      <c r="B293" s="228"/>
      <c r="C293" s="228"/>
      <c r="D293" s="228"/>
      <c r="E293" s="229"/>
      <c r="F293" s="229"/>
      <c r="G293" s="229"/>
      <c r="H293" s="228"/>
      <c r="I293" s="228"/>
      <c r="J293" s="11" t="s">
        <v>120</v>
      </c>
      <c r="K293" s="7" t="s">
        <v>121</v>
      </c>
      <c r="L293" s="7" t="s">
        <v>119</v>
      </c>
      <c r="M293" s="63">
        <v>3</v>
      </c>
      <c r="N293" s="227"/>
      <c r="O293" s="228"/>
      <c r="P293" s="228"/>
      <c r="Q293" s="228"/>
      <c r="R293" s="231"/>
      <c r="S293" s="231"/>
      <c r="T293" s="232"/>
      <c r="U293" s="232"/>
      <c r="V293" s="236"/>
      <c r="W293" s="236"/>
      <c r="X293" s="236"/>
      <c r="Y293" s="565"/>
      <c r="Z293" s="236"/>
      <c r="AA293" s="236"/>
      <c r="AB293" s="601"/>
      <c r="AC293" s="227"/>
      <c r="AD293" s="237"/>
      <c r="AE293" s="237"/>
      <c r="AF293" s="228"/>
      <c r="AG293" s="227"/>
      <c r="AH293" s="227"/>
      <c r="AI293" s="227"/>
      <c r="AJ293" s="228"/>
    </row>
    <row r="294" spans="2:36" s="36" customFormat="1" ht="132" customHeight="1" x14ac:dyDescent="0.3">
      <c r="B294" s="256" t="s">
        <v>209</v>
      </c>
      <c r="C294" s="256" t="s">
        <v>210</v>
      </c>
      <c r="D294" s="256" t="s">
        <v>106</v>
      </c>
      <c r="E294" s="271" t="s">
        <v>67</v>
      </c>
      <c r="F294" s="499" t="s">
        <v>134</v>
      </c>
      <c r="G294" s="271" t="s">
        <v>147</v>
      </c>
      <c r="H294" s="342" t="s">
        <v>70</v>
      </c>
      <c r="I294" s="342" t="s">
        <v>79</v>
      </c>
      <c r="J294" s="11" t="s">
        <v>207</v>
      </c>
      <c r="K294" s="7" t="s">
        <v>107</v>
      </c>
      <c r="L294" s="7" t="s">
        <v>86</v>
      </c>
      <c r="M294" s="7">
        <v>40</v>
      </c>
      <c r="N294" s="281" t="s">
        <v>108</v>
      </c>
      <c r="O294" s="256" t="s">
        <v>216</v>
      </c>
      <c r="P294" s="256" t="s">
        <v>75</v>
      </c>
      <c r="Q294" s="256" t="s">
        <v>76</v>
      </c>
      <c r="R294" s="263" t="s">
        <v>77</v>
      </c>
      <c r="S294" s="263" t="s">
        <v>109</v>
      </c>
      <c r="T294" s="302">
        <f>V294+Y294</f>
        <v>330505.10000000003</v>
      </c>
      <c r="U294" s="302">
        <f>T294/M295</f>
        <v>165252.55000000002</v>
      </c>
      <c r="V294" s="233">
        <v>280929.34000000003</v>
      </c>
      <c r="W294" s="233" t="s">
        <v>79</v>
      </c>
      <c r="X294" s="233" t="s">
        <v>79</v>
      </c>
      <c r="Y294" s="233">
        <v>49575.76</v>
      </c>
      <c r="Z294" s="233" t="s">
        <v>98</v>
      </c>
      <c r="AA294" s="233" t="s">
        <v>79</v>
      </c>
      <c r="AB294" s="233">
        <v>26797.72</v>
      </c>
      <c r="AC294" s="239" t="s">
        <v>149</v>
      </c>
      <c r="AD294" s="260" t="s">
        <v>79</v>
      </c>
      <c r="AE294" s="260">
        <f>V294+Y294</f>
        <v>330505.10000000003</v>
      </c>
      <c r="AF294" s="239" t="s">
        <v>79</v>
      </c>
      <c r="AG294" s="239" t="s">
        <v>33</v>
      </c>
      <c r="AH294" s="281" t="s">
        <v>174</v>
      </c>
      <c r="AI294" s="239" t="s">
        <v>157</v>
      </c>
      <c r="AJ294" s="239"/>
    </row>
    <row r="295" spans="2:36" s="36" customFormat="1" ht="86.1" customHeight="1" x14ac:dyDescent="0.3">
      <c r="B295" s="257"/>
      <c r="C295" s="257"/>
      <c r="D295" s="257"/>
      <c r="E295" s="272"/>
      <c r="F295" s="272"/>
      <c r="G295" s="272"/>
      <c r="H295" s="257"/>
      <c r="I295" s="257"/>
      <c r="J295" s="11" t="s">
        <v>111</v>
      </c>
      <c r="K295" s="7" t="s">
        <v>112</v>
      </c>
      <c r="L295" s="7" t="s">
        <v>85</v>
      </c>
      <c r="M295" s="7">
        <v>2</v>
      </c>
      <c r="N295" s="240"/>
      <c r="O295" s="257"/>
      <c r="P295" s="257"/>
      <c r="Q295" s="257"/>
      <c r="R295" s="264"/>
      <c r="S295" s="264"/>
      <c r="T295" s="303"/>
      <c r="U295" s="303"/>
      <c r="V295" s="234"/>
      <c r="W295" s="234"/>
      <c r="X295" s="234"/>
      <c r="Y295" s="234"/>
      <c r="Z295" s="234"/>
      <c r="AA295" s="234"/>
      <c r="AB295" s="234"/>
      <c r="AC295" s="240"/>
      <c r="AD295" s="261"/>
      <c r="AE295" s="261"/>
      <c r="AF295" s="257"/>
      <c r="AG295" s="240"/>
      <c r="AH295" s="240"/>
      <c r="AI295" s="240"/>
      <c r="AJ295" s="257"/>
    </row>
    <row r="296" spans="2:36" s="36" customFormat="1" ht="59.1" customHeight="1" x14ac:dyDescent="0.3">
      <c r="B296" s="258"/>
      <c r="C296" s="258"/>
      <c r="D296" s="258"/>
      <c r="E296" s="273"/>
      <c r="F296" s="273"/>
      <c r="G296" s="273"/>
      <c r="H296" s="258"/>
      <c r="I296" s="258"/>
      <c r="J296" s="11" t="s">
        <v>127</v>
      </c>
      <c r="K296" s="7" t="s">
        <v>128</v>
      </c>
      <c r="L296" s="7" t="s">
        <v>85</v>
      </c>
      <c r="M296" s="63">
        <v>240</v>
      </c>
      <c r="N296" s="241"/>
      <c r="O296" s="258"/>
      <c r="P296" s="258"/>
      <c r="Q296" s="258"/>
      <c r="R296" s="265"/>
      <c r="S296" s="265"/>
      <c r="T296" s="253"/>
      <c r="U296" s="253"/>
      <c r="V296" s="235"/>
      <c r="W296" s="235"/>
      <c r="X296" s="235"/>
      <c r="Y296" s="235"/>
      <c r="Z296" s="235"/>
      <c r="AA296" s="235"/>
      <c r="AB296" s="235"/>
      <c r="AC296" s="241"/>
      <c r="AD296" s="262"/>
      <c r="AE296" s="262"/>
      <c r="AF296" s="258"/>
      <c r="AG296" s="241"/>
      <c r="AH296" s="241"/>
      <c r="AI296" s="241"/>
      <c r="AJ296" s="258"/>
    </row>
    <row r="297" spans="2:36" s="36" customFormat="1" ht="132" customHeight="1" x14ac:dyDescent="0.3">
      <c r="B297" s="228" t="s">
        <v>1027</v>
      </c>
      <c r="C297" s="243" t="s">
        <v>213</v>
      </c>
      <c r="D297" s="243" t="s">
        <v>106</v>
      </c>
      <c r="E297" s="299" t="s">
        <v>67</v>
      </c>
      <c r="F297" s="299" t="s">
        <v>134</v>
      </c>
      <c r="G297" s="299" t="s">
        <v>147</v>
      </c>
      <c r="H297" s="243" t="s">
        <v>70</v>
      </c>
      <c r="I297" s="243" t="s">
        <v>79</v>
      </c>
      <c r="J297" s="20" t="s">
        <v>207</v>
      </c>
      <c r="K297" s="27" t="s">
        <v>107</v>
      </c>
      <c r="L297" s="27" t="s">
        <v>86</v>
      </c>
      <c r="M297" s="27">
        <v>40</v>
      </c>
      <c r="N297" s="282" t="s">
        <v>108</v>
      </c>
      <c r="O297" s="243" t="s">
        <v>216</v>
      </c>
      <c r="P297" s="243" t="s">
        <v>75</v>
      </c>
      <c r="Q297" s="243" t="s">
        <v>76</v>
      </c>
      <c r="R297" s="301" t="s">
        <v>77</v>
      </c>
      <c r="S297" s="301" t="s">
        <v>109</v>
      </c>
      <c r="T297" s="300">
        <f>V297+Y297</f>
        <v>32099.99</v>
      </c>
      <c r="U297" s="300">
        <f>T297</f>
        <v>32099.99</v>
      </c>
      <c r="V297" s="288">
        <v>27284.99</v>
      </c>
      <c r="W297" s="284" t="s">
        <v>79</v>
      </c>
      <c r="X297" s="284" t="s">
        <v>79</v>
      </c>
      <c r="Y297" s="284">
        <v>4815</v>
      </c>
      <c r="Z297" s="284" t="s">
        <v>98</v>
      </c>
      <c r="AA297" s="284" t="s">
        <v>79</v>
      </c>
      <c r="AB297" s="284">
        <v>2602.71</v>
      </c>
      <c r="AC297" s="282" t="s">
        <v>149</v>
      </c>
      <c r="AD297" s="283" t="s">
        <v>79</v>
      </c>
      <c r="AE297" s="283">
        <f>V297+Y297</f>
        <v>32099.99</v>
      </c>
      <c r="AF297" s="282" t="s">
        <v>79</v>
      </c>
      <c r="AG297" s="282" t="s">
        <v>33</v>
      </c>
      <c r="AH297" s="341" t="s">
        <v>174</v>
      </c>
      <c r="AI297" s="285" t="s">
        <v>157</v>
      </c>
      <c r="AJ297" s="282"/>
    </row>
    <row r="298" spans="2:36" s="36" customFormat="1" ht="86.1" customHeight="1" x14ac:dyDescent="0.3">
      <c r="B298" s="228"/>
      <c r="C298" s="243"/>
      <c r="D298" s="243"/>
      <c r="E298" s="299"/>
      <c r="F298" s="299"/>
      <c r="G298" s="299"/>
      <c r="H298" s="243"/>
      <c r="I298" s="243"/>
      <c r="J298" s="20" t="s">
        <v>111</v>
      </c>
      <c r="K298" s="27" t="s">
        <v>112</v>
      </c>
      <c r="L298" s="27" t="s">
        <v>85</v>
      </c>
      <c r="M298" s="27">
        <v>1</v>
      </c>
      <c r="N298" s="282"/>
      <c r="O298" s="243"/>
      <c r="P298" s="243"/>
      <c r="Q298" s="243"/>
      <c r="R298" s="301"/>
      <c r="S298" s="301"/>
      <c r="T298" s="300"/>
      <c r="U298" s="300"/>
      <c r="V298" s="289"/>
      <c r="W298" s="284"/>
      <c r="X298" s="284"/>
      <c r="Y298" s="284"/>
      <c r="Z298" s="284"/>
      <c r="AA298" s="284"/>
      <c r="AB298" s="284"/>
      <c r="AC298" s="282"/>
      <c r="AD298" s="283"/>
      <c r="AE298" s="283"/>
      <c r="AF298" s="243"/>
      <c r="AG298" s="282"/>
      <c r="AH298" s="286"/>
      <c r="AI298" s="286"/>
      <c r="AJ298" s="243"/>
    </row>
    <row r="299" spans="2:36" s="36" customFormat="1" ht="59.1" customHeight="1" x14ac:dyDescent="0.3">
      <c r="B299" s="228"/>
      <c r="C299" s="243"/>
      <c r="D299" s="243"/>
      <c r="E299" s="299"/>
      <c r="F299" s="299"/>
      <c r="G299" s="299"/>
      <c r="H299" s="243"/>
      <c r="I299" s="243"/>
      <c r="J299" s="20" t="s">
        <v>127</v>
      </c>
      <c r="K299" s="27" t="s">
        <v>128</v>
      </c>
      <c r="L299" s="27" t="s">
        <v>85</v>
      </c>
      <c r="M299" s="61">
        <v>40</v>
      </c>
      <c r="N299" s="282"/>
      <c r="O299" s="243"/>
      <c r="P299" s="243"/>
      <c r="Q299" s="243"/>
      <c r="R299" s="301"/>
      <c r="S299" s="301"/>
      <c r="T299" s="300"/>
      <c r="U299" s="300"/>
      <c r="V299" s="290"/>
      <c r="W299" s="284"/>
      <c r="X299" s="284"/>
      <c r="Y299" s="284"/>
      <c r="Z299" s="284"/>
      <c r="AA299" s="284"/>
      <c r="AB299" s="284"/>
      <c r="AC299" s="282"/>
      <c r="AD299" s="283"/>
      <c r="AE299" s="283"/>
      <c r="AF299" s="243"/>
      <c r="AG299" s="282"/>
      <c r="AH299" s="287"/>
      <c r="AI299" s="287"/>
      <c r="AJ299" s="243"/>
    </row>
    <row r="300" spans="2:36" s="36" customFormat="1" ht="132" customHeight="1" x14ac:dyDescent="0.3">
      <c r="B300" s="228" t="s">
        <v>211</v>
      </c>
      <c r="C300" s="228" t="s">
        <v>214</v>
      </c>
      <c r="D300" s="228" t="s">
        <v>106</v>
      </c>
      <c r="E300" s="229" t="s">
        <v>67</v>
      </c>
      <c r="F300" s="229" t="s">
        <v>134</v>
      </c>
      <c r="G300" s="229" t="s">
        <v>147</v>
      </c>
      <c r="H300" s="228" t="s">
        <v>70</v>
      </c>
      <c r="I300" s="228" t="s">
        <v>79</v>
      </c>
      <c r="J300" s="11" t="s">
        <v>207</v>
      </c>
      <c r="K300" s="7" t="s">
        <v>107</v>
      </c>
      <c r="L300" s="7" t="s">
        <v>86</v>
      </c>
      <c r="M300" s="7">
        <v>40</v>
      </c>
      <c r="N300" s="227" t="s">
        <v>108</v>
      </c>
      <c r="O300" s="228" t="s">
        <v>216</v>
      </c>
      <c r="P300" s="228" t="s">
        <v>75</v>
      </c>
      <c r="Q300" s="228" t="s">
        <v>76</v>
      </c>
      <c r="R300" s="231" t="s">
        <v>77</v>
      </c>
      <c r="S300" s="231" t="s">
        <v>109</v>
      </c>
      <c r="T300" s="232">
        <f>V300+Y300</f>
        <v>106999.99</v>
      </c>
      <c r="U300" s="232">
        <v>106999.99</v>
      </c>
      <c r="V300" s="233">
        <v>90949.99</v>
      </c>
      <c r="W300" s="236" t="s">
        <v>79</v>
      </c>
      <c r="X300" s="236" t="s">
        <v>79</v>
      </c>
      <c r="Y300" s="236">
        <v>16050</v>
      </c>
      <c r="Z300" s="236" t="s">
        <v>98</v>
      </c>
      <c r="AA300" s="236" t="s">
        <v>79</v>
      </c>
      <c r="AB300" s="236">
        <v>8675.68</v>
      </c>
      <c r="AC300" s="227" t="s">
        <v>149</v>
      </c>
      <c r="AD300" s="237" t="s">
        <v>79</v>
      </c>
      <c r="AE300" s="237">
        <f>V300+Y300</f>
        <v>106999.99</v>
      </c>
      <c r="AF300" s="227" t="s">
        <v>79</v>
      </c>
      <c r="AG300" s="227" t="s">
        <v>33</v>
      </c>
      <c r="AH300" s="227" t="s">
        <v>157</v>
      </c>
      <c r="AI300" s="227" t="s">
        <v>158</v>
      </c>
      <c r="AJ300" s="227"/>
    </row>
    <row r="301" spans="2:36" s="36" customFormat="1" ht="86.1" customHeight="1" x14ac:dyDescent="0.3">
      <c r="B301" s="228"/>
      <c r="C301" s="228"/>
      <c r="D301" s="228"/>
      <c r="E301" s="229"/>
      <c r="F301" s="229"/>
      <c r="G301" s="229"/>
      <c r="H301" s="228"/>
      <c r="I301" s="228"/>
      <c r="J301" s="11" t="s">
        <v>111</v>
      </c>
      <c r="K301" s="7" t="s">
        <v>112</v>
      </c>
      <c r="L301" s="7" t="s">
        <v>85</v>
      </c>
      <c r="M301" s="7">
        <v>1</v>
      </c>
      <c r="N301" s="227"/>
      <c r="O301" s="228"/>
      <c r="P301" s="228"/>
      <c r="Q301" s="228"/>
      <c r="R301" s="231"/>
      <c r="S301" s="231"/>
      <c r="T301" s="232"/>
      <c r="U301" s="232"/>
      <c r="V301" s="234"/>
      <c r="W301" s="236"/>
      <c r="X301" s="236"/>
      <c r="Y301" s="236"/>
      <c r="Z301" s="236"/>
      <c r="AA301" s="236"/>
      <c r="AB301" s="236"/>
      <c r="AC301" s="227"/>
      <c r="AD301" s="237"/>
      <c r="AE301" s="237"/>
      <c r="AF301" s="228"/>
      <c r="AG301" s="227"/>
      <c r="AH301" s="227"/>
      <c r="AI301" s="227"/>
      <c r="AJ301" s="228"/>
    </row>
    <row r="302" spans="2:36" s="36" customFormat="1" ht="59.1" customHeight="1" x14ac:dyDescent="0.3">
      <c r="B302" s="228"/>
      <c r="C302" s="228"/>
      <c r="D302" s="228"/>
      <c r="E302" s="229"/>
      <c r="F302" s="229"/>
      <c r="G302" s="229"/>
      <c r="H302" s="228"/>
      <c r="I302" s="228"/>
      <c r="J302" s="11" t="s">
        <v>127</v>
      </c>
      <c r="K302" s="7" t="s">
        <v>128</v>
      </c>
      <c r="L302" s="7" t="s">
        <v>85</v>
      </c>
      <c r="M302" s="63">
        <v>36</v>
      </c>
      <c r="N302" s="227"/>
      <c r="O302" s="228"/>
      <c r="P302" s="228"/>
      <c r="Q302" s="228"/>
      <c r="R302" s="231"/>
      <c r="S302" s="231"/>
      <c r="T302" s="232"/>
      <c r="U302" s="232"/>
      <c r="V302" s="235"/>
      <c r="W302" s="236"/>
      <c r="X302" s="236"/>
      <c r="Y302" s="236"/>
      <c r="Z302" s="236"/>
      <c r="AA302" s="236"/>
      <c r="AB302" s="236"/>
      <c r="AC302" s="227"/>
      <c r="AD302" s="237"/>
      <c r="AE302" s="237"/>
      <c r="AF302" s="228"/>
      <c r="AG302" s="227"/>
      <c r="AH302" s="227"/>
      <c r="AI302" s="227"/>
      <c r="AJ302" s="228"/>
    </row>
    <row r="303" spans="2:36" s="36" customFormat="1" ht="89.1" customHeight="1" x14ac:dyDescent="0.3">
      <c r="B303" s="228" t="s">
        <v>1028</v>
      </c>
      <c r="C303" s="243" t="s">
        <v>217</v>
      </c>
      <c r="D303" s="243" t="s">
        <v>106</v>
      </c>
      <c r="E303" s="299" t="s">
        <v>67</v>
      </c>
      <c r="F303" s="299" t="s">
        <v>134</v>
      </c>
      <c r="G303" s="299" t="s">
        <v>147</v>
      </c>
      <c r="H303" s="243" t="s">
        <v>70</v>
      </c>
      <c r="I303" s="243" t="s">
        <v>79</v>
      </c>
      <c r="J303" s="512" t="s">
        <v>207</v>
      </c>
      <c r="K303" s="304" t="s">
        <v>107</v>
      </c>
      <c r="L303" s="304" t="s">
        <v>86</v>
      </c>
      <c r="M303" s="304">
        <v>40</v>
      </c>
      <c r="N303" s="282" t="s">
        <v>108</v>
      </c>
      <c r="O303" s="243" t="s">
        <v>216</v>
      </c>
      <c r="P303" s="243" t="s">
        <v>75</v>
      </c>
      <c r="Q303" s="243" t="s">
        <v>76</v>
      </c>
      <c r="R303" s="301" t="s">
        <v>77</v>
      </c>
      <c r="S303" s="301" t="s">
        <v>109</v>
      </c>
      <c r="T303" s="300">
        <f>V303+Y303</f>
        <v>21400</v>
      </c>
      <c r="U303" s="300">
        <f>T303</f>
        <v>21400</v>
      </c>
      <c r="V303" s="288">
        <v>18190</v>
      </c>
      <c r="W303" s="284" t="s">
        <v>79</v>
      </c>
      <c r="X303" s="284" t="s">
        <v>79</v>
      </c>
      <c r="Y303" s="284">
        <v>3210</v>
      </c>
      <c r="Z303" s="284" t="s">
        <v>98</v>
      </c>
      <c r="AA303" s="284" t="s">
        <v>79</v>
      </c>
      <c r="AB303" s="284">
        <v>1735.14</v>
      </c>
      <c r="AC303" s="282" t="s">
        <v>149</v>
      </c>
      <c r="AD303" s="283" t="s">
        <v>79</v>
      </c>
      <c r="AE303" s="283">
        <f>V303+Y303</f>
        <v>21400</v>
      </c>
      <c r="AF303" s="282" t="s">
        <v>79</v>
      </c>
      <c r="AG303" s="282" t="s">
        <v>33</v>
      </c>
      <c r="AH303" s="282" t="s">
        <v>157</v>
      </c>
      <c r="AI303" s="282" t="s">
        <v>158</v>
      </c>
      <c r="AJ303" s="282"/>
    </row>
    <row r="304" spans="2:36" s="36" customFormat="1" ht="86.1" customHeight="1" x14ac:dyDescent="0.3">
      <c r="B304" s="228"/>
      <c r="C304" s="243"/>
      <c r="D304" s="243"/>
      <c r="E304" s="299"/>
      <c r="F304" s="299"/>
      <c r="G304" s="299"/>
      <c r="H304" s="243"/>
      <c r="I304" s="243"/>
      <c r="J304" s="513"/>
      <c r="K304" s="305"/>
      <c r="L304" s="305"/>
      <c r="M304" s="305"/>
      <c r="N304" s="282"/>
      <c r="O304" s="243"/>
      <c r="P304" s="243"/>
      <c r="Q304" s="243"/>
      <c r="R304" s="301"/>
      <c r="S304" s="301"/>
      <c r="T304" s="300"/>
      <c r="U304" s="300"/>
      <c r="V304" s="289"/>
      <c r="W304" s="284"/>
      <c r="X304" s="284"/>
      <c r="Y304" s="284"/>
      <c r="Z304" s="284"/>
      <c r="AA304" s="284"/>
      <c r="AB304" s="284"/>
      <c r="AC304" s="282"/>
      <c r="AD304" s="283"/>
      <c r="AE304" s="283"/>
      <c r="AF304" s="243"/>
      <c r="AG304" s="282"/>
      <c r="AH304" s="282"/>
      <c r="AI304" s="282"/>
      <c r="AJ304" s="243"/>
    </row>
    <row r="305" spans="2:36" s="36" customFormat="1" ht="59.1" customHeight="1" x14ac:dyDescent="0.3">
      <c r="B305" s="228"/>
      <c r="C305" s="243"/>
      <c r="D305" s="243"/>
      <c r="E305" s="299"/>
      <c r="F305" s="299"/>
      <c r="G305" s="299"/>
      <c r="H305" s="243"/>
      <c r="I305" s="243"/>
      <c r="J305" s="20" t="s">
        <v>127</v>
      </c>
      <c r="K305" s="27" t="s">
        <v>128</v>
      </c>
      <c r="L305" s="27" t="s">
        <v>85</v>
      </c>
      <c r="M305" s="61">
        <v>15</v>
      </c>
      <c r="N305" s="282"/>
      <c r="O305" s="243"/>
      <c r="P305" s="243"/>
      <c r="Q305" s="243"/>
      <c r="R305" s="301"/>
      <c r="S305" s="301"/>
      <c r="T305" s="300"/>
      <c r="U305" s="300"/>
      <c r="V305" s="290"/>
      <c r="W305" s="284"/>
      <c r="X305" s="284"/>
      <c r="Y305" s="284"/>
      <c r="Z305" s="284"/>
      <c r="AA305" s="284"/>
      <c r="AB305" s="284"/>
      <c r="AC305" s="282"/>
      <c r="AD305" s="283"/>
      <c r="AE305" s="283"/>
      <c r="AF305" s="243"/>
      <c r="AG305" s="282"/>
      <c r="AH305" s="282"/>
      <c r="AI305" s="282"/>
      <c r="AJ305" s="243"/>
    </row>
    <row r="306" spans="2:36" ht="52.2" customHeight="1" x14ac:dyDescent="0.3">
      <c r="B306" s="228" t="s">
        <v>212</v>
      </c>
      <c r="C306" s="228" t="s">
        <v>215</v>
      </c>
      <c r="D306" s="228" t="s">
        <v>66</v>
      </c>
      <c r="E306" s="229" t="s">
        <v>67</v>
      </c>
      <c r="F306" s="229" t="s">
        <v>132</v>
      </c>
      <c r="G306" s="229" t="s">
        <v>69</v>
      </c>
      <c r="H306" s="228" t="s">
        <v>70</v>
      </c>
      <c r="I306" s="228" t="s">
        <v>79</v>
      </c>
      <c r="J306" s="11" t="s">
        <v>113</v>
      </c>
      <c r="K306" s="7" t="s">
        <v>114</v>
      </c>
      <c r="L306" s="7" t="s">
        <v>115</v>
      </c>
      <c r="M306" s="7">
        <v>2</v>
      </c>
      <c r="N306" s="227" t="s">
        <v>108</v>
      </c>
      <c r="O306" s="228" t="s">
        <v>216</v>
      </c>
      <c r="P306" s="228" t="s">
        <v>75</v>
      </c>
      <c r="Q306" s="228" t="s">
        <v>76</v>
      </c>
      <c r="R306" s="231" t="s">
        <v>77</v>
      </c>
      <c r="S306" s="231" t="s">
        <v>109</v>
      </c>
      <c r="T306" s="232">
        <f>V306+Y306</f>
        <v>130356.23000000001</v>
      </c>
      <c r="U306" s="232">
        <v>151940</v>
      </c>
      <c r="V306" s="236">
        <v>110802.8</v>
      </c>
      <c r="W306" s="236" t="s">
        <v>79</v>
      </c>
      <c r="X306" s="236" t="s">
        <v>79</v>
      </c>
      <c r="Y306" s="236">
        <v>19553.43</v>
      </c>
      <c r="Z306" s="236" t="s">
        <v>79</v>
      </c>
      <c r="AA306" s="236" t="s">
        <v>79</v>
      </c>
      <c r="AB306" s="236">
        <v>10569.45</v>
      </c>
      <c r="AC306" s="227" t="s">
        <v>80</v>
      </c>
      <c r="AD306" s="237" t="s">
        <v>79</v>
      </c>
      <c r="AE306" s="237">
        <f>V306+Y306</f>
        <v>130356.23000000001</v>
      </c>
      <c r="AF306" s="227" t="s">
        <v>79</v>
      </c>
      <c r="AG306" s="227" t="s">
        <v>33</v>
      </c>
      <c r="AH306" s="227" t="s">
        <v>158</v>
      </c>
      <c r="AI306" s="227" t="s">
        <v>176</v>
      </c>
      <c r="AJ306" s="227"/>
    </row>
    <row r="307" spans="2:36" ht="55.2" x14ac:dyDescent="0.3">
      <c r="B307" s="228"/>
      <c r="C307" s="228"/>
      <c r="D307" s="228"/>
      <c r="E307" s="229"/>
      <c r="F307" s="229"/>
      <c r="G307" s="229"/>
      <c r="H307" s="228"/>
      <c r="I307" s="228"/>
      <c r="J307" s="11" t="s">
        <v>116</v>
      </c>
      <c r="K307" s="7" t="s">
        <v>117</v>
      </c>
      <c r="L307" s="7" t="s">
        <v>85</v>
      </c>
      <c r="M307" s="7">
        <v>1</v>
      </c>
      <c r="N307" s="227"/>
      <c r="O307" s="228"/>
      <c r="P307" s="228"/>
      <c r="Q307" s="228"/>
      <c r="R307" s="231"/>
      <c r="S307" s="231"/>
      <c r="T307" s="232"/>
      <c r="U307" s="232"/>
      <c r="V307" s="236"/>
      <c r="W307" s="236"/>
      <c r="X307" s="236"/>
      <c r="Y307" s="236"/>
      <c r="Z307" s="236"/>
      <c r="AA307" s="236"/>
      <c r="AB307" s="236"/>
      <c r="AC307" s="227"/>
      <c r="AD307" s="237"/>
      <c r="AE307" s="237"/>
      <c r="AF307" s="228"/>
      <c r="AG307" s="227"/>
      <c r="AH307" s="227"/>
      <c r="AI307" s="227"/>
      <c r="AJ307" s="228"/>
    </row>
    <row r="308" spans="2:36" ht="41.4" x14ac:dyDescent="0.3">
      <c r="B308" s="228"/>
      <c r="C308" s="228"/>
      <c r="D308" s="228"/>
      <c r="E308" s="229"/>
      <c r="F308" s="229"/>
      <c r="G308" s="229"/>
      <c r="H308" s="228"/>
      <c r="I308" s="228"/>
      <c r="J308" s="11" t="s">
        <v>208</v>
      </c>
      <c r="K308" s="7" t="s">
        <v>118</v>
      </c>
      <c r="L308" s="7" t="s">
        <v>119</v>
      </c>
      <c r="M308" s="7">
        <v>1</v>
      </c>
      <c r="N308" s="227"/>
      <c r="O308" s="228"/>
      <c r="P308" s="228"/>
      <c r="Q308" s="228"/>
      <c r="R308" s="231"/>
      <c r="S308" s="231"/>
      <c r="T308" s="232"/>
      <c r="U308" s="232"/>
      <c r="V308" s="236"/>
      <c r="W308" s="236"/>
      <c r="X308" s="236"/>
      <c r="Y308" s="236"/>
      <c r="Z308" s="236"/>
      <c r="AA308" s="236"/>
      <c r="AB308" s="236"/>
      <c r="AC308" s="227"/>
      <c r="AD308" s="237"/>
      <c r="AE308" s="237"/>
      <c r="AF308" s="228"/>
      <c r="AG308" s="227"/>
      <c r="AH308" s="227"/>
      <c r="AI308" s="227"/>
      <c r="AJ308" s="228"/>
    </row>
    <row r="309" spans="2:36" ht="27.6" x14ac:dyDescent="0.3">
      <c r="B309" s="228"/>
      <c r="C309" s="228"/>
      <c r="D309" s="228"/>
      <c r="E309" s="229"/>
      <c r="F309" s="229"/>
      <c r="G309" s="229"/>
      <c r="H309" s="228"/>
      <c r="I309" s="228"/>
      <c r="J309" s="11" t="s">
        <v>120</v>
      </c>
      <c r="K309" s="7" t="s">
        <v>121</v>
      </c>
      <c r="L309" s="7" t="s">
        <v>119</v>
      </c>
      <c r="M309" s="7">
        <v>1</v>
      </c>
      <c r="N309" s="227"/>
      <c r="O309" s="228"/>
      <c r="P309" s="228"/>
      <c r="Q309" s="228"/>
      <c r="R309" s="231"/>
      <c r="S309" s="231"/>
      <c r="T309" s="232"/>
      <c r="U309" s="232"/>
      <c r="V309" s="236"/>
      <c r="W309" s="236"/>
      <c r="X309" s="236"/>
      <c r="Y309" s="236"/>
      <c r="Z309" s="236"/>
      <c r="AA309" s="236"/>
      <c r="AB309" s="236"/>
      <c r="AC309" s="227"/>
      <c r="AD309" s="237"/>
      <c r="AE309" s="237"/>
      <c r="AF309" s="228"/>
      <c r="AG309" s="227"/>
      <c r="AH309" s="227"/>
      <c r="AI309" s="227"/>
      <c r="AJ309" s="228"/>
    </row>
    <row r="310" spans="2:36" s="36" customFormat="1" ht="132" customHeight="1" x14ac:dyDescent="0.3">
      <c r="B310" s="256" t="s">
        <v>919</v>
      </c>
      <c r="C310" s="256" t="s">
        <v>210</v>
      </c>
      <c r="D310" s="256" t="s">
        <v>106</v>
      </c>
      <c r="E310" s="271" t="s">
        <v>67</v>
      </c>
      <c r="F310" s="499" t="s">
        <v>134</v>
      </c>
      <c r="G310" s="271" t="s">
        <v>147</v>
      </c>
      <c r="H310" s="342" t="s">
        <v>70</v>
      </c>
      <c r="I310" s="342" t="s">
        <v>79</v>
      </c>
      <c r="J310" s="11" t="s">
        <v>207</v>
      </c>
      <c r="K310" s="7" t="s">
        <v>107</v>
      </c>
      <c r="L310" s="7" t="s">
        <v>86</v>
      </c>
      <c r="M310" s="7">
        <v>40</v>
      </c>
      <c r="N310" s="281" t="s">
        <v>108</v>
      </c>
      <c r="O310" s="256" t="s">
        <v>216</v>
      </c>
      <c r="P310" s="256" t="s">
        <v>75</v>
      </c>
      <c r="Q310" s="256" t="s">
        <v>76</v>
      </c>
      <c r="R310" s="263" t="s">
        <v>77</v>
      </c>
      <c r="S310" s="263" t="s">
        <v>109</v>
      </c>
      <c r="T310" s="302">
        <f>V310+Y310</f>
        <v>174083.52</v>
      </c>
      <c r="U310" s="302">
        <f>T310/M311</f>
        <v>174083.52</v>
      </c>
      <c r="V310" s="233">
        <v>147970.99</v>
      </c>
      <c r="W310" s="233" t="s">
        <v>79</v>
      </c>
      <c r="X310" s="233" t="s">
        <v>79</v>
      </c>
      <c r="Y310" s="233">
        <v>26112.53</v>
      </c>
      <c r="Z310" s="233" t="s">
        <v>98</v>
      </c>
      <c r="AA310" s="233" t="s">
        <v>79</v>
      </c>
      <c r="AB310" s="233">
        <v>14114.88</v>
      </c>
      <c r="AC310" s="239" t="s">
        <v>149</v>
      </c>
      <c r="AD310" s="260" t="s">
        <v>79</v>
      </c>
      <c r="AE310" s="260">
        <f>V310+Y310</f>
        <v>174083.52</v>
      </c>
      <c r="AF310" s="239" t="s">
        <v>79</v>
      </c>
      <c r="AG310" s="239" t="s">
        <v>33</v>
      </c>
      <c r="AH310" s="281" t="s">
        <v>160</v>
      </c>
      <c r="AI310" s="239" t="s">
        <v>161</v>
      </c>
      <c r="AJ310" s="239"/>
    </row>
    <row r="311" spans="2:36" s="36" customFormat="1" ht="86.1" customHeight="1" x14ac:dyDescent="0.3">
      <c r="B311" s="257"/>
      <c r="C311" s="257"/>
      <c r="D311" s="257"/>
      <c r="E311" s="272"/>
      <c r="F311" s="272"/>
      <c r="G311" s="272"/>
      <c r="H311" s="257"/>
      <c r="I311" s="257"/>
      <c r="J311" s="11" t="s">
        <v>111</v>
      </c>
      <c r="K311" s="7" t="s">
        <v>112</v>
      </c>
      <c r="L311" s="7" t="s">
        <v>85</v>
      </c>
      <c r="M311" s="7">
        <v>1</v>
      </c>
      <c r="N311" s="240"/>
      <c r="O311" s="257"/>
      <c r="P311" s="257"/>
      <c r="Q311" s="257"/>
      <c r="R311" s="264"/>
      <c r="S311" s="264"/>
      <c r="T311" s="303"/>
      <c r="U311" s="303"/>
      <c r="V311" s="234"/>
      <c r="W311" s="234"/>
      <c r="X311" s="234"/>
      <c r="Y311" s="234"/>
      <c r="Z311" s="234"/>
      <c r="AA311" s="234"/>
      <c r="AB311" s="234"/>
      <c r="AC311" s="240"/>
      <c r="AD311" s="261"/>
      <c r="AE311" s="261"/>
      <c r="AF311" s="257"/>
      <c r="AG311" s="240"/>
      <c r="AH311" s="240"/>
      <c r="AI311" s="240"/>
      <c r="AJ311" s="257"/>
    </row>
    <row r="312" spans="2:36" s="36" customFormat="1" ht="59.1" customHeight="1" x14ac:dyDescent="0.3">
      <c r="B312" s="258"/>
      <c r="C312" s="258"/>
      <c r="D312" s="258"/>
      <c r="E312" s="273"/>
      <c r="F312" s="273"/>
      <c r="G312" s="273"/>
      <c r="H312" s="258"/>
      <c r="I312" s="258"/>
      <c r="J312" s="11" t="s">
        <v>127</v>
      </c>
      <c r="K312" s="7" t="s">
        <v>128</v>
      </c>
      <c r="L312" s="7" t="s">
        <v>85</v>
      </c>
      <c r="M312" s="63">
        <v>120</v>
      </c>
      <c r="N312" s="241"/>
      <c r="O312" s="258"/>
      <c r="P312" s="258"/>
      <c r="Q312" s="258"/>
      <c r="R312" s="265"/>
      <c r="S312" s="265"/>
      <c r="T312" s="253"/>
      <c r="U312" s="253"/>
      <c r="V312" s="235"/>
      <c r="W312" s="235"/>
      <c r="X312" s="235"/>
      <c r="Y312" s="235"/>
      <c r="Z312" s="235"/>
      <c r="AA312" s="235"/>
      <c r="AB312" s="235"/>
      <c r="AC312" s="241"/>
      <c r="AD312" s="262"/>
      <c r="AE312" s="262"/>
      <c r="AF312" s="258"/>
      <c r="AG312" s="241"/>
      <c r="AH312" s="241"/>
      <c r="AI312" s="241"/>
      <c r="AJ312" s="258"/>
    </row>
    <row r="313" spans="2:36" s="36" customFormat="1" ht="132" customHeight="1" x14ac:dyDescent="0.3">
      <c r="B313" s="243" t="s">
        <v>1109</v>
      </c>
      <c r="C313" s="243" t="s">
        <v>213</v>
      </c>
      <c r="D313" s="243" t="s">
        <v>106</v>
      </c>
      <c r="E313" s="299" t="s">
        <v>67</v>
      </c>
      <c r="F313" s="299" t="s">
        <v>134</v>
      </c>
      <c r="G313" s="299" t="s">
        <v>147</v>
      </c>
      <c r="H313" s="243" t="s">
        <v>70</v>
      </c>
      <c r="I313" s="243" t="s">
        <v>79</v>
      </c>
      <c r="J313" s="20" t="s">
        <v>207</v>
      </c>
      <c r="K313" s="27" t="s">
        <v>107</v>
      </c>
      <c r="L313" s="27" t="s">
        <v>86</v>
      </c>
      <c r="M313" s="27">
        <v>40</v>
      </c>
      <c r="N313" s="282" t="s">
        <v>108</v>
      </c>
      <c r="O313" s="243" t="s">
        <v>216</v>
      </c>
      <c r="P313" s="243" t="s">
        <v>75</v>
      </c>
      <c r="Q313" s="243" t="s">
        <v>76</v>
      </c>
      <c r="R313" s="301" t="s">
        <v>77</v>
      </c>
      <c r="S313" s="301" t="s">
        <v>109</v>
      </c>
      <c r="T313" s="300">
        <f>V313+Y313</f>
        <v>32099.99</v>
      </c>
      <c r="U313" s="300">
        <f>T313</f>
        <v>32099.99</v>
      </c>
      <c r="V313" s="288">
        <v>27284.99</v>
      </c>
      <c r="W313" s="284" t="s">
        <v>79</v>
      </c>
      <c r="X313" s="284" t="s">
        <v>79</v>
      </c>
      <c r="Y313" s="284">
        <v>4815</v>
      </c>
      <c r="Z313" s="284" t="s">
        <v>98</v>
      </c>
      <c r="AA313" s="284" t="s">
        <v>79</v>
      </c>
      <c r="AB313" s="284">
        <v>2602.71</v>
      </c>
      <c r="AC313" s="282" t="s">
        <v>149</v>
      </c>
      <c r="AD313" s="283" t="s">
        <v>79</v>
      </c>
      <c r="AE313" s="283">
        <f>V313+Y313</f>
        <v>32099.99</v>
      </c>
      <c r="AF313" s="282" t="s">
        <v>79</v>
      </c>
      <c r="AG313" s="282" t="s">
        <v>33</v>
      </c>
      <c r="AH313" s="341" t="s">
        <v>160</v>
      </c>
      <c r="AI313" s="285" t="s">
        <v>161</v>
      </c>
      <c r="AJ313" s="282"/>
    </row>
    <row r="314" spans="2:36" s="36" customFormat="1" ht="86.1" customHeight="1" x14ac:dyDescent="0.3">
      <c r="B314" s="243"/>
      <c r="C314" s="243"/>
      <c r="D314" s="243"/>
      <c r="E314" s="299"/>
      <c r="F314" s="299"/>
      <c r="G314" s="299"/>
      <c r="H314" s="243"/>
      <c r="I314" s="243"/>
      <c r="J314" s="20" t="s">
        <v>111</v>
      </c>
      <c r="K314" s="27" t="s">
        <v>112</v>
      </c>
      <c r="L314" s="27" t="s">
        <v>85</v>
      </c>
      <c r="M314" s="27">
        <v>1</v>
      </c>
      <c r="N314" s="282"/>
      <c r="O314" s="243"/>
      <c r="P314" s="243"/>
      <c r="Q314" s="243"/>
      <c r="R314" s="301"/>
      <c r="S314" s="301"/>
      <c r="T314" s="300"/>
      <c r="U314" s="300"/>
      <c r="V314" s="289"/>
      <c r="W314" s="284"/>
      <c r="X314" s="284"/>
      <c r="Y314" s="284"/>
      <c r="Z314" s="284"/>
      <c r="AA314" s="284"/>
      <c r="AB314" s="284"/>
      <c r="AC314" s="282"/>
      <c r="AD314" s="283"/>
      <c r="AE314" s="283"/>
      <c r="AF314" s="243"/>
      <c r="AG314" s="282"/>
      <c r="AH314" s="286"/>
      <c r="AI314" s="286"/>
      <c r="AJ314" s="243"/>
    </row>
    <row r="315" spans="2:36" s="36" customFormat="1" ht="59.1" customHeight="1" x14ac:dyDescent="0.3">
      <c r="B315" s="243"/>
      <c r="C315" s="243"/>
      <c r="D315" s="243"/>
      <c r="E315" s="299"/>
      <c r="F315" s="299"/>
      <c r="G315" s="299"/>
      <c r="H315" s="243"/>
      <c r="I315" s="243"/>
      <c r="J315" s="20" t="s">
        <v>127</v>
      </c>
      <c r="K315" s="27" t="s">
        <v>128</v>
      </c>
      <c r="L315" s="27" t="s">
        <v>85</v>
      </c>
      <c r="M315" s="61">
        <v>40</v>
      </c>
      <c r="N315" s="282"/>
      <c r="O315" s="243"/>
      <c r="P315" s="243"/>
      <c r="Q315" s="243"/>
      <c r="R315" s="301"/>
      <c r="S315" s="301"/>
      <c r="T315" s="300"/>
      <c r="U315" s="300"/>
      <c r="V315" s="290"/>
      <c r="W315" s="284"/>
      <c r="X315" s="284"/>
      <c r="Y315" s="284"/>
      <c r="Z315" s="284"/>
      <c r="AA315" s="284"/>
      <c r="AB315" s="284"/>
      <c r="AC315" s="282"/>
      <c r="AD315" s="283"/>
      <c r="AE315" s="283"/>
      <c r="AF315" s="243"/>
      <c r="AG315" s="282"/>
      <c r="AH315" s="287"/>
      <c r="AI315" s="287"/>
      <c r="AJ315" s="243"/>
    </row>
    <row r="316" spans="2:36" s="36" customFormat="1" ht="132" customHeight="1" x14ac:dyDescent="0.3">
      <c r="B316" s="228" t="s">
        <v>920</v>
      </c>
      <c r="C316" s="228" t="s">
        <v>214</v>
      </c>
      <c r="D316" s="228" t="s">
        <v>106</v>
      </c>
      <c r="E316" s="229" t="s">
        <v>67</v>
      </c>
      <c r="F316" s="229" t="s">
        <v>134</v>
      </c>
      <c r="G316" s="229" t="s">
        <v>147</v>
      </c>
      <c r="H316" s="228" t="s">
        <v>70</v>
      </c>
      <c r="I316" s="228" t="s">
        <v>79</v>
      </c>
      <c r="J316" s="11" t="s">
        <v>207</v>
      </c>
      <c r="K316" s="7" t="s">
        <v>107</v>
      </c>
      <c r="L316" s="7" t="s">
        <v>86</v>
      </c>
      <c r="M316" s="7">
        <v>40</v>
      </c>
      <c r="N316" s="227" t="s">
        <v>108</v>
      </c>
      <c r="O316" s="228" t="s">
        <v>216</v>
      </c>
      <c r="P316" s="228" t="s">
        <v>75</v>
      </c>
      <c r="Q316" s="228" t="s">
        <v>76</v>
      </c>
      <c r="R316" s="231" t="s">
        <v>77</v>
      </c>
      <c r="S316" s="231" t="s">
        <v>109</v>
      </c>
      <c r="T316" s="232">
        <f>V316+Y316</f>
        <v>107000</v>
      </c>
      <c r="U316" s="232">
        <f>+T316</f>
        <v>107000</v>
      </c>
      <c r="V316" s="233">
        <v>90950</v>
      </c>
      <c r="W316" s="236" t="s">
        <v>79</v>
      </c>
      <c r="X316" s="236" t="s">
        <v>79</v>
      </c>
      <c r="Y316" s="236">
        <v>16050</v>
      </c>
      <c r="Z316" s="236" t="s">
        <v>98</v>
      </c>
      <c r="AA316" s="236" t="s">
        <v>79</v>
      </c>
      <c r="AB316" s="236">
        <v>8675.68</v>
      </c>
      <c r="AC316" s="227" t="s">
        <v>149</v>
      </c>
      <c r="AD316" s="237" t="s">
        <v>79</v>
      </c>
      <c r="AE316" s="237">
        <f>V316+Y316</f>
        <v>107000</v>
      </c>
      <c r="AF316" s="227" t="s">
        <v>79</v>
      </c>
      <c r="AG316" s="227" t="s">
        <v>33</v>
      </c>
      <c r="AH316" s="227" t="s">
        <v>160</v>
      </c>
      <c r="AI316" s="227" t="s">
        <v>161</v>
      </c>
      <c r="AJ316" s="227"/>
    </row>
    <row r="317" spans="2:36" s="36" customFormat="1" ht="59.1" customHeight="1" x14ac:dyDescent="0.3">
      <c r="B317" s="228"/>
      <c r="C317" s="228"/>
      <c r="D317" s="228"/>
      <c r="E317" s="229"/>
      <c r="F317" s="229"/>
      <c r="G317" s="229"/>
      <c r="H317" s="228"/>
      <c r="I317" s="228"/>
      <c r="J317" s="11" t="s">
        <v>127</v>
      </c>
      <c r="K317" s="7" t="s">
        <v>128</v>
      </c>
      <c r="L317" s="7" t="s">
        <v>85</v>
      </c>
      <c r="M317" s="63">
        <v>9</v>
      </c>
      <c r="N317" s="227"/>
      <c r="O317" s="228"/>
      <c r="P317" s="228"/>
      <c r="Q317" s="228"/>
      <c r="R317" s="231"/>
      <c r="S317" s="231"/>
      <c r="T317" s="232"/>
      <c r="U317" s="232"/>
      <c r="V317" s="235"/>
      <c r="W317" s="236"/>
      <c r="X317" s="236"/>
      <c r="Y317" s="236"/>
      <c r="Z317" s="236"/>
      <c r="AA317" s="236"/>
      <c r="AB317" s="236"/>
      <c r="AC317" s="227"/>
      <c r="AD317" s="237"/>
      <c r="AE317" s="237"/>
      <c r="AF317" s="228"/>
      <c r="AG317" s="227"/>
      <c r="AH317" s="227"/>
      <c r="AI317" s="227"/>
      <c r="AJ317" s="228"/>
    </row>
    <row r="318" spans="2:36" s="36" customFormat="1" ht="89.1" customHeight="1" x14ac:dyDescent="0.3">
      <c r="B318" s="228" t="s">
        <v>921</v>
      </c>
      <c r="C318" s="228" t="s">
        <v>217</v>
      </c>
      <c r="D318" s="228" t="s">
        <v>106</v>
      </c>
      <c r="E318" s="229" t="s">
        <v>67</v>
      </c>
      <c r="F318" s="229" t="s">
        <v>134</v>
      </c>
      <c r="G318" s="229" t="s">
        <v>147</v>
      </c>
      <c r="H318" s="228" t="s">
        <v>70</v>
      </c>
      <c r="I318" s="228" t="s">
        <v>79</v>
      </c>
      <c r="J318" s="296" t="s">
        <v>207</v>
      </c>
      <c r="K318" s="256" t="s">
        <v>107</v>
      </c>
      <c r="L318" s="256" t="s">
        <v>86</v>
      </c>
      <c r="M318" s="256">
        <v>40</v>
      </c>
      <c r="N318" s="227" t="s">
        <v>108</v>
      </c>
      <c r="O318" s="228" t="s">
        <v>216</v>
      </c>
      <c r="P318" s="228" t="s">
        <v>75</v>
      </c>
      <c r="Q318" s="228" t="s">
        <v>76</v>
      </c>
      <c r="R318" s="231" t="s">
        <v>77</v>
      </c>
      <c r="S318" s="231" t="s">
        <v>109</v>
      </c>
      <c r="T318" s="232">
        <f>V318+Y318</f>
        <v>21400</v>
      </c>
      <c r="U318" s="232">
        <f>T318</f>
        <v>21400</v>
      </c>
      <c r="V318" s="233">
        <v>18190</v>
      </c>
      <c r="W318" s="236" t="s">
        <v>79</v>
      </c>
      <c r="X318" s="236" t="s">
        <v>79</v>
      </c>
      <c r="Y318" s="236">
        <v>3210</v>
      </c>
      <c r="Z318" s="236" t="s">
        <v>98</v>
      </c>
      <c r="AA318" s="236" t="s">
        <v>79</v>
      </c>
      <c r="AB318" s="236">
        <v>1735.14</v>
      </c>
      <c r="AC318" s="227" t="s">
        <v>149</v>
      </c>
      <c r="AD318" s="237" t="s">
        <v>79</v>
      </c>
      <c r="AE318" s="237">
        <f>V318+Y318</f>
        <v>21400</v>
      </c>
      <c r="AF318" s="227" t="s">
        <v>79</v>
      </c>
      <c r="AG318" s="227" t="s">
        <v>33</v>
      </c>
      <c r="AH318" s="227" t="s">
        <v>160</v>
      </c>
      <c r="AI318" s="227" t="s">
        <v>161</v>
      </c>
      <c r="AJ318" s="227"/>
    </row>
    <row r="319" spans="2:36" s="36" customFormat="1" ht="86.1" customHeight="1" x14ac:dyDescent="0.3">
      <c r="B319" s="228"/>
      <c r="C319" s="228"/>
      <c r="D319" s="228"/>
      <c r="E319" s="229"/>
      <c r="F319" s="229"/>
      <c r="G319" s="229"/>
      <c r="H319" s="228"/>
      <c r="I319" s="228"/>
      <c r="J319" s="298"/>
      <c r="K319" s="258"/>
      <c r="L319" s="258"/>
      <c r="M319" s="258"/>
      <c r="N319" s="227"/>
      <c r="O319" s="228"/>
      <c r="P319" s="228"/>
      <c r="Q319" s="228"/>
      <c r="R319" s="231"/>
      <c r="S319" s="231"/>
      <c r="T319" s="232"/>
      <c r="U319" s="232"/>
      <c r="V319" s="234"/>
      <c r="W319" s="236"/>
      <c r="X319" s="236"/>
      <c r="Y319" s="236"/>
      <c r="Z319" s="236"/>
      <c r="AA319" s="236"/>
      <c r="AB319" s="236"/>
      <c r="AC319" s="227"/>
      <c r="AD319" s="237"/>
      <c r="AE319" s="237"/>
      <c r="AF319" s="228"/>
      <c r="AG319" s="227"/>
      <c r="AH319" s="227"/>
      <c r="AI319" s="227"/>
      <c r="AJ319" s="228"/>
    </row>
    <row r="320" spans="2:36" s="36" customFormat="1" ht="59.1" customHeight="1" x14ac:dyDescent="0.3">
      <c r="B320" s="228"/>
      <c r="C320" s="228"/>
      <c r="D320" s="228"/>
      <c r="E320" s="229"/>
      <c r="F320" s="229"/>
      <c r="G320" s="229"/>
      <c r="H320" s="228"/>
      <c r="I320" s="228"/>
      <c r="J320" s="11" t="s">
        <v>127</v>
      </c>
      <c r="K320" s="7" t="s">
        <v>128</v>
      </c>
      <c r="L320" s="7" t="s">
        <v>85</v>
      </c>
      <c r="M320" s="63">
        <v>15</v>
      </c>
      <c r="N320" s="227"/>
      <c r="O320" s="228"/>
      <c r="P320" s="228"/>
      <c r="Q320" s="228"/>
      <c r="R320" s="231"/>
      <c r="S320" s="231"/>
      <c r="T320" s="232"/>
      <c r="U320" s="232"/>
      <c r="V320" s="235"/>
      <c r="W320" s="236"/>
      <c r="X320" s="236"/>
      <c r="Y320" s="236"/>
      <c r="Z320" s="236"/>
      <c r="AA320" s="236"/>
      <c r="AB320" s="236"/>
      <c r="AC320" s="227"/>
      <c r="AD320" s="237"/>
      <c r="AE320" s="237"/>
      <c r="AF320" s="228"/>
      <c r="AG320" s="227"/>
      <c r="AH320" s="227"/>
      <c r="AI320" s="227"/>
      <c r="AJ320" s="228"/>
    </row>
    <row r="321" spans="2:36" ht="52.2" customHeight="1" x14ac:dyDescent="0.3">
      <c r="B321" s="228" t="s">
        <v>922</v>
      </c>
      <c r="C321" s="228" t="s">
        <v>215</v>
      </c>
      <c r="D321" s="228" t="s">
        <v>66</v>
      </c>
      <c r="E321" s="229" t="s">
        <v>67</v>
      </c>
      <c r="F321" s="229" t="s">
        <v>132</v>
      </c>
      <c r="G321" s="229" t="s">
        <v>69</v>
      </c>
      <c r="H321" s="228" t="s">
        <v>70</v>
      </c>
      <c r="I321" s="228" t="s">
        <v>79</v>
      </c>
      <c r="J321" s="11" t="s">
        <v>113</v>
      </c>
      <c r="K321" s="7" t="s">
        <v>114</v>
      </c>
      <c r="L321" s="7" t="s">
        <v>115</v>
      </c>
      <c r="M321" s="7">
        <v>1</v>
      </c>
      <c r="N321" s="227" t="s">
        <v>108</v>
      </c>
      <c r="O321" s="228" t="s">
        <v>216</v>
      </c>
      <c r="P321" s="228" t="s">
        <v>75</v>
      </c>
      <c r="Q321" s="228" t="s">
        <v>76</v>
      </c>
      <c r="R321" s="231" t="s">
        <v>77</v>
      </c>
      <c r="S321" s="231" t="s">
        <v>109</v>
      </c>
      <c r="T321" s="232">
        <f>V321+Y321</f>
        <v>97553.739999999991</v>
      </c>
      <c r="U321" s="232">
        <f>+T321</f>
        <v>97553.739999999991</v>
      </c>
      <c r="V321" s="236">
        <v>82920.67</v>
      </c>
      <c r="W321" s="236" t="s">
        <v>79</v>
      </c>
      <c r="X321" s="236" t="s">
        <v>79</v>
      </c>
      <c r="Y321" s="236">
        <v>14633.07</v>
      </c>
      <c r="Z321" s="236" t="s">
        <v>79</v>
      </c>
      <c r="AA321" s="236" t="s">
        <v>79</v>
      </c>
      <c r="AB321" s="236">
        <v>7909.77</v>
      </c>
      <c r="AC321" s="227" t="s">
        <v>80</v>
      </c>
      <c r="AD321" s="237" t="s">
        <v>79</v>
      </c>
      <c r="AE321" s="237">
        <f>V321+Y321</f>
        <v>97553.739999999991</v>
      </c>
      <c r="AF321" s="227" t="s">
        <v>79</v>
      </c>
      <c r="AG321" s="227" t="s">
        <v>33</v>
      </c>
      <c r="AH321" s="227" t="s">
        <v>160</v>
      </c>
      <c r="AI321" s="227" t="s">
        <v>161</v>
      </c>
      <c r="AJ321" s="227"/>
    </row>
    <row r="322" spans="2:36" ht="55.2" x14ac:dyDescent="0.3">
      <c r="B322" s="228"/>
      <c r="C322" s="228"/>
      <c r="D322" s="228"/>
      <c r="E322" s="229"/>
      <c r="F322" s="229"/>
      <c r="G322" s="229"/>
      <c r="H322" s="228"/>
      <c r="I322" s="228"/>
      <c r="J322" s="11" t="s">
        <v>116</v>
      </c>
      <c r="K322" s="7" t="s">
        <v>117</v>
      </c>
      <c r="L322" s="7" t="s">
        <v>85</v>
      </c>
      <c r="M322" s="7">
        <v>1</v>
      </c>
      <c r="N322" s="227"/>
      <c r="O322" s="228"/>
      <c r="P322" s="228"/>
      <c r="Q322" s="228"/>
      <c r="R322" s="231"/>
      <c r="S322" s="231"/>
      <c r="T322" s="232"/>
      <c r="U322" s="232"/>
      <c r="V322" s="236"/>
      <c r="W322" s="236"/>
      <c r="X322" s="236"/>
      <c r="Y322" s="236"/>
      <c r="Z322" s="236"/>
      <c r="AA322" s="236"/>
      <c r="AB322" s="236"/>
      <c r="AC322" s="227"/>
      <c r="AD322" s="237"/>
      <c r="AE322" s="237"/>
      <c r="AF322" s="228"/>
      <c r="AG322" s="227"/>
      <c r="AH322" s="227"/>
      <c r="AI322" s="227"/>
      <c r="AJ322" s="228"/>
    </row>
    <row r="323" spans="2:36" ht="41.4" x14ac:dyDescent="0.3">
      <c r="B323" s="228"/>
      <c r="C323" s="228"/>
      <c r="D323" s="228"/>
      <c r="E323" s="229"/>
      <c r="F323" s="229"/>
      <c r="G323" s="229"/>
      <c r="H323" s="228"/>
      <c r="I323" s="228"/>
      <c r="J323" s="11" t="s">
        <v>208</v>
      </c>
      <c r="K323" s="7" t="s">
        <v>118</v>
      </c>
      <c r="L323" s="7" t="s">
        <v>119</v>
      </c>
      <c r="M323" s="7">
        <v>1</v>
      </c>
      <c r="N323" s="227"/>
      <c r="O323" s="228"/>
      <c r="P323" s="228"/>
      <c r="Q323" s="228"/>
      <c r="R323" s="231"/>
      <c r="S323" s="231"/>
      <c r="T323" s="232"/>
      <c r="U323" s="232"/>
      <c r="V323" s="236"/>
      <c r="W323" s="236"/>
      <c r="X323" s="236"/>
      <c r="Y323" s="236"/>
      <c r="Z323" s="236"/>
      <c r="AA323" s="236"/>
      <c r="AB323" s="236"/>
      <c r="AC323" s="227"/>
      <c r="AD323" s="237"/>
      <c r="AE323" s="237"/>
      <c r="AF323" s="228"/>
      <c r="AG323" s="227"/>
      <c r="AH323" s="227"/>
      <c r="AI323" s="227"/>
      <c r="AJ323" s="228"/>
    </row>
    <row r="324" spans="2:36" ht="65.25" customHeight="1" x14ac:dyDescent="0.3">
      <c r="B324" s="228"/>
      <c r="C324" s="228"/>
      <c r="D324" s="228"/>
      <c r="E324" s="229"/>
      <c r="F324" s="229"/>
      <c r="G324" s="229"/>
      <c r="H324" s="228"/>
      <c r="I324" s="228"/>
      <c r="J324" s="11" t="s">
        <v>120</v>
      </c>
      <c r="K324" s="7" t="s">
        <v>121</v>
      </c>
      <c r="L324" s="7" t="s">
        <v>119</v>
      </c>
      <c r="M324" s="7">
        <v>1</v>
      </c>
      <c r="N324" s="227"/>
      <c r="O324" s="228"/>
      <c r="P324" s="228"/>
      <c r="Q324" s="228"/>
      <c r="R324" s="231"/>
      <c r="S324" s="231"/>
      <c r="T324" s="232"/>
      <c r="U324" s="232"/>
      <c r="V324" s="236"/>
      <c r="W324" s="236"/>
      <c r="X324" s="236"/>
      <c r="Y324" s="236"/>
      <c r="Z324" s="236"/>
      <c r="AA324" s="236"/>
      <c r="AB324" s="236"/>
      <c r="AC324" s="227"/>
      <c r="AD324" s="237"/>
      <c r="AE324" s="237"/>
      <c r="AF324" s="228"/>
      <c r="AG324" s="227"/>
      <c r="AH324" s="227"/>
      <c r="AI324" s="227"/>
      <c r="AJ324" s="228"/>
    </row>
    <row r="325" spans="2:36" s="36" customFormat="1" ht="96.6" x14ac:dyDescent="0.3">
      <c r="B325" s="228" t="s">
        <v>1108</v>
      </c>
      <c r="C325" s="228" t="s">
        <v>213</v>
      </c>
      <c r="D325" s="228" t="s">
        <v>106</v>
      </c>
      <c r="E325" s="229" t="s">
        <v>67</v>
      </c>
      <c r="F325" s="229" t="s">
        <v>134</v>
      </c>
      <c r="G325" s="229" t="s">
        <v>147</v>
      </c>
      <c r="H325" s="228" t="s">
        <v>70</v>
      </c>
      <c r="I325" s="228" t="s">
        <v>79</v>
      </c>
      <c r="J325" s="11" t="s">
        <v>207</v>
      </c>
      <c r="K325" s="7" t="s">
        <v>107</v>
      </c>
      <c r="L325" s="7" t="s">
        <v>86</v>
      </c>
      <c r="M325" s="7">
        <v>40</v>
      </c>
      <c r="N325" s="227" t="s">
        <v>108</v>
      </c>
      <c r="O325" s="228" t="s">
        <v>216</v>
      </c>
      <c r="P325" s="228" t="s">
        <v>75</v>
      </c>
      <c r="Q325" s="228" t="s">
        <v>76</v>
      </c>
      <c r="R325" s="231" t="s">
        <v>77</v>
      </c>
      <c r="S325" s="231" t="s">
        <v>109</v>
      </c>
      <c r="T325" s="232">
        <f>V325+Y325</f>
        <v>32099.99</v>
      </c>
      <c r="U325" s="232">
        <f>T325</f>
        <v>32099.99</v>
      </c>
      <c r="V325" s="233">
        <v>27284.99</v>
      </c>
      <c r="W325" s="236" t="s">
        <v>79</v>
      </c>
      <c r="X325" s="236" t="s">
        <v>79</v>
      </c>
      <c r="Y325" s="236">
        <v>4815</v>
      </c>
      <c r="Z325" s="236" t="s">
        <v>98</v>
      </c>
      <c r="AA325" s="236" t="s">
        <v>79</v>
      </c>
      <c r="AB325" s="236">
        <v>2602.71</v>
      </c>
      <c r="AC325" s="227" t="s">
        <v>149</v>
      </c>
      <c r="AD325" s="237" t="s">
        <v>79</v>
      </c>
      <c r="AE325" s="237">
        <f>V325+Y325</f>
        <v>32099.99</v>
      </c>
      <c r="AF325" s="227" t="s">
        <v>79</v>
      </c>
      <c r="AG325" s="227" t="s">
        <v>33</v>
      </c>
      <c r="AH325" s="281" t="s">
        <v>166</v>
      </c>
      <c r="AI325" s="239" t="s">
        <v>167</v>
      </c>
      <c r="AJ325" s="227"/>
    </row>
    <row r="326" spans="2:36" s="36" customFormat="1" ht="62.4" customHeight="1" x14ac:dyDescent="0.3">
      <c r="B326" s="228"/>
      <c r="C326" s="228"/>
      <c r="D326" s="228"/>
      <c r="E326" s="229"/>
      <c r="F326" s="229"/>
      <c r="G326" s="229"/>
      <c r="H326" s="228"/>
      <c r="I326" s="228"/>
      <c r="J326" s="11" t="s">
        <v>111</v>
      </c>
      <c r="K326" s="7" t="s">
        <v>112</v>
      </c>
      <c r="L326" s="7" t="s">
        <v>85</v>
      </c>
      <c r="M326" s="7">
        <v>1</v>
      </c>
      <c r="N326" s="227"/>
      <c r="O326" s="228"/>
      <c r="P326" s="228"/>
      <c r="Q326" s="228"/>
      <c r="R326" s="231"/>
      <c r="S326" s="231"/>
      <c r="T326" s="232"/>
      <c r="U326" s="232"/>
      <c r="V326" s="234"/>
      <c r="W326" s="236"/>
      <c r="X326" s="236"/>
      <c r="Y326" s="236"/>
      <c r="Z326" s="236"/>
      <c r="AA326" s="236"/>
      <c r="AB326" s="236"/>
      <c r="AC326" s="227"/>
      <c r="AD326" s="237"/>
      <c r="AE326" s="237"/>
      <c r="AF326" s="228"/>
      <c r="AG326" s="227"/>
      <c r="AH326" s="240"/>
      <c r="AI326" s="240"/>
      <c r="AJ326" s="228"/>
    </row>
    <row r="327" spans="2:36" s="36" customFormat="1" ht="59.1" customHeight="1" x14ac:dyDescent="0.3">
      <c r="B327" s="228"/>
      <c r="C327" s="228"/>
      <c r="D327" s="228"/>
      <c r="E327" s="229"/>
      <c r="F327" s="229"/>
      <c r="G327" s="229"/>
      <c r="H327" s="228"/>
      <c r="I327" s="228"/>
      <c r="J327" s="11" t="s">
        <v>127</v>
      </c>
      <c r="K327" s="7" t="s">
        <v>128</v>
      </c>
      <c r="L327" s="7" t="s">
        <v>85</v>
      </c>
      <c r="M327" s="63">
        <v>40</v>
      </c>
      <c r="N327" s="227"/>
      <c r="O327" s="228"/>
      <c r="P327" s="228"/>
      <c r="Q327" s="228"/>
      <c r="R327" s="231"/>
      <c r="S327" s="231"/>
      <c r="T327" s="232"/>
      <c r="U327" s="232"/>
      <c r="V327" s="235"/>
      <c r="W327" s="236"/>
      <c r="X327" s="236"/>
      <c r="Y327" s="236"/>
      <c r="Z327" s="236"/>
      <c r="AA327" s="236"/>
      <c r="AB327" s="236"/>
      <c r="AC327" s="227"/>
      <c r="AD327" s="237"/>
      <c r="AE327" s="237"/>
      <c r="AF327" s="228"/>
      <c r="AG327" s="227"/>
      <c r="AH327" s="241"/>
      <c r="AI327" s="241"/>
      <c r="AJ327" s="228"/>
    </row>
    <row r="328" spans="2:36" s="36" customFormat="1" ht="132" customHeight="1" x14ac:dyDescent="0.3">
      <c r="B328" s="256" t="s">
        <v>283</v>
      </c>
      <c r="C328" s="256" t="s">
        <v>284</v>
      </c>
      <c r="D328" s="256" t="s">
        <v>106</v>
      </c>
      <c r="E328" s="271" t="s">
        <v>67</v>
      </c>
      <c r="F328" s="499" t="s">
        <v>134</v>
      </c>
      <c r="G328" s="271" t="s">
        <v>147</v>
      </c>
      <c r="H328" s="342" t="s">
        <v>70</v>
      </c>
      <c r="I328" s="342" t="s">
        <v>79</v>
      </c>
      <c r="J328" s="11" t="s">
        <v>207</v>
      </c>
      <c r="K328" s="7" t="s">
        <v>107</v>
      </c>
      <c r="L328" s="7" t="s">
        <v>86</v>
      </c>
      <c r="M328" s="7">
        <v>40</v>
      </c>
      <c r="N328" s="281" t="s">
        <v>108</v>
      </c>
      <c r="O328" s="256" t="s">
        <v>287</v>
      </c>
      <c r="P328" s="256" t="s">
        <v>75</v>
      </c>
      <c r="Q328" s="256" t="s">
        <v>76</v>
      </c>
      <c r="R328" s="263" t="s">
        <v>77</v>
      </c>
      <c r="S328" s="263" t="s">
        <v>109</v>
      </c>
      <c r="T328" s="302">
        <f>V328+Y328</f>
        <v>96904.05</v>
      </c>
      <c r="U328" s="302" t="s">
        <v>79</v>
      </c>
      <c r="V328" s="233">
        <v>82368.44</v>
      </c>
      <c r="W328" s="233" t="s">
        <v>79</v>
      </c>
      <c r="X328" s="233" t="s">
        <v>79</v>
      </c>
      <c r="Y328" s="233">
        <v>14535.61</v>
      </c>
      <c r="Z328" s="233" t="s">
        <v>98</v>
      </c>
      <c r="AA328" s="233" t="s">
        <v>79</v>
      </c>
      <c r="AB328" s="233">
        <v>10767.12</v>
      </c>
      <c r="AC328" s="239" t="s">
        <v>149</v>
      </c>
      <c r="AD328" s="260" t="s">
        <v>79</v>
      </c>
      <c r="AE328" s="260">
        <f>V328+Y328</f>
        <v>96904.05</v>
      </c>
      <c r="AF328" s="239" t="s">
        <v>79</v>
      </c>
      <c r="AG328" s="239" t="s">
        <v>33</v>
      </c>
      <c r="AH328" s="281" t="s">
        <v>150</v>
      </c>
      <c r="AI328" s="239" t="s">
        <v>157</v>
      </c>
      <c r="AJ328" s="239"/>
    </row>
    <row r="329" spans="2:36" s="36" customFormat="1" ht="64.2" customHeight="1" x14ac:dyDescent="0.3">
      <c r="B329" s="257"/>
      <c r="C329" s="257"/>
      <c r="D329" s="257"/>
      <c r="E329" s="272"/>
      <c r="F329" s="272"/>
      <c r="G329" s="272"/>
      <c r="H329" s="257"/>
      <c r="I329" s="257"/>
      <c r="J329" s="11" t="s">
        <v>111</v>
      </c>
      <c r="K329" s="7" t="s">
        <v>112</v>
      </c>
      <c r="L329" s="7" t="s">
        <v>85</v>
      </c>
      <c r="M329" s="7">
        <v>4</v>
      </c>
      <c r="N329" s="240"/>
      <c r="O329" s="257"/>
      <c r="P329" s="257"/>
      <c r="Q329" s="257"/>
      <c r="R329" s="264"/>
      <c r="S329" s="264"/>
      <c r="T329" s="303"/>
      <c r="U329" s="303"/>
      <c r="V329" s="234"/>
      <c r="W329" s="234"/>
      <c r="X329" s="234"/>
      <c r="Y329" s="234"/>
      <c r="Z329" s="234"/>
      <c r="AA329" s="234"/>
      <c r="AB329" s="234"/>
      <c r="AC329" s="240"/>
      <c r="AD329" s="261"/>
      <c r="AE329" s="261"/>
      <c r="AF329" s="257"/>
      <c r="AG329" s="240"/>
      <c r="AH329" s="240"/>
      <c r="AI329" s="240"/>
      <c r="AJ329" s="257"/>
    </row>
    <row r="330" spans="2:36" s="36" customFormat="1" ht="59.1" customHeight="1" x14ac:dyDescent="0.3">
      <c r="B330" s="258"/>
      <c r="C330" s="258"/>
      <c r="D330" s="258"/>
      <c r="E330" s="273"/>
      <c r="F330" s="273"/>
      <c r="G330" s="273"/>
      <c r="H330" s="258"/>
      <c r="I330" s="258"/>
      <c r="J330" s="11" t="s">
        <v>127</v>
      </c>
      <c r="K330" s="7" t="s">
        <v>128</v>
      </c>
      <c r="L330" s="7" t="s">
        <v>85</v>
      </c>
      <c r="M330" s="63">
        <v>120</v>
      </c>
      <c r="N330" s="241"/>
      <c r="O330" s="258"/>
      <c r="P330" s="258"/>
      <c r="Q330" s="258"/>
      <c r="R330" s="265"/>
      <c r="S330" s="265"/>
      <c r="T330" s="253"/>
      <c r="U330" s="253"/>
      <c r="V330" s="235"/>
      <c r="W330" s="235"/>
      <c r="X330" s="235"/>
      <c r="Y330" s="235"/>
      <c r="Z330" s="235"/>
      <c r="AA330" s="235"/>
      <c r="AB330" s="235"/>
      <c r="AC330" s="241"/>
      <c r="AD330" s="262"/>
      <c r="AE330" s="262"/>
      <c r="AF330" s="258"/>
      <c r="AG330" s="241"/>
      <c r="AH330" s="241"/>
      <c r="AI330" s="241"/>
      <c r="AJ330" s="258"/>
    </row>
    <row r="331" spans="2:36" s="36" customFormat="1" ht="112.5" customHeight="1" x14ac:dyDescent="0.3">
      <c r="B331" s="228" t="s">
        <v>285</v>
      </c>
      <c r="C331" s="228" t="s">
        <v>286</v>
      </c>
      <c r="D331" s="228" t="s">
        <v>106</v>
      </c>
      <c r="E331" s="229" t="s">
        <v>67</v>
      </c>
      <c r="F331" s="229" t="s">
        <v>134</v>
      </c>
      <c r="G331" s="229" t="s">
        <v>147</v>
      </c>
      <c r="H331" s="228" t="s">
        <v>70</v>
      </c>
      <c r="I331" s="228" t="s">
        <v>79</v>
      </c>
      <c r="J331" s="11" t="s">
        <v>207</v>
      </c>
      <c r="K331" s="7" t="s">
        <v>107</v>
      </c>
      <c r="L331" s="7" t="s">
        <v>86</v>
      </c>
      <c r="M331" s="7">
        <v>40</v>
      </c>
      <c r="N331" s="227" t="s">
        <v>108</v>
      </c>
      <c r="O331" s="228" t="s">
        <v>287</v>
      </c>
      <c r="P331" s="228" t="s">
        <v>75</v>
      </c>
      <c r="Q331" s="228" t="s">
        <v>76</v>
      </c>
      <c r="R331" s="231" t="s">
        <v>77</v>
      </c>
      <c r="S331" s="231" t="s">
        <v>109</v>
      </c>
      <c r="T331" s="232">
        <f>V331+Y331</f>
        <v>19624.909999999996</v>
      </c>
      <c r="U331" s="232" t="s">
        <v>79</v>
      </c>
      <c r="V331" s="233">
        <v>16681.169999999998</v>
      </c>
      <c r="W331" s="236" t="s">
        <v>79</v>
      </c>
      <c r="X331" s="236" t="s">
        <v>79</v>
      </c>
      <c r="Y331" s="236">
        <v>2943.74</v>
      </c>
      <c r="Z331" s="236" t="s">
        <v>98</v>
      </c>
      <c r="AA331" s="236" t="s">
        <v>79</v>
      </c>
      <c r="AB331" s="236">
        <v>2180.54</v>
      </c>
      <c r="AC331" s="227" t="s">
        <v>149</v>
      </c>
      <c r="AD331" s="237" t="s">
        <v>79</v>
      </c>
      <c r="AE331" s="237">
        <f>V331+Y331</f>
        <v>19624.909999999996</v>
      </c>
      <c r="AF331" s="227" t="s">
        <v>79</v>
      </c>
      <c r="AG331" s="227" t="s">
        <v>33</v>
      </c>
      <c r="AH331" s="227" t="s">
        <v>150</v>
      </c>
      <c r="AI331" s="227" t="s">
        <v>157</v>
      </c>
      <c r="AJ331" s="227"/>
    </row>
    <row r="332" spans="2:36" s="36" customFormat="1" ht="86.1" customHeight="1" x14ac:dyDescent="0.3">
      <c r="B332" s="228"/>
      <c r="C332" s="228"/>
      <c r="D332" s="228"/>
      <c r="E332" s="229"/>
      <c r="F332" s="229"/>
      <c r="G332" s="229"/>
      <c r="H332" s="228"/>
      <c r="I332" s="228"/>
      <c r="J332" s="11" t="s">
        <v>111</v>
      </c>
      <c r="K332" s="7" t="s">
        <v>112</v>
      </c>
      <c r="L332" s="7" t="s">
        <v>85</v>
      </c>
      <c r="M332" s="7">
        <v>2</v>
      </c>
      <c r="N332" s="227"/>
      <c r="O332" s="228"/>
      <c r="P332" s="228"/>
      <c r="Q332" s="228"/>
      <c r="R332" s="231"/>
      <c r="S332" s="231"/>
      <c r="T332" s="232"/>
      <c r="U332" s="232"/>
      <c r="V332" s="234"/>
      <c r="W332" s="236"/>
      <c r="X332" s="236"/>
      <c r="Y332" s="236"/>
      <c r="Z332" s="236"/>
      <c r="AA332" s="236"/>
      <c r="AB332" s="236"/>
      <c r="AC332" s="227"/>
      <c r="AD332" s="237"/>
      <c r="AE332" s="237"/>
      <c r="AF332" s="228"/>
      <c r="AG332" s="227"/>
      <c r="AH332" s="227"/>
      <c r="AI332" s="227"/>
      <c r="AJ332" s="228"/>
    </row>
    <row r="333" spans="2:36" s="36" customFormat="1" ht="59.1" customHeight="1" x14ac:dyDescent="0.3">
      <c r="B333" s="228"/>
      <c r="C333" s="228"/>
      <c r="D333" s="228"/>
      <c r="E333" s="229"/>
      <c r="F333" s="229"/>
      <c r="G333" s="229"/>
      <c r="H333" s="228"/>
      <c r="I333" s="228"/>
      <c r="J333" s="11" t="s">
        <v>127</v>
      </c>
      <c r="K333" s="7" t="s">
        <v>128</v>
      </c>
      <c r="L333" s="7" t="s">
        <v>85</v>
      </c>
      <c r="M333" s="63">
        <v>37</v>
      </c>
      <c r="N333" s="227"/>
      <c r="O333" s="228"/>
      <c r="P333" s="228"/>
      <c r="Q333" s="228"/>
      <c r="R333" s="231"/>
      <c r="S333" s="231"/>
      <c r="T333" s="232"/>
      <c r="U333" s="232"/>
      <c r="V333" s="235"/>
      <c r="W333" s="236"/>
      <c r="X333" s="236"/>
      <c r="Y333" s="236"/>
      <c r="Z333" s="236"/>
      <c r="AA333" s="236"/>
      <c r="AB333" s="236"/>
      <c r="AC333" s="227"/>
      <c r="AD333" s="237"/>
      <c r="AE333" s="237"/>
      <c r="AF333" s="228"/>
      <c r="AG333" s="227"/>
      <c r="AH333" s="227"/>
      <c r="AI333" s="227"/>
      <c r="AJ333" s="228"/>
    </row>
    <row r="334" spans="2:36" s="36" customFormat="1" ht="132" customHeight="1" x14ac:dyDescent="0.3">
      <c r="B334" s="228" t="s">
        <v>288</v>
      </c>
      <c r="C334" s="228" t="s">
        <v>289</v>
      </c>
      <c r="D334" s="228" t="s">
        <v>106</v>
      </c>
      <c r="E334" s="229" t="s">
        <v>67</v>
      </c>
      <c r="F334" s="229" t="s">
        <v>134</v>
      </c>
      <c r="G334" s="229" t="s">
        <v>147</v>
      </c>
      <c r="H334" s="228" t="s">
        <v>70</v>
      </c>
      <c r="I334" s="228" t="s">
        <v>79</v>
      </c>
      <c r="J334" s="11" t="s">
        <v>207</v>
      </c>
      <c r="K334" s="7" t="s">
        <v>107</v>
      </c>
      <c r="L334" s="7" t="s">
        <v>86</v>
      </c>
      <c r="M334" s="7">
        <v>40</v>
      </c>
      <c r="N334" s="227" t="s">
        <v>108</v>
      </c>
      <c r="O334" s="228" t="s">
        <v>287</v>
      </c>
      <c r="P334" s="228" t="s">
        <v>75</v>
      </c>
      <c r="Q334" s="228" t="s">
        <v>76</v>
      </c>
      <c r="R334" s="231" t="s">
        <v>77</v>
      </c>
      <c r="S334" s="231" t="s">
        <v>109</v>
      </c>
      <c r="T334" s="232">
        <f>V334+Y334</f>
        <v>27069.22</v>
      </c>
      <c r="U334" s="232" t="s">
        <v>79</v>
      </c>
      <c r="V334" s="233">
        <v>23008.84</v>
      </c>
      <c r="W334" s="236" t="s">
        <v>79</v>
      </c>
      <c r="X334" s="236" t="s">
        <v>79</v>
      </c>
      <c r="Y334" s="236">
        <v>4060.38</v>
      </c>
      <c r="Z334" s="236" t="s">
        <v>98</v>
      </c>
      <c r="AA334" s="236" t="s">
        <v>79</v>
      </c>
      <c r="AB334" s="236">
        <v>3007.69</v>
      </c>
      <c r="AC334" s="227" t="s">
        <v>149</v>
      </c>
      <c r="AD334" s="237" t="s">
        <v>79</v>
      </c>
      <c r="AE334" s="237">
        <f>V334+Y334</f>
        <v>27069.22</v>
      </c>
      <c r="AF334" s="227" t="s">
        <v>79</v>
      </c>
      <c r="AG334" s="227" t="s">
        <v>33</v>
      </c>
      <c r="AH334" s="227" t="s">
        <v>150</v>
      </c>
      <c r="AI334" s="227" t="s">
        <v>157</v>
      </c>
      <c r="AJ334" s="227"/>
    </row>
    <row r="335" spans="2:36" s="36" customFormat="1" ht="86.1" customHeight="1" x14ac:dyDescent="0.3">
      <c r="B335" s="228"/>
      <c r="C335" s="228"/>
      <c r="D335" s="228"/>
      <c r="E335" s="229"/>
      <c r="F335" s="229"/>
      <c r="G335" s="229"/>
      <c r="H335" s="228"/>
      <c r="I335" s="228"/>
      <c r="J335" s="11" t="s">
        <v>111</v>
      </c>
      <c r="K335" s="7" t="s">
        <v>112</v>
      </c>
      <c r="L335" s="7" t="s">
        <v>85</v>
      </c>
      <c r="M335" s="7">
        <v>2</v>
      </c>
      <c r="N335" s="227"/>
      <c r="O335" s="228"/>
      <c r="P335" s="228"/>
      <c r="Q335" s="228"/>
      <c r="R335" s="231"/>
      <c r="S335" s="231"/>
      <c r="T335" s="232"/>
      <c r="U335" s="232"/>
      <c r="V335" s="234"/>
      <c r="W335" s="236"/>
      <c r="X335" s="236"/>
      <c r="Y335" s="236"/>
      <c r="Z335" s="236"/>
      <c r="AA335" s="236"/>
      <c r="AB335" s="236"/>
      <c r="AC335" s="227"/>
      <c r="AD335" s="237"/>
      <c r="AE335" s="237"/>
      <c r="AF335" s="228"/>
      <c r="AG335" s="227"/>
      <c r="AH335" s="227"/>
      <c r="AI335" s="227"/>
      <c r="AJ335" s="228"/>
    </row>
    <row r="336" spans="2:36" s="36" customFormat="1" ht="59.1" customHeight="1" x14ac:dyDescent="0.3">
      <c r="B336" s="228"/>
      <c r="C336" s="228"/>
      <c r="D336" s="228"/>
      <c r="E336" s="229"/>
      <c r="F336" s="229"/>
      <c r="G336" s="229"/>
      <c r="H336" s="228"/>
      <c r="I336" s="228"/>
      <c r="J336" s="11" t="s">
        <v>127</v>
      </c>
      <c r="K336" s="7" t="s">
        <v>128</v>
      </c>
      <c r="L336" s="7" t="s">
        <v>85</v>
      </c>
      <c r="M336" s="63">
        <v>6</v>
      </c>
      <c r="N336" s="227"/>
      <c r="O336" s="228"/>
      <c r="P336" s="228"/>
      <c r="Q336" s="228"/>
      <c r="R336" s="231"/>
      <c r="S336" s="231"/>
      <c r="T336" s="232"/>
      <c r="U336" s="232"/>
      <c r="V336" s="235"/>
      <c r="W336" s="236"/>
      <c r="X336" s="236"/>
      <c r="Y336" s="236"/>
      <c r="Z336" s="236"/>
      <c r="AA336" s="236"/>
      <c r="AB336" s="236"/>
      <c r="AC336" s="227"/>
      <c r="AD336" s="237"/>
      <c r="AE336" s="237"/>
      <c r="AF336" s="228"/>
      <c r="AG336" s="227"/>
      <c r="AH336" s="227"/>
      <c r="AI336" s="227"/>
      <c r="AJ336" s="228"/>
    </row>
    <row r="337" spans="2:36" ht="52.2" customHeight="1" x14ac:dyDescent="0.3">
      <c r="B337" s="228" t="s">
        <v>290</v>
      </c>
      <c r="C337" s="228" t="s">
        <v>291</v>
      </c>
      <c r="D337" s="228" t="s">
        <v>66</v>
      </c>
      <c r="E337" s="229" t="s">
        <v>67</v>
      </c>
      <c r="F337" s="229" t="s">
        <v>132</v>
      </c>
      <c r="G337" s="229" t="s">
        <v>69</v>
      </c>
      <c r="H337" s="228" t="s">
        <v>70</v>
      </c>
      <c r="I337" s="228" t="s">
        <v>79</v>
      </c>
      <c r="J337" s="11" t="s">
        <v>113</v>
      </c>
      <c r="K337" s="7" t="s">
        <v>114</v>
      </c>
      <c r="L337" s="7" t="s">
        <v>115</v>
      </c>
      <c r="M337" s="7">
        <v>1.5</v>
      </c>
      <c r="N337" s="227" t="s">
        <v>108</v>
      </c>
      <c r="O337" s="228" t="s">
        <v>292</v>
      </c>
      <c r="P337" s="228" t="s">
        <v>75</v>
      </c>
      <c r="Q337" s="228" t="s">
        <v>76</v>
      </c>
      <c r="R337" s="231" t="s">
        <v>77</v>
      </c>
      <c r="S337" s="231" t="s">
        <v>109</v>
      </c>
      <c r="T337" s="232">
        <f>V337+Y337</f>
        <v>107998.52</v>
      </c>
      <c r="U337" s="232" t="s">
        <v>79</v>
      </c>
      <c r="V337" s="236">
        <v>91798.74</v>
      </c>
      <c r="W337" s="236" t="s">
        <v>79</v>
      </c>
      <c r="X337" s="236" t="s">
        <v>79</v>
      </c>
      <c r="Y337" s="236">
        <v>16199.78</v>
      </c>
      <c r="Z337" s="236" t="s">
        <v>79</v>
      </c>
      <c r="AA337" s="236" t="s">
        <v>79</v>
      </c>
      <c r="AB337" s="236">
        <v>11999.84</v>
      </c>
      <c r="AC337" s="227" t="s">
        <v>80</v>
      </c>
      <c r="AD337" s="237" t="s">
        <v>79</v>
      </c>
      <c r="AE337" s="237">
        <f>V337+Y337</f>
        <v>107998.52</v>
      </c>
      <c r="AF337" s="227" t="s">
        <v>79</v>
      </c>
      <c r="AG337" s="227" t="s">
        <v>33</v>
      </c>
      <c r="AH337" s="227" t="s">
        <v>150</v>
      </c>
      <c r="AI337" s="227" t="s">
        <v>157</v>
      </c>
      <c r="AJ337" s="227"/>
    </row>
    <row r="338" spans="2:36" ht="55.2" x14ac:dyDescent="0.3">
      <c r="B338" s="228"/>
      <c r="C338" s="228"/>
      <c r="D338" s="228"/>
      <c r="E338" s="229"/>
      <c r="F338" s="229"/>
      <c r="G338" s="229"/>
      <c r="H338" s="228"/>
      <c r="I338" s="228"/>
      <c r="J338" s="11" t="s">
        <v>116</v>
      </c>
      <c r="K338" s="7" t="s">
        <v>117</v>
      </c>
      <c r="L338" s="7" t="s">
        <v>85</v>
      </c>
      <c r="M338" s="7">
        <v>1</v>
      </c>
      <c r="N338" s="227"/>
      <c r="O338" s="228"/>
      <c r="P338" s="228"/>
      <c r="Q338" s="228"/>
      <c r="R338" s="231"/>
      <c r="S338" s="231"/>
      <c r="T338" s="232"/>
      <c r="U338" s="232"/>
      <c r="V338" s="236"/>
      <c r="W338" s="236"/>
      <c r="X338" s="236"/>
      <c r="Y338" s="236"/>
      <c r="Z338" s="236"/>
      <c r="AA338" s="236"/>
      <c r="AB338" s="236"/>
      <c r="AC338" s="227"/>
      <c r="AD338" s="237"/>
      <c r="AE338" s="237"/>
      <c r="AF338" s="228"/>
      <c r="AG338" s="227"/>
      <c r="AH338" s="227"/>
      <c r="AI338" s="227"/>
      <c r="AJ338" s="228"/>
    </row>
    <row r="339" spans="2:36" ht="41.4" x14ac:dyDescent="0.3">
      <c r="B339" s="228"/>
      <c r="C339" s="228"/>
      <c r="D339" s="228"/>
      <c r="E339" s="229"/>
      <c r="F339" s="229"/>
      <c r="G339" s="229"/>
      <c r="H339" s="228"/>
      <c r="I339" s="228"/>
      <c r="J339" s="11" t="s">
        <v>208</v>
      </c>
      <c r="K339" s="7" t="s">
        <v>118</v>
      </c>
      <c r="L339" s="7" t="s">
        <v>119</v>
      </c>
      <c r="M339" s="7">
        <v>1</v>
      </c>
      <c r="N339" s="227"/>
      <c r="O339" s="228"/>
      <c r="P339" s="228"/>
      <c r="Q339" s="228"/>
      <c r="R339" s="231"/>
      <c r="S339" s="231"/>
      <c r="T339" s="232"/>
      <c r="U339" s="232"/>
      <c r="V339" s="236"/>
      <c r="W339" s="236"/>
      <c r="X339" s="236"/>
      <c r="Y339" s="236"/>
      <c r="Z339" s="236"/>
      <c r="AA339" s="236"/>
      <c r="AB339" s="236"/>
      <c r="AC339" s="227"/>
      <c r="AD339" s="237"/>
      <c r="AE339" s="237"/>
      <c r="AF339" s="228"/>
      <c r="AG339" s="227"/>
      <c r="AH339" s="227"/>
      <c r="AI339" s="227"/>
      <c r="AJ339" s="228"/>
    </row>
    <row r="340" spans="2:36" ht="44.1" customHeight="1" x14ac:dyDescent="0.3">
      <c r="B340" s="228"/>
      <c r="C340" s="228"/>
      <c r="D340" s="228"/>
      <c r="E340" s="229"/>
      <c r="F340" s="229"/>
      <c r="G340" s="229"/>
      <c r="H340" s="228"/>
      <c r="I340" s="228"/>
      <c r="J340" s="11" t="s">
        <v>120</v>
      </c>
      <c r="K340" s="7" t="s">
        <v>121</v>
      </c>
      <c r="L340" s="7" t="s">
        <v>119</v>
      </c>
      <c r="M340" s="63">
        <v>1</v>
      </c>
      <c r="N340" s="227"/>
      <c r="O340" s="228"/>
      <c r="P340" s="228"/>
      <c r="Q340" s="228"/>
      <c r="R340" s="231"/>
      <c r="S340" s="231"/>
      <c r="T340" s="232"/>
      <c r="U340" s="232"/>
      <c r="V340" s="236"/>
      <c r="W340" s="236"/>
      <c r="X340" s="236"/>
      <c r="Y340" s="236"/>
      <c r="Z340" s="236"/>
      <c r="AA340" s="236"/>
      <c r="AB340" s="236"/>
      <c r="AC340" s="227"/>
      <c r="AD340" s="237"/>
      <c r="AE340" s="237"/>
      <c r="AF340" s="228"/>
      <c r="AG340" s="227"/>
      <c r="AH340" s="227"/>
      <c r="AI340" s="227"/>
      <c r="AJ340" s="228"/>
    </row>
    <row r="341" spans="2:36" s="36" customFormat="1" ht="89.1" customHeight="1" x14ac:dyDescent="0.3">
      <c r="B341" s="228" t="s">
        <v>293</v>
      </c>
      <c r="C341" s="228" t="s">
        <v>284</v>
      </c>
      <c r="D341" s="228" t="s">
        <v>106</v>
      </c>
      <c r="E341" s="229" t="s">
        <v>67</v>
      </c>
      <c r="F341" s="229" t="s">
        <v>134</v>
      </c>
      <c r="G341" s="229" t="s">
        <v>147</v>
      </c>
      <c r="H341" s="228" t="s">
        <v>70</v>
      </c>
      <c r="I341" s="228" t="s">
        <v>79</v>
      </c>
      <c r="J341" s="28" t="s">
        <v>207</v>
      </c>
      <c r="K341" s="14" t="s">
        <v>107</v>
      </c>
      <c r="L341" s="14" t="s">
        <v>86</v>
      </c>
      <c r="M341" s="14">
        <v>40</v>
      </c>
      <c r="N341" s="227" t="s">
        <v>108</v>
      </c>
      <c r="O341" s="228" t="s">
        <v>287</v>
      </c>
      <c r="P341" s="228" t="s">
        <v>75</v>
      </c>
      <c r="Q341" s="228" t="s">
        <v>76</v>
      </c>
      <c r="R341" s="231" t="s">
        <v>77</v>
      </c>
      <c r="S341" s="231" t="s">
        <v>109</v>
      </c>
      <c r="T341" s="232">
        <f>V341+Y341</f>
        <v>146095.95000000001</v>
      </c>
      <c r="U341" s="232" t="s">
        <v>79</v>
      </c>
      <c r="V341" s="233">
        <v>124181.56</v>
      </c>
      <c r="W341" s="236" t="s">
        <v>79</v>
      </c>
      <c r="X341" s="236" t="s">
        <v>79</v>
      </c>
      <c r="Y341" s="236">
        <v>21914.39</v>
      </c>
      <c r="Z341" s="236" t="s">
        <v>98</v>
      </c>
      <c r="AA341" s="236" t="s">
        <v>79</v>
      </c>
      <c r="AB341" s="236">
        <v>16232.88</v>
      </c>
      <c r="AC341" s="227" t="s">
        <v>149</v>
      </c>
      <c r="AD341" s="237" t="s">
        <v>79</v>
      </c>
      <c r="AE341" s="237">
        <f>V341+Y341</f>
        <v>146095.95000000001</v>
      </c>
      <c r="AF341" s="227" t="s">
        <v>79</v>
      </c>
      <c r="AG341" s="227" t="s">
        <v>33</v>
      </c>
      <c r="AH341" s="227" t="s">
        <v>161</v>
      </c>
      <c r="AI341" s="227" t="s">
        <v>179</v>
      </c>
      <c r="AJ341" s="227"/>
    </row>
    <row r="342" spans="2:36" s="36" customFormat="1" ht="86.1" customHeight="1" x14ac:dyDescent="0.3">
      <c r="B342" s="228"/>
      <c r="C342" s="228"/>
      <c r="D342" s="228"/>
      <c r="E342" s="229"/>
      <c r="F342" s="229"/>
      <c r="G342" s="229"/>
      <c r="H342" s="228"/>
      <c r="I342" s="228"/>
      <c r="J342" s="11" t="s">
        <v>111</v>
      </c>
      <c r="K342" s="7" t="s">
        <v>112</v>
      </c>
      <c r="L342" s="7" t="s">
        <v>85</v>
      </c>
      <c r="M342" s="7">
        <v>4</v>
      </c>
      <c r="N342" s="227"/>
      <c r="O342" s="228"/>
      <c r="P342" s="228"/>
      <c r="Q342" s="228"/>
      <c r="R342" s="231"/>
      <c r="S342" s="231"/>
      <c r="T342" s="232"/>
      <c r="U342" s="232"/>
      <c r="V342" s="234"/>
      <c r="W342" s="236"/>
      <c r="X342" s="236"/>
      <c r="Y342" s="236"/>
      <c r="Z342" s="236"/>
      <c r="AA342" s="236"/>
      <c r="AB342" s="236"/>
      <c r="AC342" s="227"/>
      <c r="AD342" s="237"/>
      <c r="AE342" s="237"/>
      <c r="AF342" s="228"/>
      <c r="AG342" s="227"/>
      <c r="AH342" s="227"/>
      <c r="AI342" s="227"/>
      <c r="AJ342" s="228"/>
    </row>
    <row r="343" spans="2:36" s="36" customFormat="1" ht="88.5" customHeight="1" x14ac:dyDescent="0.3">
      <c r="B343" s="228"/>
      <c r="C343" s="228"/>
      <c r="D343" s="228"/>
      <c r="E343" s="229"/>
      <c r="F343" s="229"/>
      <c r="G343" s="229"/>
      <c r="H343" s="228"/>
      <c r="I343" s="228"/>
      <c r="J343" s="11" t="s">
        <v>127</v>
      </c>
      <c r="K343" s="7" t="s">
        <v>128</v>
      </c>
      <c r="L343" s="7" t="s">
        <v>85</v>
      </c>
      <c r="M343" s="63">
        <v>116</v>
      </c>
      <c r="N343" s="227"/>
      <c r="O343" s="228"/>
      <c r="P343" s="228"/>
      <c r="Q343" s="228"/>
      <c r="R343" s="231"/>
      <c r="S343" s="231"/>
      <c r="T343" s="232"/>
      <c r="U343" s="232"/>
      <c r="V343" s="235"/>
      <c r="W343" s="236"/>
      <c r="X343" s="236"/>
      <c r="Y343" s="236"/>
      <c r="Z343" s="236"/>
      <c r="AA343" s="236"/>
      <c r="AB343" s="236"/>
      <c r="AC343" s="227"/>
      <c r="AD343" s="237"/>
      <c r="AE343" s="237"/>
      <c r="AF343" s="228"/>
      <c r="AG343" s="227"/>
      <c r="AH343" s="227"/>
      <c r="AI343" s="227"/>
      <c r="AJ343" s="228"/>
    </row>
    <row r="344" spans="2:36" s="36" customFormat="1" ht="89.1" customHeight="1" x14ac:dyDescent="0.3">
      <c r="B344" s="228" t="s">
        <v>295</v>
      </c>
      <c r="C344" s="228" t="s">
        <v>286</v>
      </c>
      <c r="D344" s="228" t="s">
        <v>106</v>
      </c>
      <c r="E344" s="229" t="s">
        <v>67</v>
      </c>
      <c r="F344" s="229" t="s">
        <v>134</v>
      </c>
      <c r="G344" s="229" t="s">
        <v>147</v>
      </c>
      <c r="H344" s="228" t="s">
        <v>70</v>
      </c>
      <c r="I344" s="228" t="s">
        <v>79</v>
      </c>
      <c r="J344" s="28" t="s">
        <v>207</v>
      </c>
      <c r="K344" s="14" t="s">
        <v>107</v>
      </c>
      <c r="L344" s="14" t="s">
        <v>86</v>
      </c>
      <c r="M344" s="14">
        <v>40</v>
      </c>
      <c r="N344" s="227" t="s">
        <v>108</v>
      </c>
      <c r="O344" s="228" t="s">
        <v>287</v>
      </c>
      <c r="P344" s="228" t="s">
        <v>75</v>
      </c>
      <c r="Q344" s="228" t="s">
        <v>76</v>
      </c>
      <c r="R344" s="231" t="s">
        <v>77</v>
      </c>
      <c r="S344" s="231" t="s">
        <v>109</v>
      </c>
      <c r="T344" s="232">
        <f>+V344+Y344</f>
        <v>56345.11</v>
      </c>
      <c r="U344" s="232" t="s">
        <v>79</v>
      </c>
      <c r="V344" s="233">
        <v>47893.34</v>
      </c>
      <c r="W344" s="236" t="s">
        <v>79</v>
      </c>
      <c r="X344" s="236" t="s">
        <v>79</v>
      </c>
      <c r="Y344" s="236">
        <v>8451.77</v>
      </c>
      <c r="Z344" s="236" t="s">
        <v>98</v>
      </c>
      <c r="AA344" s="236" t="s">
        <v>79</v>
      </c>
      <c r="AB344" s="236">
        <v>6260.57</v>
      </c>
      <c r="AC344" s="227" t="s">
        <v>149</v>
      </c>
      <c r="AD344" s="237" t="s">
        <v>79</v>
      </c>
      <c r="AE344" s="237">
        <f>V344+Y344</f>
        <v>56345.11</v>
      </c>
      <c r="AF344" s="227" t="s">
        <v>79</v>
      </c>
      <c r="AG344" s="227" t="s">
        <v>33</v>
      </c>
      <c r="AH344" s="227" t="s">
        <v>161</v>
      </c>
      <c r="AI344" s="227" t="s">
        <v>179</v>
      </c>
      <c r="AJ344" s="227"/>
    </row>
    <row r="345" spans="2:36" s="36" customFormat="1" ht="86.1" customHeight="1" x14ac:dyDescent="0.3">
      <c r="B345" s="228"/>
      <c r="C345" s="228"/>
      <c r="D345" s="228"/>
      <c r="E345" s="229"/>
      <c r="F345" s="229"/>
      <c r="G345" s="229"/>
      <c r="H345" s="228"/>
      <c r="I345" s="228"/>
      <c r="J345" s="11" t="s">
        <v>111</v>
      </c>
      <c r="K345" s="7" t="s">
        <v>112</v>
      </c>
      <c r="L345" s="7" t="s">
        <v>85</v>
      </c>
      <c r="M345" s="7">
        <v>2</v>
      </c>
      <c r="N345" s="227"/>
      <c r="O345" s="228"/>
      <c r="P345" s="228"/>
      <c r="Q345" s="228"/>
      <c r="R345" s="231"/>
      <c r="S345" s="231"/>
      <c r="T345" s="232"/>
      <c r="U345" s="232"/>
      <c r="V345" s="234"/>
      <c r="W345" s="236"/>
      <c r="X345" s="236"/>
      <c r="Y345" s="236"/>
      <c r="Z345" s="236"/>
      <c r="AA345" s="236"/>
      <c r="AB345" s="236"/>
      <c r="AC345" s="227"/>
      <c r="AD345" s="237"/>
      <c r="AE345" s="237"/>
      <c r="AF345" s="228"/>
      <c r="AG345" s="227"/>
      <c r="AH345" s="227"/>
      <c r="AI345" s="227"/>
      <c r="AJ345" s="228"/>
    </row>
    <row r="346" spans="2:36" s="36" customFormat="1" ht="50.7" customHeight="1" x14ac:dyDescent="0.3">
      <c r="B346" s="228"/>
      <c r="C346" s="228"/>
      <c r="D346" s="228"/>
      <c r="E346" s="229"/>
      <c r="F346" s="229"/>
      <c r="G346" s="229"/>
      <c r="H346" s="228"/>
      <c r="I346" s="228"/>
      <c r="J346" s="11" t="s">
        <v>127</v>
      </c>
      <c r="K346" s="7" t="s">
        <v>128</v>
      </c>
      <c r="L346" s="7" t="s">
        <v>85</v>
      </c>
      <c r="M346" s="63">
        <v>34</v>
      </c>
      <c r="N346" s="227"/>
      <c r="O346" s="228"/>
      <c r="P346" s="228"/>
      <c r="Q346" s="228"/>
      <c r="R346" s="231"/>
      <c r="S346" s="231"/>
      <c r="T346" s="232"/>
      <c r="U346" s="232"/>
      <c r="V346" s="235"/>
      <c r="W346" s="236"/>
      <c r="X346" s="236"/>
      <c r="Y346" s="236"/>
      <c r="Z346" s="236"/>
      <c r="AA346" s="236"/>
      <c r="AB346" s="236"/>
      <c r="AC346" s="227"/>
      <c r="AD346" s="237"/>
      <c r="AE346" s="237"/>
      <c r="AF346" s="228"/>
      <c r="AG346" s="227"/>
      <c r="AH346" s="227"/>
      <c r="AI346" s="227"/>
      <c r="AJ346" s="228"/>
    </row>
    <row r="347" spans="2:36" s="36" customFormat="1" ht="89.1" customHeight="1" x14ac:dyDescent="0.3">
      <c r="B347" s="228" t="s">
        <v>296</v>
      </c>
      <c r="C347" s="228" t="s">
        <v>289</v>
      </c>
      <c r="D347" s="228" t="s">
        <v>106</v>
      </c>
      <c r="E347" s="229" t="s">
        <v>67</v>
      </c>
      <c r="F347" s="229" t="s">
        <v>134</v>
      </c>
      <c r="G347" s="229" t="s">
        <v>147</v>
      </c>
      <c r="H347" s="228" t="s">
        <v>70</v>
      </c>
      <c r="I347" s="228" t="s">
        <v>79</v>
      </c>
      <c r="J347" s="11" t="s">
        <v>207</v>
      </c>
      <c r="K347" s="7" t="s">
        <v>107</v>
      </c>
      <c r="L347" s="7" t="s">
        <v>86</v>
      </c>
      <c r="M347" s="63">
        <v>40</v>
      </c>
      <c r="N347" s="227" t="s">
        <v>108</v>
      </c>
      <c r="O347" s="228" t="s">
        <v>287</v>
      </c>
      <c r="P347" s="228" t="s">
        <v>75</v>
      </c>
      <c r="Q347" s="228" t="s">
        <v>76</v>
      </c>
      <c r="R347" s="231" t="s">
        <v>77</v>
      </c>
      <c r="S347" s="231" t="s">
        <v>109</v>
      </c>
      <c r="T347" s="232">
        <f>V347+Y347</f>
        <v>84331.72</v>
      </c>
      <c r="U347" s="232" t="s">
        <v>79</v>
      </c>
      <c r="V347" s="233">
        <v>71681.960000000006</v>
      </c>
      <c r="W347" s="236" t="s">
        <v>79</v>
      </c>
      <c r="X347" s="236" t="s">
        <v>79</v>
      </c>
      <c r="Y347" s="236">
        <v>12649.76</v>
      </c>
      <c r="Z347" s="236" t="s">
        <v>98</v>
      </c>
      <c r="AA347" s="236" t="s">
        <v>79</v>
      </c>
      <c r="AB347" s="236">
        <v>9370.19</v>
      </c>
      <c r="AC347" s="227" t="s">
        <v>149</v>
      </c>
      <c r="AD347" s="237" t="s">
        <v>79</v>
      </c>
      <c r="AE347" s="237">
        <f>V347+Y347</f>
        <v>84331.72</v>
      </c>
      <c r="AF347" s="227" t="s">
        <v>79</v>
      </c>
      <c r="AG347" s="227" t="s">
        <v>33</v>
      </c>
      <c r="AH347" s="227" t="s">
        <v>161</v>
      </c>
      <c r="AI347" s="227" t="s">
        <v>179</v>
      </c>
      <c r="AJ347" s="227"/>
    </row>
    <row r="348" spans="2:36" s="36" customFormat="1" ht="86.1" customHeight="1" x14ac:dyDescent="0.3">
      <c r="B348" s="228"/>
      <c r="C348" s="228"/>
      <c r="D348" s="228"/>
      <c r="E348" s="229"/>
      <c r="F348" s="229"/>
      <c r="G348" s="229"/>
      <c r="H348" s="228"/>
      <c r="I348" s="228"/>
      <c r="J348" s="11" t="s">
        <v>111</v>
      </c>
      <c r="K348" s="7" t="s">
        <v>112</v>
      </c>
      <c r="L348" s="7" t="s">
        <v>85</v>
      </c>
      <c r="M348" s="63">
        <v>1</v>
      </c>
      <c r="N348" s="227"/>
      <c r="O348" s="228"/>
      <c r="P348" s="228"/>
      <c r="Q348" s="228"/>
      <c r="R348" s="231"/>
      <c r="S348" s="231"/>
      <c r="T348" s="232"/>
      <c r="U348" s="232"/>
      <c r="V348" s="234"/>
      <c r="W348" s="236"/>
      <c r="X348" s="236"/>
      <c r="Y348" s="236"/>
      <c r="Z348" s="236"/>
      <c r="AA348" s="236"/>
      <c r="AB348" s="236"/>
      <c r="AC348" s="227"/>
      <c r="AD348" s="237"/>
      <c r="AE348" s="237"/>
      <c r="AF348" s="228"/>
      <c r="AG348" s="227"/>
      <c r="AH348" s="227"/>
      <c r="AI348" s="227"/>
      <c r="AJ348" s="228"/>
    </row>
    <row r="349" spans="2:36" s="36" customFormat="1" ht="54" customHeight="1" x14ac:dyDescent="0.3">
      <c r="B349" s="228"/>
      <c r="C349" s="228"/>
      <c r="D349" s="228"/>
      <c r="E349" s="229"/>
      <c r="F349" s="229"/>
      <c r="G349" s="229"/>
      <c r="H349" s="228"/>
      <c r="I349" s="228"/>
      <c r="J349" s="11" t="s">
        <v>127</v>
      </c>
      <c r="K349" s="7" t="s">
        <v>128</v>
      </c>
      <c r="L349" s="7" t="s">
        <v>85</v>
      </c>
      <c r="M349" s="63">
        <v>3</v>
      </c>
      <c r="N349" s="227"/>
      <c r="O349" s="228"/>
      <c r="P349" s="228"/>
      <c r="Q349" s="228"/>
      <c r="R349" s="231"/>
      <c r="S349" s="231"/>
      <c r="T349" s="232"/>
      <c r="U349" s="232"/>
      <c r="V349" s="235"/>
      <c r="W349" s="236"/>
      <c r="X349" s="236"/>
      <c r="Y349" s="236"/>
      <c r="Z349" s="236"/>
      <c r="AA349" s="236"/>
      <c r="AB349" s="236"/>
      <c r="AC349" s="227"/>
      <c r="AD349" s="237"/>
      <c r="AE349" s="237"/>
      <c r="AF349" s="228"/>
      <c r="AG349" s="227"/>
      <c r="AH349" s="227"/>
      <c r="AI349" s="227"/>
      <c r="AJ349" s="228"/>
    </row>
    <row r="350" spans="2:36" s="36" customFormat="1" ht="89.1" customHeight="1" x14ac:dyDescent="0.3">
      <c r="B350" s="228" t="s">
        <v>297</v>
      </c>
      <c r="C350" s="228" t="s">
        <v>284</v>
      </c>
      <c r="D350" s="228" t="s">
        <v>106</v>
      </c>
      <c r="E350" s="229" t="s">
        <v>67</v>
      </c>
      <c r="F350" s="229" t="s">
        <v>134</v>
      </c>
      <c r="G350" s="229" t="s">
        <v>147</v>
      </c>
      <c r="H350" s="228" t="s">
        <v>70</v>
      </c>
      <c r="I350" s="228" t="s">
        <v>79</v>
      </c>
      <c r="J350" s="11" t="s">
        <v>207</v>
      </c>
      <c r="K350" s="7" t="s">
        <v>107</v>
      </c>
      <c r="L350" s="7" t="s">
        <v>86</v>
      </c>
      <c r="M350" s="63">
        <v>40</v>
      </c>
      <c r="N350" s="227" t="s">
        <v>108</v>
      </c>
      <c r="O350" s="228" t="s">
        <v>287</v>
      </c>
      <c r="P350" s="228" t="s">
        <v>75</v>
      </c>
      <c r="Q350" s="228" t="s">
        <v>76</v>
      </c>
      <c r="R350" s="231" t="s">
        <v>77</v>
      </c>
      <c r="S350" s="231" t="s">
        <v>109</v>
      </c>
      <c r="T350" s="232">
        <f>V350+Y350</f>
        <v>96400.34</v>
      </c>
      <c r="U350" s="232" t="s">
        <v>79</v>
      </c>
      <c r="V350" s="233">
        <v>81940.289999999994</v>
      </c>
      <c r="W350" s="236" t="s">
        <v>79</v>
      </c>
      <c r="X350" s="236" t="s">
        <v>79</v>
      </c>
      <c r="Y350" s="236">
        <v>14460.05</v>
      </c>
      <c r="Z350" s="236" t="s">
        <v>98</v>
      </c>
      <c r="AA350" s="236" t="s">
        <v>79</v>
      </c>
      <c r="AB350" s="236">
        <v>10711.15</v>
      </c>
      <c r="AC350" s="227" t="s">
        <v>149</v>
      </c>
      <c r="AD350" s="237" t="s">
        <v>79</v>
      </c>
      <c r="AE350" s="237">
        <f>V350+Y350</f>
        <v>96400.34</v>
      </c>
      <c r="AF350" s="227" t="s">
        <v>79</v>
      </c>
      <c r="AG350" s="227" t="s">
        <v>33</v>
      </c>
      <c r="AH350" s="227" t="s">
        <v>247</v>
      </c>
      <c r="AI350" s="227" t="s">
        <v>250</v>
      </c>
      <c r="AJ350" s="227"/>
    </row>
    <row r="351" spans="2:36" s="36" customFormat="1" ht="86.1" customHeight="1" x14ac:dyDescent="0.3">
      <c r="B351" s="228"/>
      <c r="C351" s="228"/>
      <c r="D351" s="228"/>
      <c r="E351" s="229"/>
      <c r="F351" s="229"/>
      <c r="G351" s="229"/>
      <c r="H351" s="228"/>
      <c r="I351" s="228"/>
      <c r="J351" s="11" t="s">
        <v>111</v>
      </c>
      <c r="K351" s="7" t="s">
        <v>112</v>
      </c>
      <c r="L351" s="7" t="s">
        <v>85</v>
      </c>
      <c r="M351" s="63">
        <v>2</v>
      </c>
      <c r="N351" s="227"/>
      <c r="O351" s="228"/>
      <c r="P351" s="228"/>
      <c r="Q351" s="228"/>
      <c r="R351" s="231"/>
      <c r="S351" s="231"/>
      <c r="T351" s="232"/>
      <c r="U351" s="232"/>
      <c r="V351" s="234"/>
      <c r="W351" s="236"/>
      <c r="X351" s="236"/>
      <c r="Y351" s="236"/>
      <c r="Z351" s="236"/>
      <c r="AA351" s="236"/>
      <c r="AB351" s="236"/>
      <c r="AC351" s="227"/>
      <c r="AD351" s="237"/>
      <c r="AE351" s="237"/>
      <c r="AF351" s="228"/>
      <c r="AG351" s="227"/>
      <c r="AH351" s="227"/>
      <c r="AI351" s="227"/>
      <c r="AJ351" s="228"/>
    </row>
    <row r="352" spans="2:36" s="36" customFormat="1" ht="88.5" customHeight="1" x14ac:dyDescent="0.3">
      <c r="B352" s="228"/>
      <c r="C352" s="228"/>
      <c r="D352" s="228"/>
      <c r="E352" s="229"/>
      <c r="F352" s="229"/>
      <c r="G352" s="229"/>
      <c r="H352" s="228"/>
      <c r="I352" s="228"/>
      <c r="J352" s="11" t="s">
        <v>127</v>
      </c>
      <c r="K352" s="7" t="s">
        <v>128</v>
      </c>
      <c r="L352" s="7" t="s">
        <v>85</v>
      </c>
      <c r="M352" s="63">
        <v>35</v>
      </c>
      <c r="N352" s="227"/>
      <c r="O352" s="228"/>
      <c r="P352" s="228"/>
      <c r="Q352" s="228"/>
      <c r="R352" s="231"/>
      <c r="S352" s="231"/>
      <c r="T352" s="232"/>
      <c r="U352" s="232"/>
      <c r="V352" s="235"/>
      <c r="W352" s="236"/>
      <c r="X352" s="236"/>
      <c r="Y352" s="236"/>
      <c r="Z352" s="236"/>
      <c r="AA352" s="236"/>
      <c r="AB352" s="236"/>
      <c r="AC352" s="227"/>
      <c r="AD352" s="237"/>
      <c r="AE352" s="237"/>
      <c r="AF352" s="228"/>
      <c r="AG352" s="227"/>
      <c r="AH352" s="227"/>
      <c r="AI352" s="227"/>
      <c r="AJ352" s="228"/>
    </row>
    <row r="353" spans="2:36" ht="41.4" x14ac:dyDescent="0.3">
      <c r="B353" s="228" t="s">
        <v>298</v>
      </c>
      <c r="C353" s="228" t="s">
        <v>291</v>
      </c>
      <c r="D353" s="228" t="s">
        <v>66</v>
      </c>
      <c r="E353" s="229" t="s">
        <v>67</v>
      </c>
      <c r="F353" s="229" t="s">
        <v>132</v>
      </c>
      <c r="G353" s="229" t="s">
        <v>69</v>
      </c>
      <c r="H353" s="228" t="s">
        <v>70</v>
      </c>
      <c r="I353" s="228" t="s">
        <v>79</v>
      </c>
      <c r="J353" s="11" t="s">
        <v>113</v>
      </c>
      <c r="K353" s="7" t="s">
        <v>114</v>
      </c>
      <c r="L353" s="7" t="s">
        <v>115</v>
      </c>
      <c r="M353" s="7">
        <v>1</v>
      </c>
      <c r="N353" s="227" t="s">
        <v>108</v>
      </c>
      <c r="O353" s="228" t="s">
        <v>292</v>
      </c>
      <c r="P353" s="228" t="s">
        <v>75</v>
      </c>
      <c r="Q353" s="228" t="s">
        <v>76</v>
      </c>
      <c r="R353" s="231" t="s">
        <v>77</v>
      </c>
      <c r="S353" s="231" t="s">
        <v>109</v>
      </c>
      <c r="T353" s="232">
        <f>V353+Y353</f>
        <v>81926.48</v>
      </c>
      <c r="U353" s="232" t="s">
        <v>79</v>
      </c>
      <c r="V353" s="236">
        <v>69637.509999999995</v>
      </c>
      <c r="W353" s="236" t="s">
        <v>79</v>
      </c>
      <c r="X353" s="236" t="s">
        <v>79</v>
      </c>
      <c r="Y353" s="236">
        <v>12288.97</v>
      </c>
      <c r="Z353" s="236" t="s">
        <v>79</v>
      </c>
      <c r="AA353" s="236" t="s">
        <v>79</v>
      </c>
      <c r="AB353" s="236">
        <v>9102.94</v>
      </c>
      <c r="AC353" s="227" t="s">
        <v>80</v>
      </c>
      <c r="AD353" s="237" t="s">
        <v>79</v>
      </c>
      <c r="AE353" s="237">
        <f>V353+Y353</f>
        <v>81926.48</v>
      </c>
      <c r="AF353" s="227" t="s">
        <v>79</v>
      </c>
      <c r="AG353" s="227" t="s">
        <v>33</v>
      </c>
      <c r="AH353" s="227" t="s">
        <v>161</v>
      </c>
      <c r="AI353" s="227" t="s">
        <v>406</v>
      </c>
      <c r="AJ353" s="227"/>
    </row>
    <row r="354" spans="2:36" ht="55.2" x14ac:dyDescent="0.3">
      <c r="B354" s="228"/>
      <c r="C354" s="228"/>
      <c r="D354" s="228"/>
      <c r="E354" s="229"/>
      <c r="F354" s="229"/>
      <c r="G354" s="229"/>
      <c r="H354" s="228"/>
      <c r="I354" s="228"/>
      <c r="J354" s="11" t="s">
        <v>116</v>
      </c>
      <c r="K354" s="7" t="s">
        <v>117</v>
      </c>
      <c r="L354" s="7" t="s">
        <v>85</v>
      </c>
      <c r="M354" s="7">
        <v>1</v>
      </c>
      <c r="N354" s="227"/>
      <c r="O354" s="228"/>
      <c r="P354" s="228"/>
      <c r="Q354" s="228"/>
      <c r="R354" s="231"/>
      <c r="S354" s="231"/>
      <c r="T354" s="232"/>
      <c r="U354" s="232"/>
      <c r="V354" s="236"/>
      <c r="W354" s="236"/>
      <c r="X354" s="236"/>
      <c r="Y354" s="236"/>
      <c r="Z354" s="236"/>
      <c r="AA354" s="236"/>
      <c r="AB354" s="236"/>
      <c r="AC354" s="227"/>
      <c r="AD354" s="237"/>
      <c r="AE354" s="237"/>
      <c r="AF354" s="228"/>
      <c r="AG354" s="227"/>
      <c r="AH354" s="227"/>
      <c r="AI354" s="227"/>
      <c r="AJ354" s="228"/>
    </row>
    <row r="355" spans="2:36" ht="41.4" x14ac:dyDescent="0.3">
      <c r="B355" s="228"/>
      <c r="C355" s="228"/>
      <c r="D355" s="228"/>
      <c r="E355" s="229"/>
      <c r="F355" s="229"/>
      <c r="G355" s="229"/>
      <c r="H355" s="228"/>
      <c r="I355" s="228"/>
      <c r="J355" s="11" t="s">
        <v>208</v>
      </c>
      <c r="K355" s="7" t="s">
        <v>118</v>
      </c>
      <c r="L355" s="7" t="s">
        <v>119</v>
      </c>
      <c r="M355" s="7">
        <v>1</v>
      </c>
      <c r="N355" s="227"/>
      <c r="O355" s="228"/>
      <c r="P355" s="228"/>
      <c r="Q355" s="228"/>
      <c r="R355" s="231"/>
      <c r="S355" s="231"/>
      <c r="T355" s="232"/>
      <c r="U355" s="232"/>
      <c r="V355" s="236"/>
      <c r="W355" s="236"/>
      <c r="X355" s="236"/>
      <c r="Y355" s="236"/>
      <c r="Z355" s="236"/>
      <c r="AA355" s="236"/>
      <c r="AB355" s="236"/>
      <c r="AC355" s="227"/>
      <c r="AD355" s="237"/>
      <c r="AE355" s="237"/>
      <c r="AF355" s="228"/>
      <c r="AG355" s="227"/>
      <c r="AH355" s="227"/>
      <c r="AI355" s="227"/>
      <c r="AJ355" s="228"/>
    </row>
    <row r="356" spans="2:36" ht="40.5" customHeight="1" x14ac:dyDescent="0.3">
      <c r="B356" s="228"/>
      <c r="C356" s="228"/>
      <c r="D356" s="228"/>
      <c r="E356" s="229"/>
      <c r="F356" s="229"/>
      <c r="G356" s="229"/>
      <c r="H356" s="228"/>
      <c r="I356" s="228"/>
      <c r="J356" s="11" t="s">
        <v>120</v>
      </c>
      <c r="K356" s="7" t="s">
        <v>121</v>
      </c>
      <c r="L356" s="7" t="s">
        <v>119</v>
      </c>
      <c r="M356" s="63">
        <v>1</v>
      </c>
      <c r="N356" s="227"/>
      <c r="O356" s="228"/>
      <c r="P356" s="228"/>
      <c r="Q356" s="228"/>
      <c r="R356" s="231"/>
      <c r="S356" s="231"/>
      <c r="T356" s="232"/>
      <c r="U356" s="232"/>
      <c r="V356" s="236"/>
      <c r="W356" s="236"/>
      <c r="X356" s="236"/>
      <c r="Y356" s="236"/>
      <c r="Z356" s="236"/>
      <c r="AA356" s="236"/>
      <c r="AB356" s="236"/>
      <c r="AC356" s="227"/>
      <c r="AD356" s="237"/>
      <c r="AE356" s="237"/>
      <c r="AF356" s="228"/>
      <c r="AG356" s="227"/>
      <c r="AH356" s="227"/>
      <c r="AI356" s="227"/>
      <c r="AJ356" s="228"/>
    </row>
    <row r="357" spans="2:36" s="36" customFormat="1" ht="89.1" customHeight="1" x14ac:dyDescent="0.3">
      <c r="B357" s="228" t="s">
        <v>954</v>
      </c>
      <c r="C357" s="228" t="s">
        <v>286</v>
      </c>
      <c r="D357" s="228" t="s">
        <v>106</v>
      </c>
      <c r="E357" s="229" t="s">
        <v>67</v>
      </c>
      <c r="F357" s="229" t="s">
        <v>134</v>
      </c>
      <c r="G357" s="229" t="s">
        <v>147</v>
      </c>
      <c r="H357" s="228" t="s">
        <v>70</v>
      </c>
      <c r="I357" s="228" t="s">
        <v>79</v>
      </c>
      <c r="J357" s="28" t="s">
        <v>207</v>
      </c>
      <c r="K357" s="14" t="s">
        <v>107</v>
      </c>
      <c r="L357" s="14" t="s">
        <v>86</v>
      </c>
      <c r="M357" s="14">
        <v>40</v>
      </c>
      <c r="N357" s="227" t="s">
        <v>108</v>
      </c>
      <c r="O357" s="228" t="s">
        <v>287</v>
      </c>
      <c r="P357" s="228" t="s">
        <v>75</v>
      </c>
      <c r="Q357" s="228" t="s">
        <v>76</v>
      </c>
      <c r="R357" s="231" t="s">
        <v>77</v>
      </c>
      <c r="S357" s="231" t="s">
        <v>109</v>
      </c>
      <c r="T357" s="232">
        <f>+V357+Y357</f>
        <v>75970</v>
      </c>
      <c r="U357" s="232" t="s">
        <v>79</v>
      </c>
      <c r="V357" s="326">
        <v>64574.5</v>
      </c>
      <c r="W357" s="236" t="s">
        <v>79</v>
      </c>
      <c r="X357" s="236" t="s">
        <v>79</v>
      </c>
      <c r="Y357" s="326">
        <v>11395.5</v>
      </c>
      <c r="Z357" s="236" t="s">
        <v>98</v>
      </c>
      <c r="AA357" s="236" t="s">
        <v>79</v>
      </c>
      <c r="AB357" s="236">
        <v>8441.1200000000008</v>
      </c>
      <c r="AC357" s="227" t="s">
        <v>149</v>
      </c>
      <c r="AD357" s="237" t="s">
        <v>79</v>
      </c>
      <c r="AE357" s="237">
        <f>V357+Y357</f>
        <v>75970</v>
      </c>
      <c r="AF357" s="227" t="s">
        <v>79</v>
      </c>
      <c r="AG357" s="227" t="s">
        <v>33</v>
      </c>
      <c r="AH357" s="227" t="s">
        <v>247</v>
      </c>
      <c r="AI357" s="227" t="s">
        <v>250</v>
      </c>
      <c r="AJ357" s="227"/>
    </row>
    <row r="358" spans="2:36" s="36" customFormat="1" ht="86.1" customHeight="1" x14ac:dyDescent="0.3">
      <c r="B358" s="228"/>
      <c r="C358" s="228"/>
      <c r="D358" s="228"/>
      <c r="E358" s="229"/>
      <c r="F358" s="229"/>
      <c r="G358" s="229"/>
      <c r="H358" s="228"/>
      <c r="I358" s="228"/>
      <c r="J358" s="11" t="s">
        <v>111</v>
      </c>
      <c r="K358" s="7" t="s">
        <v>112</v>
      </c>
      <c r="L358" s="7" t="s">
        <v>85</v>
      </c>
      <c r="M358" s="7">
        <v>4</v>
      </c>
      <c r="N358" s="227"/>
      <c r="O358" s="228"/>
      <c r="P358" s="228"/>
      <c r="Q358" s="228"/>
      <c r="R358" s="231"/>
      <c r="S358" s="231"/>
      <c r="T358" s="232"/>
      <c r="U358" s="232"/>
      <c r="V358" s="327"/>
      <c r="W358" s="236"/>
      <c r="X358" s="236"/>
      <c r="Y358" s="327"/>
      <c r="Z358" s="236"/>
      <c r="AA358" s="236"/>
      <c r="AB358" s="236"/>
      <c r="AC358" s="227"/>
      <c r="AD358" s="237"/>
      <c r="AE358" s="237"/>
      <c r="AF358" s="228"/>
      <c r="AG358" s="227"/>
      <c r="AH358" s="227"/>
      <c r="AI358" s="227"/>
      <c r="AJ358" s="228"/>
    </row>
    <row r="359" spans="2:36" s="36" customFormat="1" ht="50.7" customHeight="1" x14ac:dyDescent="0.3">
      <c r="B359" s="228"/>
      <c r="C359" s="228"/>
      <c r="D359" s="228"/>
      <c r="E359" s="229"/>
      <c r="F359" s="229"/>
      <c r="G359" s="229"/>
      <c r="H359" s="228"/>
      <c r="I359" s="228"/>
      <c r="J359" s="11" t="s">
        <v>127</v>
      </c>
      <c r="K359" s="7" t="s">
        <v>128</v>
      </c>
      <c r="L359" s="7" t="s">
        <v>85</v>
      </c>
      <c r="M359" s="63">
        <v>71</v>
      </c>
      <c r="N359" s="227"/>
      <c r="O359" s="228"/>
      <c r="P359" s="228"/>
      <c r="Q359" s="228"/>
      <c r="R359" s="231"/>
      <c r="S359" s="231"/>
      <c r="T359" s="232"/>
      <c r="U359" s="232"/>
      <c r="V359" s="328"/>
      <c r="W359" s="236"/>
      <c r="X359" s="236"/>
      <c r="Y359" s="328"/>
      <c r="Z359" s="236"/>
      <c r="AA359" s="236"/>
      <c r="AB359" s="236"/>
      <c r="AC359" s="227"/>
      <c r="AD359" s="237"/>
      <c r="AE359" s="237"/>
      <c r="AF359" s="228"/>
      <c r="AG359" s="227"/>
      <c r="AH359" s="227"/>
      <c r="AI359" s="227"/>
      <c r="AJ359" s="228"/>
    </row>
    <row r="360" spans="2:36" s="36" customFormat="1" ht="89.1" customHeight="1" x14ac:dyDescent="0.3">
      <c r="B360" s="228" t="s">
        <v>955</v>
      </c>
      <c r="C360" s="228" t="s">
        <v>289</v>
      </c>
      <c r="D360" s="228" t="s">
        <v>106</v>
      </c>
      <c r="E360" s="229" t="s">
        <v>67</v>
      </c>
      <c r="F360" s="229" t="s">
        <v>134</v>
      </c>
      <c r="G360" s="229" t="s">
        <v>147</v>
      </c>
      <c r="H360" s="228" t="s">
        <v>70</v>
      </c>
      <c r="I360" s="228" t="s">
        <v>79</v>
      </c>
      <c r="J360" s="11" t="s">
        <v>207</v>
      </c>
      <c r="K360" s="7" t="s">
        <v>107</v>
      </c>
      <c r="L360" s="7" t="s">
        <v>86</v>
      </c>
      <c r="M360" s="63">
        <v>40</v>
      </c>
      <c r="N360" s="227" t="s">
        <v>108</v>
      </c>
      <c r="O360" s="228" t="s">
        <v>287</v>
      </c>
      <c r="P360" s="228" t="s">
        <v>75</v>
      </c>
      <c r="Q360" s="228" t="s">
        <v>76</v>
      </c>
      <c r="R360" s="231" t="s">
        <v>77</v>
      </c>
      <c r="S360" s="231" t="s">
        <v>109</v>
      </c>
      <c r="T360" s="232">
        <f>V360+Y360</f>
        <v>54469.98</v>
      </c>
      <c r="U360" s="232" t="s">
        <v>79</v>
      </c>
      <c r="V360" s="233">
        <v>46299.48</v>
      </c>
      <c r="W360" s="236" t="s">
        <v>79</v>
      </c>
      <c r="X360" s="236" t="s">
        <v>79</v>
      </c>
      <c r="Y360" s="236">
        <v>8170.5</v>
      </c>
      <c r="Z360" s="236" t="s">
        <v>98</v>
      </c>
      <c r="AA360" s="236" t="s">
        <v>79</v>
      </c>
      <c r="AB360" s="236">
        <v>6052.22</v>
      </c>
      <c r="AC360" s="227" t="s">
        <v>149</v>
      </c>
      <c r="AD360" s="237" t="s">
        <v>79</v>
      </c>
      <c r="AE360" s="237">
        <f>V360+Y360</f>
        <v>54469.98</v>
      </c>
      <c r="AF360" s="227" t="s">
        <v>79</v>
      </c>
      <c r="AG360" s="227" t="s">
        <v>33</v>
      </c>
      <c r="AH360" s="227" t="s">
        <v>247</v>
      </c>
      <c r="AI360" s="227" t="s">
        <v>252</v>
      </c>
      <c r="AJ360" s="227"/>
    </row>
    <row r="361" spans="2:36" s="36" customFormat="1" ht="86.1" customHeight="1" x14ac:dyDescent="0.3">
      <c r="B361" s="228"/>
      <c r="C361" s="228"/>
      <c r="D361" s="228"/>
      <c r="E361" s="229"/>
      <c r="F361" s="229"/>
      <c r="G361" s="229"/>
      <c r="H361" s="228"/>
      <c r="I361" s="228"/>
      <c r="J361" s="11" t="s">
        <v>111</v>
      </c>
      <c r="K361" s="7" t="s">
        <v>112</v>
      </c>
      <c r="L361" s="7" t="s">
        <v>85</v>
      </c>
      <c r="M361" s="63">
        <v>1</v>
      </c>
      <c r="N361" s="227"/>
      <c r="O361" s="228"/>
      <c r="P361" s="228"/>
      <c r="Q361" s="228"/>
      <c r="R361" s="231"/>
      <c r="S361" s="231"/>
      <c r="T361" s="232"/>
      <c r="U361" s="232"/>
      <c r="V361" s="234"/>
      <c r="W361" s="236"/>
      <c r="X361" s="236"/>
      <c r="Y361" s="236"/>
      <c r="Z361" s="236"/>
      <c r="AA361" s="236"/>
      <c r="AB361" s="236"/>
      <c r="AC361" s="227"/>
      <c r="AD361" s="237"/>
      <c r="AE361" s="237"/>
      <c r="AF361" s="228"/>
      <c r="AG361" s="227"/>
      <c r="AH361" s="227"/>
      <c r="AI361" s="227"/>
      <c r="AJ361" s="228"/>
    </row>
    <row r="362" spans="2:36" s="36" customFormat="1" ht="54" customHeight="1" x14ac:dyDescent="0.3">
      <c r="B362" s="228"/>
      <c r="C362" s="228"/>
      <c r="D362" s="228"/>
      <c r="E362" s="229"/>
      <c r="F362" s="229"/>
      <c r="G362" s="229"/>
      <c r="H362" s="228"/>
      <c r="I362" s="228"/>
      <c r="J362" s="11" t="s">
        <v>127</v>
      </c>
      <c r="K362" s="7" t="s">
        <v>128</v>
      </c>
      <c r="L362" s="7" t="s">
        <v>85</v>
      </c>
      <c r="M362" s="63">
        <v>6</v>
      </c>
      <c r="N362" s="227"/>
      <c r="O362" s="228"/>
      <c r="P362" s="228"/>
      <c r="Q362" s="228"/>
      <c r="R362" s="231"/>
      <c r="S362" s="231"/>
      <c r="T362" s="232"/>
      <c r="U362" s="232"/>
      <c r="V362" s="235"/>
      <c r="W362" s="236"/>
      <c r="X362" s="236"/>
      <c r="Y362" s="236"/>
      <c r="Z362" s="236"/>
      <c r="AA362" s="236"/>
      <c r="AB362" s="236"/>
      <c r="AC362" s="227"/>
      <c r="AD362" s="237"/>
      <c r="AE362" s="237"/>
      <c r="AF362" s="228"/>
      <c r="AG362" s="227"/>
      <c r="AH362" s="227"/>
      <c r="AI362" s="227"/>
      <c r="AJ362" s="228"/>
    </row>
    <row r="363" spans="2:36" s="36" customFormat="1" ht="106.95" customHeight="1" x14ac:dyDescent="0.3">
      <c r="B363" s="228" t="s">
        <v>1117</v>
      </c>
      <c r="C363" s="228" t="s">
        <v>284</v>
      </c>
      <c r="D363" s="228" t="s">
        <v>106</v>
      </c>
      <c r="E363" s="229" t="s">
        <v>67</v>
      </c>
      <c r="F363" s="229" t="s">
        <v>134</v>
      </c>
      <c r="G363" s="229" t="s">
        <v>147</v>
      </c>
      <c r="H363" s="228" t="s">
        <v>70</v>
      </c>
      <c r="I363" s="228" t="s">
        <v>79</v>
      </c>
      <c r="J363" s="11" t="s">
        <v>207</v>
      </c>
      <c r="K363" s="7" t="s">
        <v>107</v>
      </c>
      <c r="L363" s="7" t="s">
        <v>86</v>
      </c>
      <c r="M363" s="63">
        <v>40</v>
      </c>
      <c r="N363" s="227" t="s">
        <v>108</v>
      </c>
      <c r="O363" s="228" t="s">
        <v>287</v>
      </c>
      <c r="P363" s="228" t="s">
        <v>75</v>
      </c>
      <c r="Q363" s="228" t="s">
        <v>76</v>
      </c>
      <c r="R363" s="231" t="s">
        <v>77</v>
      </c>
      <c r="S363" s="231" t="s">
        <v>109</v>
      </c>
      <c r="T363" s="232">
        <f>V363+Y363</f>
        <v>21703.29</v>
      </c>
      <c r="U363" s="232" t="s">
        <v>79</v>
      </c>
      <c r="V363" s="233">
        <v>18447.8</v>
      </c>
      <c r="W363" s="236" t="s">
        <v>79</v>
      </c>
      <c r="X363" s="236" t="s">
        <v>79</v>
      </c>
      <c r="Y363" s="236">
        <v>3255.49</v>
      </c>
      <c r="Z363" s="236" t="s">
        <v>98</v>
      </c>
      <c r="AA363" s="236" t="s">
        <v>79</v>
      </c>
      <c r="AB363" s="236">
        <v>2411.48</v>
      </c>
      <c r="AC363" s="227" t="s">
        <v>149</v>
      </c>
      <c r="AD363" s="237" t="s">
        <v>79</v>
      </c>
      <c r="AE363" s="237">
        <f>V363+Y363</f>
        <v>21703.29</v>
      </c>
      <c r="AF363" s="227" t="s">
        <v>79</v>
      </c>
      <c r="AG363" s="227" t="s">
        <v>33</v>
      </c>
      <c r="AH363" s="227" t="s">
        <v>166</v>
      </c>
      <c r="AI363" s="227" t="s">
        <v>167</v>
      </c>
      <c r="AJ363" s="227"/>
    </row>
    <row r="364" spans="2:36" s="36" customFormat="1" ht="86.1" customHeight="1" x14ac:dyDescent="0.3">
      <c r="B364" s="228"/>
      <c r="C364" s="228"/>
      <c r="D364" s="228"/>
      <c r="E364" s="229"/>
      <c r="F364" s="229"/>
      <c r="G364" s="229"/>
      <c r="H364" s="228"/>
      <c r="I364" s="228"/>
      <c r="J364" s="11" t="s">
        <v>111</v>
      </c>
      <c r="K364" s="7" t="s">
        <v>112</v>
      </c>
      <c r="L364" s="7" t="s">
        <v>85</v>
      </c>
      <c r="M364" s="63">
        <v>1</v>
      </c>
      <c r="N364" s="227"/>
      <c r="O364" s="228"/>
      <c r="P364" s="228"/>
      <c r="Q364" s="228"/>
      <c r="R364" s="231"/>
      <c r="S364" s="231"/>
      <c r="T364" s="232"/>
      <c r="U364" s="232"/>
      <c r="V364" s="234"/>
      <c r="W364" s="236"/>
      <c r="X364" s="236"/>
      <c r="Y364" s="236"/>
      <c r="Z364" s="236"/>
      <c r="AA364" s="236"/>
      <c r="AB364" s="236"/>
      <c r="AC364" s="227"/>
      <c r="AD364" s="237"/>
      <c r="AE364" s="237"/>
      <c r="AF364" s="228"/>
      <c r="AG364" s="227"/>
      <c r="AH364" s="227"/>
      <c r="AI364" s="227"/>
      <c r="AJ364" s="228"/>
    </row>
    <row r="365" spans="2:36" s="36" customFormat="1" ht="88.5" customHeight="1" x14ac:dyDescent="0.3">
      <c r="B365" s="228"/>
      <c r="C365" s="228"/>
      <c r="D365" s="228"/>
      <c r="E365" s="229"/>
      <c r="F365" s="229"/>
      <c r="G365" s="229"/>
      <c r="H365" s="228"/>
      <c r="I365" s="228"/>
      <c r="J365" s="11" t="s">
        <v>127</v>
      </c>
      <c r="K365" s="7" t="s">
        <v>128</v>
      </c>
      <c r="L365" s="7" t="s">
        <v>85</v>
      </c>
      <c r="M365" s="63">
        <v>15</v>
      </c>
      <c r="N365" s="227"/>
      <c r="O365" s="228"/>
      <c r="P365" s="228"/>
      <c r="Q365" s="228"/>
      <c r="R365" s="231"/>
      <c r="S365" s="231"/>
      <c r="T365" s="232"/>
      <c r="U365" s="232"/>
      <c r="V365" s="235"/>
      <c r="W365" s="236"/>
      <c r="X365" s="236"/>
      <c r="Y365" s="236"/>
      <c r="Z365" s="236"/>
      <c r="AA365" s="236"/>
      <c r="AB365" s="236"/>
      <c r="AC365" s="227"/>
      <c r="AD365" s="237"/>
      <c r="AE365" s="237"/>
      <c r="AF365" s="228"/>
      <c r="AG365" s="227"/>
      <c r="AH365" s="227"/>
      <c r="AI365" s="227"/>
      <c r="AJ365" s="228"/>
    </row>
    <row r="366" spans="2:36" s="36" customFormat="1" ht="89.1" customHeight="1" x14ac:dyDescent="0.3">
      <c r="B366" s="228" t="s">
        <v>1269</v>
      </c>
      <c r="C366" s="228" t="s">
        <v>289</v>
      </c>
      <c r="D366" s="228" t="s">
        <v>106</v>
      </c>
      <c r="E366" s="229" t="s">
        <v>67</v>
      </c>
      <c r="F366" s="229" t="s">
        <v>134</v>
      </c>
      <c r="G366" s="229" t="s">
        <v>147</v>
      </c>
      <c r="H366" s="228" t="s">
        <v>70</v>
      </c>
      <c r="I366" s="228" t="s">
        <v>79</v>
      </c>
      <c r="J366" s="11" t="s">
        <v>207</v>
      </c>
      <c r="K366" s="7" t="s">
        <v>107</v>
      </c>
      <c r="L366" s="7" t="s">
        <v>86</v>
      </c>
      <c r="M366" s="63">
        <v>40</v>
      </c>
      <c r="N366" s="227" t="s">
        <v>108</v>
      </c>
      <c r="O366" s="228" t="s">
        <v>287</v>
      </c>
      <c r="P366" s="228" t="s">
        <v>75</v>
      </c>
      <c r="Q366" s="228" t="s">
        <v>76</v>
      </c>
      <c r="R366" s="231" t="s">
        <v>77</v>
      </c>
      <c r="S366" s="231" t="s">
        <v>109</v>
      </c>
      <c r="T366" s="232">
        <f>V366+Y366</f>
        <v>54469.909999999996</v>
      </c>
      <c r="U366" s="232" t="s">
        <v>79</v>
      </c>
      <c r="V366" s="233">
        <v>46299.42</v>
      </c>
      <c r="W366" s="236" t="s">
        <v>79</v>
      </c>
      <c r="X366" s="236" t="s">
        <v>79</v>
      </c>
      <c r="Y366" s="236">
        <v>8170.49</v>
      </c>
      <c r="Z366" s="236" t="s">
        <v>98</v>
      </c>
      <c r="AA366" s="236" t="s">
        <v>79</v>
      </c>
      <c r="AB366" s="236">
        <v>6052.21</v>
      </c>
      <c r="AC366" s="227" t="s">
        <v>149</v>
      </c>
      <c r="AD366" s="237" t="s">
        <v>79</v>
      </c>
      <c r="AE366" s="237">
        <f>V366+Y366</f>
        <v>54469.909999999996</v>
      </c>
      <c r="AF366" s="227" t="s">
        <v>79</v>
      </c>
      <c r="AG366" s="227" t="s">
        <v>33</v>
      </c>
      <c r="AH366" s="227" t="s">
        <v>1253</v>
      </c>
      <c r="AI366" s="227" t="s">
        <v>510</v>
      </c>
      <c r="AJ366" s="227"/>
    </row>
    <row r="367" spans="2:36" s="36" customFormat="1" ht="86.1" customHeight="1" x14ac:dyDescent="0.3">
      <c r="B367" s="228"/>
      <c r="C367" s="228"/>
      <c r="D367" s="228"/>
      <c r="E367" s="229"/>
      <c r="F367" s="229"/>
      <c r="G367" s="229"/>
      <c r="H367" s="228"/>
      <c r="I367" s="228"/>
      <c r="J367" s="11" t="s">
        <v>111</v>
      </c>
      <c r="K367" s="7" t="s">
        <v>112</v>
      </c>
      <c r="L367" s="7" t="s">
        <v>85</v>
      </c>
      <c r="M367" s="63">
        <v>1</v>
      </c>
      <c r="N367" s="227"/>
      <c r="O367" s="228"/>
      <c r="P367" s="228"/>
      <c r="Q367" s="228"/>
      <c r="R367" s="231"/>
      <c r="S367" s="231"/>
      <c r="T367" s="232"/>
      <c r="U367" s="232"/>
      <c r="V367" s="234"/>
      <c r="W367" s="236"/>
      <c r="X367" s="236"/>
      <c r="Y367" s="236"/>
      <c r="Z367" s="236"/>
      <c r="AA367" s="236"/>
      <c r="AB367" s="236"/>
      <c r="AC367" s="227"/>
      <c r="AD367" s="237"/>
      <c r="AE367" s="237"/>
      <c r="AF367" s="228"/>
      <c r="AG367" s="227"/>
      <c r="AH367" s="227"/>
      <c r="AI367" s="227"/>
      <c r="AJ367" s="228"/>
    </row>
    <row r="368" spans="2:36" s="36" customFormat="1" ht="54" customHeight="1" x14ac:dyDescent="0.3">
      <c r="B368" s="228"/>
      <c r="C368" s="228"/>
      <c r="D368" s="228"/>
      <c r="E368" s="229"/>
      <c r="F368" s="229"/>
      <c r="G368" s="229"/>
      <c r="H368" s="228"/>
      <c r="I368" s="228"/>
      <c r="J368" s="11" t="s">
        <v>127</v>
      </c>
      <c r="K368" s="7" t="s">
        <v>128</v>
      </c>
      <c r="L368" s="7" t="s">
        <v>85</v>
      </c>
      <c r="M368" s="63">
        <v>6</v>
      </c>
      <c r="N368" s="227"/>
      <c r="O368" s="228"/>
      <c r="P368" s="228"/>
      <c r="Q368" s="228"/>
      <c r="R368" s="231"/>
      <c r="S368" s="231"/>
      <c r="T368" s="232"/>
      <c r="U368" s="232"/>
      <c r="V368" s="235"/>
      <c r="W368" s="236"/>
      <c r="X368" s="236"/>
      <c r="Y368" s="236"/>
      <c r="Z368" s="236"/>
      <c r="AA368" s="236"/>
      <c r="AB368" s="236"/>
      <c r="AC368" s="227"/>
      <c r="AD368" s="237"/>
      <c r="AE368" s="237"/>
      <c r="AF368" s="228"/>
      <c r="AG368" s="227"/>
      <c r="AH368" s="227"/>
      <c r="AI368" s="227"/>
      <c r="AJ368" s="228"/>
    </row>
    <row r="369" spans="2:36" s="36" customFormat="1" ht="72.599999999999994" customHeight="1" x14ac:dyDescent="0.3">
      <c r="B369" s="256" t="s">
        <v>1324</v>
      </c>
      <c r="C369" s="256" t="s">
        <v>1323</v>
      </c>
      <c r="D369" s="228" t="s">
        <v>106</v>
      </c>
      <c r="E369" s="229" t="s">
        <v>67</v>
      </c>
      <c r="F369" s="675" t="s">
        <v>1337</v>
      </c>
      <c r="G369" s="271" t="s">
        <v>1325</v>
      </c>
      <c r="H369" s="228" t="s">
        <v>70</v>
      </c>
      <c r="I369" s="228" t="s">
        <v>79</v>
      </c>
      <c r="J369" s="11" t="s">
        <v>1326</v>
      </c>
      <c r="K369" s="676" t="s">
        <v>1328</v>
      </c>
      <c r="L369" s="677" t="s">
        <v>85</v>
      </c>
      <c r="M369" s="677">
        <v>100</v>
      </c>
      <c r="N369" s="227" t="s">
        <v>108</v>
      </c>
      <c r="O369" s="228" t="s">
        <v>287</v>
      </c>
      <c r="P369" s="228" t="s">
        <v>75</v>
      </c>
      <c r="Q369" s="228" t="s">
        <v>76</v>
      </c>
      <c r="R369" s="231" t="s">
        <v>77</v>
      </c>
      <c r="S369" s="231" t="s">
        <v>109</v>
      </c>
      <c r="T369" s="232">
        <f>V369+Y369</f>
        <v>95000</v>
      </c>
      <c r="U369" s="302" t="s">
        <v>98</v>
      </c>
      <c r="V369" s="233">
        <v>95000</v>
      </c>
      <c r="W369" s="236" t="s">
        <v>79</v>
      </c>
      <c r="X369" s="236" t="s">
        <v>79</v>
      </c>
      <c r="Y369" s="236">
        <v>0</v>
      </c>
      <c r="Z369" s="236" t="s">
        <v>98</v>
      </c>
      <c r="AA369" s="236" t="s">
        <v>79</v>
      </c>
      <c r="AB369" s="236">
        <v>5000</v>
      </c>
      <c r="AC369" s="227" t="s">
        <v>149</v>
      </c>
      <c r="AD369" s="237" t="s">
        <v>79</v>
      </c>
      <c r="AE369" s="237">
        <f>V369+Y369</f>
        <v>95000</v>
      </c>
      <c r="AF369" s="227" t="s">
        <v>79</v>
      </c>
      <c r="AG369" s="227" t="s">
        <v>33</v>
      </c>
      <c r="AH369" s="227" t="s">
        <v>1330</v>
      </c>
      <c r="AI369" s="227" t="s">
        <v>1331</v>
      </c>
      <c r="AJ369" s="227"/>
    </row>
    <row r="370" spans="2:36" s="36" customFormat="1" ht="76.8" customHeight="1" x14ac:dyDescent="0.3">
      <c r="B370" s="257"/>
      <c r="C370" s="257"/>
      <c r="D370" s="228"/>
      <c r="E370" s="229"/>
      <c r="F370" s="678"/>
      <c r="G370" s="272"/>
      <c r="H370" s="228"/>
      <c r="I370" s="228"/>
      <c r="J370" s="11" t="s">
        <v>1327</v>
      </c>
      <c r="K370" s="679" t="s">
        <v>1329</v>
      </c>
      <c r="L370" s="680" t="s">
        <v>711</v>
      </c>
      <c r="M370" s="680">
        <v>95</v>
      </c>
      <c r="N370" s="227"/>
      <c r="O370" s="228"/>
      <c r="P370" s="228"/>
      <c r="Q370" s="228"/>
      <c r="R370" s="231"/>
      <c r="S370" s="231"/>
      <c r="T370" s="232"/>
      <c r="U370" s="253"/>
      <c r="V370" s="234"/>
      <c r="W370" s="236"/>
      <c r="X370" s="236"/>
      <c r="Y370" s="236"/>
      <c r="Z370" s="236"/>
      <c r="AA370" s="236"/>
      <c r="AB370" s="236"/>
      <c r="AC370" s="227"/>
      <c r="AD370" s="237"/>
      <c r="AE370" s="237"/>
      <c r="AF370" s="228"/>
      <c r="AG370" s="227"/>
      <c r="AH370" s="227"/>
      <c r="AI370" s="227"/>
      <c r="AJ370" s="228"/>
    </row>
    <row r="371" spans="2:36" ht="96.6" x14ac:dyDescent="0.3">
      <c r="B371" s="256" t="s">
        <v>554</v>
      </c>
      <c r="C371" s="256" t="s">
        <v>555</v>
      </c>
      <c r="D371" s="256" t="s">
        <v>66</v>
      </c>
      <c r="E371" s="307" t="s">
        <v>601</v>
      </c>
      <c r="F371" s="271" t="s">
        <v>134</v>
      </c>
      <c r="G371" s="229" t="s">
        <v>147</v>
      </c>
      <c r="H371" s="228" t="s">
        <v>70</v>
      </c>
      <c r="I371" s="228" t="s">
        <v>79</v>
      </c>
      <c r="J371" s="11" t="s">
        <v>207</v>
      </c>
      <c r="K371" s="7" t="s">
        <v>107</v>
      </c>
      <c r="L371" s="7" t="s">
        <v>86</v>
      </c>
      <c r="M371" s="63">
        <v>40</v>
      </c>
      <c r="N371" s="227" t="s">
        <v>108</v>
      </c>
      <c r="O371" s="228" t="s">
        <v>576</v>
      </c>
      <c r="P371" s="256" t="s">
        <v>75</v>
      </c>
      <c r="Q371" s="256" t="s">
        <v>76</v>
      </c>
      <c r="R371" s="263" t="s">
        <v>77</v>
      </c>
      <c r="S371" s="263" t="s">
        <v>109</v>
      </c>
      <c r="T371" s="232">
        <f>V371+Y371</f>
        <v>151800</v>
      </c>
      <c r="U371" s="232">
        <f>+T371/M372</f>
        <v>50600</v>
      </c>
      <c r="V371" s="233">
        <v>129030</v>
      </c>
      <c r="W371" s="236" t="s">
        <v>98</v>
      </c>
      <c r="X371" s="236" t="s">
        <v>98</v>
      </c>
      <c r="Y371" s="236">
        <v>22770</v>
      </c>
      <c r="Z371" s="236" t="s">
        <v>98</v>
      </c>
      <c r="AA371" s="236" t="s">
        <v>79</v>
      </c>
      <c r="AB371" s="236">
        <v>68200</v>
      </c>
      <c r="AC371" s="227" t="s">
        <v>149</v>
      </c>
      <c r="AD371" s="237" t="s">
        <v>79</v>
      </c>
      <c r="AE371" s="237">
        <f>V371+Y371</f>
        <v>151800</v>
      </c>
      <c r="AF371" s="228" t="s">
        <v>79</v>
      </c>
      <c r="AG371" s="227" t="s">
        <v>33</v>
      </c>
      <c r="AH371" s="227" t="s">
        <v>158</v>
      </c>
      <c r="AI371" s="227" t="s">
        <v>160</v>
      </c>
      <c r="AJ371" s="228"/>
    </row>
    <row r="372" spans="2:36" ht="62.7" customHeight="1" x14ac:dyDescent="0.3">
      <c r="B372" s="257"/>
      <c r="C372" s="257"/>
      <c r="D372" s="257"/>
      <c r="E372" s="308"/>
      <c r="F372" s="272"/>
      <c r="G372" s="229"/>
      <c r="H372" s="228"/>
      <c r="I372" s="228"/>
      <c r="J372" s="11" t="s">
        <v>111</v>
      </c>
      <c r="K372" s="7" t="s">
        <v>112</v>
      </c>
      <c r="L372" s="7" t="s">
        <v>85</v>
      </c>
      <c r="M372" s="63">
        <v>3</v>
      </c>
      <c r="N372" s="227"/>
      <c r="O372" s="228"/>
      <c r="P372" s="257"/>
      <c r="Q372" s="257"/>
      <c r="R372" s="264"/>
      <c r="S372" s="264"/>
      <c r="T372" s="232"/>
      <c r="U372" s="232"/>
      <c r="V372" s="234"/>
      <c r="W372" s="236"/>
      <c r="X372" s="236"/>
      <c r="Y372" s="236"/>
      <c r="Z372" s="236"/>
      <c r="AA372" s="236"/>
      <c r="AB372" s="236"/>
      <c r="AC372" s="227"/>
      <c r="AD372" s="237"/>
      <c r="AE372" s="237"/>
      <c r="AF372" s="228"/>
      <c r="AG372" s="227"/>
      <c r="AH372" s="227"/>
      <c r="AI372" s="227"/>
      <c r="AJ372" s="228"/>
    </row>
    <row r="373" spans="2:36" ht="111.6" customHeight="1" x14ac:dyDescent="0.3">
      <c r="B373" s="258"/>
      <c r="C373" s="258"/>
      <c r="D373" s="258"/>
      <c r="E373" s="309"/>
      <c r="F373" s="273"/>
      <c r="G373" s="229"/>
      <c r="H373" s="228"/>
      <c r="I373" s="228"/>
      <c r="J373" s="11" t="s">
        <v>127</v>
      </c>
      <c r="K373" s="7" t="s">
        <v>128</v>
      </c>
      <c r="L373" s="7" t="s">
        <v>85</v>
      </c>
      <c r="M373" s="63">
        <v>102</v>
      </c>
      <c r="N373" s="227"/>
      <c r="O373" s="228"/>
      <c r="P373" s="258"/>
      <c r="Q373" s="258"/>
      <c r="R373" s="265"/>
      <c r="S373" s="265"/>
      <c r="T373" s="232"/>
      <c r="U373" s="232"/>
      <c r="V373" s="235"/>
      <c r="W373" s="236"/>
      <c r="X373" s="236"/>
      <c r="Y373" s="236"/>
      <c r="Z373" s="236"/>
      <c r="AA373" s="236"/>
      <c r="AB373" s="236"/>
      <c r="AC373" s="227"/>
      <c r="AD373" s="237"/>
      <c r="AE373" s="237"/>
      <c r="AF373" s="228"/>
      <c r="AG373" s="227"/>
      <c r="AH373" s="227"/>
      <c r="AI373" s="227"/>
      <c r="AJ373" s="228"/>
    </row>
    <row r="374" spans="2:36" ht="96.6" x14ac:dyDescent="0.3">
      <c r="B374" s="256" t="s">
        <v>557</v>
      </c>
      <c r="C374" s="256" t="s">
        <v>558</v>
      </c>
      <c r="D374" s="256" t="s">
        <v>66</v>
      </c>
      <c r="E374" s="307" t="s">
        <v>601</v>
      </c>
      <c r="F374" s="271" t="s">
        <v>134</v>
      </c>
      <c r="G374" s="229" t="s">
        <v>147</v>
      </c>
      <c r="H374" s="228" t="s">
        <v>70</v>
      </c>
      <c r="I374" s="228" t="s">
        <v>79</v>
      </c>
      <c r="J374" s="11" t="s">
        <v>207</v>
      </c>
      <c r="K374" s="7" t="s">
        <v>107</v>
      </c>
      <c r="L374" s="7" t="s">
        <v>86</v>
      </c>
      <c r="M374" s="63">
        <v>40</v>
      </c>
      <c r="N374" s="227" t="s">
        <v>108</v>
      </c>
      <c r="O374" s="228" t="s">
        <v>576</v>
      </c>
      <c r="P374" s="256" t="s">
        <v>75</v>
      </c>
      <c r="Q374" s="256" t="s">
        <v>76</v>
      </c>
      <c r="R374" s="263" t="s">
        <v>77</v>
      </c>
      <c r="S374" s="263" t="s">
        <v>109</v>
      </c>
      <c r="T374" s="232">
        <f>V374+Y374</f>
        <v>103500</v>
      </c>
      <c r="U374" s="232">
        <f>+T374/M375</f>
        <v>51750</v>
      </c>
      <c r="V374" s="236">
        <v>87975</v>
      </c>
      <c r="W374" s="236" t="s">
        <v>98</v>
      </c>
      <c r="X374" s="236" t="s">
        <v>98</v>
      </c>
      <c r="Y374" s="236">
        <v>15525</v>
      </c>
      <c r="Z374" s="236" t="s">
        <v>98</v>
      </c>
      <c r="AA374" s="236" t="s">
        <v>79</v>
      </c>
      <c r="AB374" s="236">
        <v>46500</v>
      </c>
      <c r="AC374" s="227" t="s">
        <v>149</v>
      </c>
      <c r="AD374" s="237" t="s">
        <v>79</v>
      </c>
      <c r="AE374" s="237">
        <f>V374+Y374</f>
        <v>103500</v>
      </c>
      <c r="AF374" s="228" t="s">
        <v>79</v>
      </c>
      <c r="AG374" s="227" t="s">
        <v>33</v>
      </c>
      <c r="AH374" s="227" t="s">
        <v>158</v>
      </c>
      <c r="AI374" s="227" t="s">
        <v>160</v>
      </c>
      <c r="AJ374" s="228"/>
    </row>
    <row r="375" spans="2:36" ht="62.7" customHeight="1" x14ac:dyDescent="0.3">
      <c r="B375" s="257"/>
      <c r="C375" s="257"/>
      <c r="D375" s="257"/>
      <c r="E375" s="308"/>
      <c r="F375" s="272"/>
      <c r="G375" s="229"/>
      <c r="H375" s="228"/>
      <c r="I375" s="228"/>
      <c r="J375" s="11" t="s">
        <v>111</v>
      </c>
      <c r="K375" s="7" t="s">
        <v>112</v>
      </c>
      <c r="L375" s="7" t="s">
        <v>85</v>
      </c>
      <c r="M375" s="63">
        <v>2</v>
      </c>
      <c r="N375" s="227"/>
      <c r="O375" s="228"/>
      <c r="P375" s="257"/>
      <c r="Q375" s="257"/>
      <c r="R375" s="264"/>
      <c r="S375" s="264"/>
      <c r="T375" s="232"/>
      <c r="U375" s="232"/>
      <c r="V375" s="236"/>
      <c r="W375" s="236"/>
      <c r="X375" s="236"/>
      <c r="Y375" s="236"/>
      <c r="Z375" s="236"/>
      <c r="AA375" s="236"/>
      <c r="AB375" s="236"/>
      <c r="AC375" s="227"/>
      <c r="AD375" s="237"/>
      <c r="AE375" s="237"/>
      <c r="AF375" s="228"/>
      <c r="AG375" s="227"/>
      <c r="AH375" s="227"/>
      <c r="AI375" s="227"/>
      <c r="AJ375" s="228"/>
    </row>
    <row r="376" spans="2:36" ht="131.1" customHeight="1" x14ac:dyDescent="0.3">
      <c r="B376" s="258"/>
      <c r="C376" s="258"/>
      <c r="D376" s="258"/>
      <c r="E376" s="309"/>
      <c r="F376" s="273"/>
      <c r="G376" s="229"/>
      <c r="H376" s="228"/>
      <c r="I376" s="228"/>
      <c r="J376" s="11" t="s">
        <v>127</v>
      </c>
      <c r="K376" s="7" t="s">
        <v>128</v>
      </c>
      <c r="L376" s="7" t="s">
        <v>85</v>
      </c>
      <c r="M376" s="63">
        <v>70</v>
      </c>
      <c r="N376" s="227"/>
      <c r="O376" s="228"/>
      <c r="P376" s="258"/>
      <c r="Q376" s="258"/>
      <c r="R376" s="265"/>
      <c r="S376" s="265"/>
      <c r="T376" s="232"/>
      <c r="U376" s="232"/>
      <c r="V376" s="236"/>
      <c r="W376" s="236"/>
      <c r="X376" s="236"/>
      <c r="Y376" s="236"/>
      <c r="Z376" s="236"/>
      <c r="AA376" s="236"/>
      <c r="AB376" s="236"/>
      <c r="AC376" s="227"/>
      <c r="AD376" s="237"/>
      <c r="AE376" s="237"/>
      <c r="AF376" s="228"/>
      <c r="AG376" s="227"/>
      <c r="AH376" s="227"/>
      <c r="AI376" s="227"/>
      <c r="AJ376" s="228"/>
    </row>
    <row r="377" spans="2:36" s="149" customFormat="1" ht="96.6" x14ac:dyDescent="0.3">
      <c r="B377" s="304" t="s">
        <v>1214</v>
      </c>
      <c r="C377" s="304" t="s">
        <v>559</v>
      </c>
      <c r="D377" s="304" t="s">
        <v>66</v>
      </c>
      <c r="E377" s="543" t="s">
        <v>601</v>
      </c>
      <c r="F377" s="336" t="s">
        <v>134</v>
      </c>
      <c r="G377" s="299" t="s">
        <v>147</v>
      </c>
      <c r="H377" s="243" t="s">
        <v>70</v>
      </c>
      <c r="I377" s="243" t="s">
        <v>79</v>
      </c>
      <c r="J377" s="20" t="s">
        <v>207</v>
      </c>
      <c r="K377" s="27" t="s">
        <v>107</v>
      </c>
      <c r="L377" s="27" t="s">
        <v>86</v>
      </c>
      <c r="M377" s="61">
        <v>40</v>
      </c>
      <c r="N377" s="282" t="s">
        <v>108</v>
      </c>
      <c r="O377" s="243" t="s">
        <v>576</v>
      </c>
      <c r="P377" s="304" t="s">
        <v>75</v>
      </c>
      <c r="Q377" s="304" t="s">
        <v>76</v>
      </c>
      <c r="R377" s="352" t="s">
        <v>77</v>
      </c>
      <c r="S377" s="352" t="s">
        <v>109</v>
      </c>
      <c r="T377" s="300">
        <f>V377+Y377</f>
        <v>17250</v>
      </c>
      <c r="U377" s="300">
        <f>+T377/M378</f>
        <v>17250</v>
      </c>
      <c r="V377" s="284">
        <v>14662.5</v>
      </c>
      <c r="W377" s="284" t="s">
        <v>98</v>
      </c>
      <c r="X377" s="284" t="s">
        <v>98</v>
      </c>
      <c r="Y377" s="284">
        <v>2587.5</v>
      </c>
      <c r="Z377" s="284" t="s">
        <v>98</v>
      </c>
      <c r="AA377" s="284" t="s">
        <v>79</v>
      </c>
      <c r="AB377" s="284">
        <v>7750</v>
      </c>
      <c r="AC377" s="282" t="s">
        <v>149</v>
      </c>
      <c r="AD377" s="283" t="s">
        <v>79</v>
      </c>
      <c r="AE377" s="283">
        <f>V377+Y377</f>
        <v>17250</v>
      </c>
      <c r="AF377" s="243" t="s">
        <v>79</v>
      </c>
      <c r="AG377" s="282" t="s">
        <v>33</v>
      </c>
      <c r="AH377" s="282" t="s">
        <v>158</v>
      </c>
      <c r="AI377" s="282" t="s">
        <v>160</v>
      </c>
      <c r="AJ377" s="243"/>
    </row>
    <row r="378" spans="2:36" s="149" customFormat="1" ht="62.7" customHeight="1" x14ac:dyDescent="0.3">
      <c r="B378" s="306"/>
      <c r="C378" s="306"/>
      <c r="D378" s="306"/>
      <c r="E378" s="544"/>
      <c r="F378" s="337"/>
      <c r="G378" s="299"/>
      <c r="H378" s="243"/>
      <c r="I378" s="243"/>
      <c r="J378" s="20" t="s">
        <v>111</v>
      </c>
      <c r="K378" s="27" t="s">
        <v>112</v>
      </c>
      <c r="L378" s="27" t="s">
        <v>85</v>
      </c>
      <c r="M378" s="61">
        <v>1</v>
      </c>
      <c r="N378" s="282"/>
      <c r="O378" s="243"/>
      <c r="P378" s="306"/>
      <c r="Q378" s="306"/>
      <c r="R378" s="353"/>
      <c r="S378" s="353"/>
      <c r="T378" s="300"/>
      <c r="U378" s="300"/>
      <c r="V378" s="284"/>
      <c r="W378" s="284"/>
      <c r="X378" s="284"/>
      <c r="Y378" s="284"/>
      <c r="Z378" s="284"/>
      <c r="AA378" s="284"/>
      <c r="AB378" s="284"/>
      <c r="AC378" s="282"/>
      <c r="AD378" s="283"/>
      <c r="AE378" s="283"/>
      <c r="AF378" s="243"/>
      <c r="AG378" s="282"/>
      <c r="AH378" s="282"/>
      <c r="AI378" s="282"/>
      <c r="AJ378" s="243"/>
    </row>
    <row r="379" spans="2:36" s="149" customFormat="1" ht="27.6" x14ac:dyDescent="0.3">
      <c r="B379" s="305"/>
      <c r="C379" s="305"/>
      <c r="D379" s="305"/>
      <c r="E379" s="545"/>
      <c r="F379" s="338"/>
      <c r="G379" s="299"/>
      <c r="H379" s="243"/>
      <c r="I379" s="243"/>
      <c r="J379" s="20" t="s">
        <v>127</v>
      </c>
      <c r="K379" s="27" t="s">
        <v>128</v>
      </c>
      <c r="L379" s="27" t="s">
        <v>85</v>
      </c>
      <c r="M379" s="61">
        <v>10</v>
      </c>
      <c r="N379" s="282"/>
      <c r="O379" s="243"/>
      <c r="P379" s="305"/>
      <c r="Q379" s="305"/>
      <c r="R379" s="354"/>
      <c r="S379" s="354"/>
      <c r="T379" s="300"/>
      <c r="U379" s="300"/>
      <c r="V379" s="284"/>
      <c r="W379" s="284"/>
      <c r="X379" s="284"/>
      <c r="Y379" s="284"/>
      <c r="Z379" s="284"/>
      <c r="AA379" s="284"/>
      <c r="AB379" s="284"/>
      <c r="AC379" s="282"/>
      <c r="AD379" s="283"/>
      <c r="AE379" s="283"/>
      <c r="AF379" s="243"/>
      <c r="AG379" s="282"/>
      <c r="AH379" s="282"/>
      <c r="AI379" s="282"/>
      <c r="AJ379" s="243"/>
    </row>
    <row r="380" spans="2:36" ht="96.6" x14ac:dyDescent="0.3">
      <c r="B380" s="256" t="s">
        <v>560</v>
      </c>
      <c r="C380" s="256" t="s">
        <v>561</v>
      </c>
      <c r="D380" s="256" t="s">
        <v>66</v>
      </c>
      <c r="E380" s="307" t="s">
        <v>601</v>
      </c>
      <c r="F380" s="271" t="s">
        <v>134</v>
      </c>
      <c r="G380" s="229" t="s">
        <v>147</v>
      </c>
      <c r="H380" s="228" t="s">
        <v>70</v>
      </c>
      <c r="I380" s="228" t="s">
        <v>79</v>
      </c>
      <c r="J380" s="11" t="s">
        <v>207</v>
      </c>
      <c r="K380" s="7" t="s">
        <v>107</v>
      </c>
      <c r="L380" s="7" t="s">
        <v>86</v>
      </c>
      <c r="M380" s="63">
        <v>40</v>
      </c>
      <c r="N380" s="227" t="s">
        <v>108</v>
      </c>
      <c r="O380" s="228" t="s">
        <v>576</v>
      </c>
      <c r="P380" s="256" t="s">
        <v>75</v>
      </c>
      <c r="Q380" s="256" t="s">
        <v>76</v>
      </c>
      <c r="R380" s="263" t="s">
        <v>77</v>
      </c>
      <c r="S380" s="263" t="s">
        <v>109</v>
      </c>
      <c r="T380" s="232">
        <f>V380+Y380</f>
        <v>62100</v>
      </c>
      <c r="U380" s="232">
        <f>+T380/M381</f>
        <v>31050</v>
      </c>
      <c r="V380" s="236">
        <v>52785</v>
      </c>
      <c r="W380" s="236" t="s">
        <v>98</v>
      </c>
      <c r="X380" s="236" t="s">
        <v>98</v>
      </c>
      <c r="Y380" s="236">
        <v>9315</v>
      </c>
      <c r="Z380" s="236" t="s">
        <v>98</v>
      </c>
      <c r="AA380" s="236" t="s">
        <v>79</v>
      </c>
      <c r="AB380" s="236">
        <v>27900</v>
      </c>
      <c r="AC380" s="227" t="s">
        <v>149</v>
      </c>
      <c r="AD380" s="237" t="s">
        <v>79</v>
      </c>
      <c r="AE380" s="237">
        <f>V380+Y380</f>
        <v>62100</v>
      </c>
      <c r="AF380" s="228" t="s">
        <v>79</v>
      </c>
      <c r="AG380" s="227" t="s">
        <v>33</v>
      </c>
      <c r="AH380" s="227" t="s">
        <v>160</v>
      </c>
      <c r="AI380" s="227" t="s">
        <v>161</v>
      </c>
      <c r="AJ380" s="228"/>
    </row>
    <row r="381" spans="2:36" ht="62.7" customHeight="1" x14ac:dyDescent="0.3">
      <c r="B381" s="257"/>
      <c r="C381" s="257"/>
      <c r="D381" s="257"/>
      <c r="E381" s="308"/>
      <c r="F381" s="272"/>
      <c r="G381" s="229"/>
      <c r="H381" s="228"/>
      <c r="I381" s="228"/>
      <c r="J381" s="11" t="s">
        <v>111</v>
      </c>
      <c r="K381" s="7" t="s">
        <v>112</v>
      </c>
      <c r="L381" s="7" t="s">
        <v>85</v>
      </c>
      <c r="M381" s="63">
        <v>2</v>
      </c>
      <c r="N381" s="227"/>
      <c r="O381" s="228"/>
      <c r="P381" s="257"/>
      <c r="Q381" s="257"/>
      <c r="R381" s="264"/>
      <c r="S381" s="264"/>
      <c r="T381" s="232"/>
      <c r="U381" s="232"/>
      <c r="V381" s="236"/>
      <c r="W381" s="236"/>
      <c r="X381" s="236"/>
      <c r="Y381" s="236"/>
      <c r="Z381" s="236"/>
      <c r="AA381" s="236"/>
      <c r="AB381" s="236"/>
      <c r="AC381" s="227"/>
      <c r="AD381" s="237"/>
      <c r="AE381" s="237"/>
      <c r="AF381" s="228"/>
      <c r="AG381" s="227"/>
      <c r="AH381" s="227"/>
      <c r="AI381" s="227"/>
      <c r="AJ381" s="228"/>
    </row>
    <row r="382" spans="2:36" ht="115.5" customHeight="1" x14ac:dyDescent="0.3">
      <c r="B382" s="258"/>
      <c r="C382" s="258"/>
      <c r="D382" s="258"/>
      <c r="E382" s="309"/>
      <c r="F382" s="273"/>
      <c r="G382" s="229"/>
      <c r="H382" s="228"/>
      <c r="I382" s="228"/>
      <c r="J382" s="11" t="s">
        <v>127</v>
      </c>
      <c r="K382" s="7" t="s">
        <v>128</v>
      </c>
      <c r="L382" s="7" t="s">
        <v>85</v>
      </c>
      <c r="M382" s="63">
        <v>42</v>
      </c>
      <c r="N382" s="227"/>
      <c r="O382" s="228"/>
      <c r="P382" s="258"/>
      <c r="Q382" s="258"/>
      <c r="R382" s="265"/>
      <c r="S382" s="265"/>
      <c r="T382" s="232"/>
      <c r="U382" s="232"/>
      <c r="V382" s="236"/>
      <c r="W382" s="236"/>
      <c r="X382" s="236"/>
      <c r="Y382" s="236"/>
      <c r="Z382" s="236"/>
      <c r="AA382" s="236"/>
      <c r="AB382" s="236"/>
      <c r="AC382" s="227"/>
      <c r="AD382" s="237"/>
      <c r="AE382" s="237"/>
      <c r="AF382" s="228"/>
      <c r="AG382" s="227"/>
      <c r="AH382" s="227"/>
      <c r="AI382" s="227"/>
      <c r="AJ382" s="228"/>
    </row>
    <row r="383" spans="2:36" ht="96.6" x14ac:dyDescent="0.3">
      <c r="B383" s="256" t="s">
        <v>562</v>
      </c>
      <c r="C383" s="256" t="s">
        <v>563</v>
      </c>
      <c r="D383" s="256" t="s">
        <v>66</v>
      </c>
      <c r="E383" s="307" t="s">
        <v>601</v>
      </c>
      <c r="F383" s="271" t="s">
        <v>134</v>
      </c>
      <c r="G383" s="229" t="s">
        <v>147</v>
      </c>
      <c r="H383" s="228" t="s">
        <v>70</v>
      </c>
      <c r="I383" s="228" t="s">
        <v>79</v>
      </c>
      <c r="J383" s="11" t="s">
        <v>207</v>
      </c>
      <c r="K383" s="7" t="s">
        <v>107</v>
      </c>
      <c r="L383" s="7" t="s">
        <v>86</v>
      </c>
      <c r="M383" s="63">
        <v>40</v>
      </c>
      <c r="N383" s="227" t="s">
        <v>108</v>
      </c>
      <c r="O383" s="228" t="s">
        <v>556</v>
      </c>
      <c r="P383" s="256" t="s">
        <v>75</v>
      </c>
      <c r="Q383" s="256" t="s">
        <v>76</v>
      </c>
      <c r="R383" s="263" t="s">
        <v>77</v>
      </c>
      <c r="S383" s="263" t="s">
        <v>109</v>
      </c>
      <c r="T383" s="232">
        <f>V383+Y383</f>
        <v>103500</v>
      </c>
      <c r="U383" s="232">
        <f>+T383/M387</f>
        <v>51750</v>
      </c>
      <c r="V383" s="236">
        <v>87975</v>
      </c>
      <c r="W383" s="236" t="s">
        <v>98</v>
      </c>
      <c r="X383" s="236" t="s">
        <v>79</v>
      </c>
      <c r="Y383" s="236">
        <v>15525</v>
      </c>
      <c r="Z383" s="236" t="s">
        <v>98</v>
      </c>
      <c r="AA383" s="236" t="s">
        <v>79</v>
      </c>
      <c r="AB383" s="236">
        <v>46500</v>
      </c>
      <c r="AC383" s="227" t="s">
        <v>149</v>
      </c>
      <c r="AD383" s="237" t="s">
        <v>79</v>
      </c>
      <c r="AE383" s="237">
        <f>V383+Y383</f>
        <v>103500</v>
      </c>
      <c r="AF383" s="228" t="s">
        <v>79</v>
      </c>
      <c r="AG383" s="227" t="s">
        <v>33</v>
      </c>
      <c r="AH383" s="227" t="s">
        <v>160</v>
      </c>
      <c r="AI383" s="227" t="s">
        <v>161</v>
      </c>
      <c r="AJ383" s="228"/>
    </row>
    <row r="384" spans="2:36" ht="62.7" customHeight="1" x14ac:dyDescent="0.3">
      <c r="B384" s="257"/>
      <c r="C384" s="257"/>
      <c r="D384" s="257"/>
      <c r="E384" s="308"/>
      <c r="F384" s="272"/>
      <c r="G384" s="229"/>
      <c r="H384" s="228"/>
      <c r="I384" s="228"/>
      <c r="J384" s="11" t="s">
        <v>111</v>
      </c>
      <c r="K384" s="7" t="s">
        <v>112</v>
      </c>
      <c r="L384" s="7" t="s">
        <v>85</v>
      </c>
      <c r="M384" s="63">
        <v>2</v>
      </c>
      <c r="N384" s="227"/>
      <c r="O384" s="228"/>
      <c r="P384" s="257"/>
      <c r="Q384" s="257"/>
      <c r="R384" s="264"/>
      <c r="S384" s="264"/>
      <c r="T384" s="232"/>
      <c r="U384" s="232"/>
      <c r="V384" s="236"/>
      <c r="W384" s="236"/>
      <c r="X384" s="236"/>
      <c r="Y384" s="236"/>
      <c r="Z384" s="236"/>
      <c r="AA384" s="236"/>
      <c r="AB384" s="236"/>
      <c r="AC384" s="227"/>
      <c r="AD384" s="237"/>
      <c r="AE384" s="237"/>
      <c r="AF384" s="228"/>
      <c r="AG384" s="227"/>
      <c r="AH384" s="227"/>
      <c r="AI384" s="227"/>
      <c r="AJ384" s="228"/>
    </row>
    <row r="385" spans="2:36" ht="74.099999999999994" customHeight="1" x14ac:dyDescent="0.3">
      <c r="B385" s="258"/>
      <c r="C385" s="258"/>
      <c r="D385" s="258"/>
      <c r="E385" s="309"/>
      <c r="F385" s="273"/>
      <c r="G385" s="229"/>
      <c r="H385" s="228"/>
      <c r="I385" s="228"/>
      <c r="J385" s="11" t="s">
        <v>127</v>
      </c>
      <c r="K385" s="7" t="s">
        <v>128</v>
      </c>
      <c r="L385" s="7" t="s">
        <v>85</v>
      </c>
      <c r="M385" s="63">
        <v>14</v>
      </c>
      <c r="N385" s="227"/>
      <c r="O385" s="228"/>
      <c r="P385" s="258"/>
      <c r="Q385" s="258"/>
      <c r="R385" s="265"/>
      <c r="S385" s="265"/>
      <c r="T385" s="232"/>
      <c r="U385" s="232"/>
      <c r="V385" s="236"/>
      <c r="W385" s="236"/>
      <c r="X385" s="236"/>
      <c r="Y385" s="236"/>
      <c r="Z385" s="236"/>
      <c r="AA385" s="236"/>
      <c r="AB385" s="236"/>
      <c r="AC385" s="227"/>
      <c r="AD385" s="237"/>
      <c r="AE385" s="237"/>
      <c r="AF385" s="228"/>
      <c r="AG385" s="227"/>
      <c r="AH385" s="227"/>
      <c r="AI385" s="227"/>
      <c r="AJ385" s="228"/>
    </row>
    <row r="386" spans="2:36" ht="57" customHeight="1" x14ac:dyDescent="0.3">
      <c r="B386" s="228" t="s">
        <v>564</v>
      </c>
      <c r="C386" s="228" t="s">
        <v>565</v>
      </c>
      <c r="D386" s="228" t="s">
        <v>66</v>
      </c>
      <c r="E386" s="229" t="s">
        <v>67</v>
      </c>
      <c r="F386" s="229" t="s">
        <v>132</v>
      </c>
      <c r="G386" s="229" t="s">
        <v>69</v>
      </c>
      <c r="H386" s="228" t="s">
        <v>70</v>
      </c>
      <c r="I386" s="228" t="s">
        <v>79</v>
      </c>
      <c r="J386" s="11" t="s">
        <v>113</v>
      </c>
      <c r="K386" s="7" t="s">
        <v>114</v>
      </c>
      <c r="L386" s="7" t="s">
        <v>115</v>
      </c>
      <c r="M386" s="7">
        <v>2</v>
      </c>
      <c r="N386" s="227" t="s">
        <v>108</v>
      </c>
      <c r="O386" s="228" t="s">
        <v>292</v>
      </c>
      <c r="P386" s="228" t="s">
        <v>75</v>
      </c>
      <c r="Q386" s="228" t="s">
        <v>76</v>
      </c>
      <c r="R386" s="231" t="s">
        <v>77</v>
      </c>
      <c r="S386" s="231" t="s">
        <v>109</v>
      </c>
      <c r="T386" s="232">
        <f>V386+Y386</f>
        <v>96600</v>
      </c>
      <c r="U386" s="232">
        <f>+T386/M386</f>
        <v>48300</v>
      </c>
      <c r="V386" s="236">
        <v>82110</v>
      </c>
      <c r="W386" s="236" t="s">
        <v>79</v>
      </c>
      <c r="X386" s="236" t="s">
        <v>79</v>
      </c>
      <c r="Y386" s="236">
        <v>14490</v>
      </c>
      <c r="Z386" s="236" t="s">
        <v>79</v>
      </c>
      <c r="AA386" s="236" t="s">
        <v>79</v>
      </c>
      <c r="AB386" s="236">
        <v>43400</v>
      </c>
      <c r="AC386" s="227" t="s">
        <v>80</v>
      </c>
      <c r="AD386" s="237" t="s">
        <v>79</v>
      </c>
      <c r="AE386" s="237">
        <f>V386+Y386</f>
        <v>96600</v>
      </c>
      <c r="AF386" s="228" t="s">
        <v>79</v>
      </c>
      <c r="AG386" s="227" t="s">
        <v>33</v>
      </c>
      <c r="AH386" s="227" t="s">
        <v>166</v>
      </c>
      <c r="AI386" s="227" t="s">
        <v>232</v>
      </c>
      <c r="AJ386" s="228"/>
    </row>
    <row r="387" spans="2:36" ht="55.2" x14ac:dyDescent="0.3">
      <c r="B387" s="228"/>
      <c r="C387" s="228"/>
      <c r="D387" s="228"/>
      <c r="E387" s="229"/>
      <c r="F387" s="229"/>
      <c r="G387" s="229"/>
      <c r="H387" s="228"/>
      <c r="I387" s="228"/>
      <c r="J387" s="11" t="s">
        <v>116</v>
      </c>
      <c r="K387" s="7" t="s">
        <v>117</v>
      </c>
      <c r="L387" s="7" t="s">
        <v>85</v>
      </c>
      <c r="M387" s="7">
        <v>2</v>
      </c>
      <c r="N387" s="227"/>
      <c r="O387" s="228"/>
      <c r="P387" s="228"/>
      <c r="Q387" s="228"/>
      <c r="R387" s="231"/>
      <c r="S387" s="231"/>
      <c r="T387" s="232"/>
      <c r="U387" s="232"/>
      <c r="V387" s="236"/>
      <c r="W387" s="236"/>
      <c r="X387" s="236"/>
      <c r="Y387" s="236"/>
      <c r="Z387" s="236"/>
      <c r="AA387" s="236"/>
      <c r="AB387" s="236"/>
      <c r="AC387" s="227"/>
      <c r="AD387" s="237"/>
      <c r="AE387" s="237"/>
      <c r="AF387" s="228"/>
      <c r="AG387" s="227"/>
      <c r="AH387" s="227"/>
      <c r="AI387" s="227"/>
      <c r="AJ387" s="228"/>
    </row>
    <row r="388" spans="2:36" ht="41.4" x14ac:dyDescent="0.3">
      <c r="B388" s="228"/>
      <c r="C388" s="228"/>
      <c r="D388" s="228"/>
      <c r="E388" s="229"/>
      <c r="F388" s="229"/>
      <c r="G388" s="229"/>
      <c r="H388" s="228"/>
      <c r="I388" s="228"/>
      <c r="J388" s="11" t="s">
        <v>208</v>
      </c>
      <c r="K388" s="7" t="s">
        <v>118</v>
      </c>
      <c r="L388" s="7" t="s">
        <v>119</v>
      </c>
      <c r="M388" s="7">
        <v>2</v>
      </c>
      <c r="N388" s="227"/>
      <c r="O388" s="228"/>
      <c r="P388" s="228"/>
      <c r="Q388" s="228"/>
      <c r="R388" s="231"/>
      <c r="S388" s="231"/>
      <c r="T388" s="232"/>
      <c r="U388" s="232"/>
      <c r="V388" s="236"/>
      <c r="W388" s="236"/>
      <c r="X388" s="236"/>
      <c r="Y388" s="236"/>
      <c r="Z388" s="236"/>
      <c r="AA388" s="236"/>
      <c r="AB388" s="236"/>
      <c r="AC388" s="227"/>
      <c r="AD388" s="237"/>
      <c r="AE388" s="237"/>
      <c r="AF388" s="228"/>
      <c r="AG388" s="227"/>
      <c r="AH388" s="227"/>
      <c r="AI388" s="227"/>
      <c r="AJ388" s="228"/>
    </row>
    <row r="389" spans="2:36" ht="27.6" x14ac:dyDescent="0.3">
      <c r="B389" s="228"/>
      <c r="C389" s="228"/>
      <c r="D389" s="228"/>
      <c r="E389" s="229"/>
      <c r="F389" s="229"/>
      <c r="G389" s="229"/>
      <c r="H389" s="228"/>
      <c r="I389" s="228"/>
      <c r="J389" s="11" t="s">
        <v>120</v>
      </c>
      <c r="K389" s="7" t="s">
        <v>121</v>
      </c>
      <c r="L389" s="7" t="s">
        <v>119</v>
      </c>
      <c r="M389" s="63">
        <v>2</v>
      </c>
      <c r="N389" s="227"/>
      <c r="O389" s="228"/>
      <c r="P389" s="228"/>
      <c r="Q389" s="228"/>
      <c r="R389" s="231"/>
      <c r="S389" s="231"/>
      <c r="T389" s="232"/>
      <c r="U389" s="232"/>
      <c r="V389" s="236"/>
      <c r="W389" s="236"/>
      <c r="X389" s="236"/>
      <c r="Y389" s="236"/>
      <c r="Z389" s="236"/>
      <c r="AA389" s="236"/>
      <c r="AB389" s="236"/>
      <c r="AC389" s="227"/>
      <c r="AD389" s="237"/>
      <c r="AE389" s="237"/>
      <c r="AF389" s="228"/>
      <c r="AG389" s="227"/>
      <c r="AH389" s="227"/>
      <c r="AI389" s="227"/>
      <c r="AJ389" s="228"/>
    </row>
    <row r="390" spans="2:36" ht="96.6" x14ac:dyDescent="0.3">
      <c r="B390" s="256" t="s">
        <v>1213</v>
      </c>
      <c r="C390" s="256" t="s">
        <v>1215</v>
      </c>
      <c r="D390" s="256" t="s">
        <v>66</v>
      </c>
      <c r="E390" s="307" t="s">
        <v>601</v>
      </c>
      <c r="F390" s="271" t="s">
        <v>134</v>
      </c>
      <c r="G390" s="229" t="s">
        <v>147</v>
      </c>
      <c r="H390" s="228" t="s">
        <v>70</v>
      </c>
      <c r="I390" s="228" t="s">
        <v>79</v>
      </c>
      <c r="J390" s="11" t="s">
        <v>207</v>
      </c>
      <c r="K390" s="7" t="s">
        <v>107</v>
      </c>
      <c r="L390" s="7" t="s">
        <v>86</v>
      </c>
      <c r="M390" s="63">
        <v>40</v>
      </c>
      <c r="N390" s="227" t="s">
        <v>108</v>
      </c>
      <c r="O390" s="228" t="s">
        <v>576</v>
      </c>
      <c r="P390" s="256" t="s">
        <v>75</v>
      </c>
      <c r="Q390" s="256" t="s">
        <v>76</v>
      </c>
      <c r="R390" s="263" t="s">
        <v>77</v>
      </c>
      <c r="S390" s="263" t="s">
        <v>109</v>
      </c>
      <c r="T390" s="232">
        <f>V390+Y390</f>
        <v>17250</v>
      </c>
      <c r="U390" s="232">
        <f>+T390/M391</f>
        <v>17250</v>
      </c>
      <c r="V390" s="236">
        <v>14662.5</v>
      </c>
      <c r="W390" s="236" t="s">
        <v>98</v>
      </c>
      <c r="X390" s="236" t="s">
        <v>98</v>
      </c>
      <c r="Y390" s="236">
        <v>2587.5</v>
      </c>
      <c r="Z390" s="236" t="s">
        <v>98</v>
      </c>
      <c r="AA390" s="236" t="s">
        <v>79</v>
      </c>
      <c r="AB390" s="236">
        <v>7750</v>
      </c>
      <c r="AC390" s="227" t="s">
        <v>149</v>
      </c>
      <c r="AD390" s="237" t="s">
        <v>79</v>
      </c>
      <c r="AE390" s="237">
        <f>V390+Y390</f>
        <v>17250</v>
      </c>
      <c r="AF390" s="228" t="s">
        <v>79</v>
      </c>
      <c r="AG390" s="227" t="s">
        <v>33</v>
      </c>
      <c r="AH390" s="227" t="s">
        <v>405</v>
      </c>
      <c r="AI390" s="227" t="s">
        <v>406</v>
      </c>
      <c r="AJ390" s="228"/>
    </row>
    <row r="391" spans="2:36" ht="62.7" customHeight="1" x14ac:dyDescent="0.3">
      <c r="B391" s="257"/>
      <c r="C391" s="257"/>
      <c r="D391" s="257"/>
      <c r="E391" s="308"/>
      <c r="F391" s="272"/>
      <c r="G391" s="229"/>
      <c r="H391" s="228"/>
      <c r="I391" s="228"/>
      <c r="J391" s="11" t="s">
        <v>111</v>
      </c>
      <c r="K391" s="7" t="s">
        <v>112</v>
      </c>
      <c r="L391" s="7" t="s">
        <v>85</v>
      </c>
      <c r="M391" s="63">
        <v>1</v>
      </c>
      <c r="N391" s="227"/>
      <c r="O391" s="228"/>
      <c r="P391" s="257"/>
      <c r="Q391" s="257"/>
      <c r="R391" s="264"/>
      <c r="S391" s="264"/>
      <c r="T391" s="232"/>
      <c r="U391" s="232"/>
      <c r="V391" s="236"/>
      <c r="W391" s="236"/>
      <c r="X391" s="236"/>
      <c r="Y391" s="236"/>
      <c r="Z391" s="236"/>
      <c r="AA391" s="236"/>
      <c r="AB391" s="236"/>
      <c r="AC391" s="227"/>
      <c r="AD391" s="237"/>
      <c r="AE391" s="237"/>
      <c r="AF391" s="228"/>
      <c r="AG391" s="227"/>
      <c r="AH391" s="227"/>
      <c r="AI391" s="227"/>
      <c r="AJ391" s="228"/>
    </row>
    <row r="392" spans="2:36" ht="131.1" customHeight="1" x14ac:dyDescent="0.3">
      <c r="B392" s="258"/>
      <c r="C392" s="258"/>
      <c r="D392" s="258"/>
      <c r="E392" s="309"/>
      <c r="F392" s="273"/>
      <c r="G392" s="229"/>
      <c r="H392" s="228"/>
      <c r="I392" s="228"/>
      <c r="J392" s="11" t="s">
        <v>127</v>
      </c>
      <c r="K392" s="7" t="s">
        <v>128</v>
      </c>
      <c r="L392" s="7" t="s">
        <v>85</v>
      </c>
      <c r="M392" s="63">
        <v>10</v>
      </c>
      <c r="N392" s="227"/>
      <c r="O392" s="228"/>
      <c r="P392" s="258"/>
      <c r="Q392" s="258"/>
      <c r="R392" s="265"/>
      <c r="S392" s="265"/>
      <c r="T392" s="232"/>
      <c r="U392" s="232"/>
      <c r="V392" s="236"/>
      <c r="W392" s="236"/>
      <c r="X392" s="236"/>
      <c r="Y392" s="236"/>
      <c r="Z392" s="236"/>
      <c r="AA392" s="236"/>
      <c r="AB392" s="236"/>
      <c r="AC392" s="227"/>
      <c r="AD392" s="237"/>
      <c r="AE392" s="237"/>
      <c r="AF392" s="228"/>
      <c r="AG392" s="227"/>
      <c r="AH392" s="227"/>
      <c r="AI392" s="227"/>
      <c r="AJ392" s="228"/>
    </row>
    <row r="393" spans="2:36" s="36" customFormat="1" ht="96.6" x14ac:dyDescent="0.3">
      <c r="B393" s="256" t="s">
        <v>341</v>
      </c>
      <c r="C393" s="256" t="s">
        <v>342</v>
      </c>
      <c r="D393" s="256" t="s">
        <v>106</v>
      </c>
      <c r="E393" s="271" t="s">
        <v>67</v>
      </c>
      <c r="F393" s="499" t="s">
        <v>134</v>
      </c>
      <c r="G393" s="271" t="s">
        <v>147</v>
      </c>
      <c r="H393" s="342" t="s">
        <v>70</v>
      </c>
      <c r="I393" s="342" t="s">
        <v>79</v>
      </c>
      <c r="J393" s="11" t="s">
        <v>207</v>
      </c>
      <c r="K393" s="7" t="s">
        <v>107</v>
      </c>
      <c r="L393" s="7" t="s">
        <v>86</v>
      </c>
      <c r="M393" s="7">
        <v>40</v>
      </c>
      <c r="N393" s="281" t="s">
        <v>108</v>
      </c>
      <c r="O393" s="256" t="s">
        <v>343</v>
      </c>
      <c r="P393" s="256" t="s">
        <v>75</v>
      </c>
      <c r="Q393" s="256" t="s">
        <v>76</v>
      </c>
      <c r="R393" s="263" t="s">
        <v>77</v>
      </c>
      <c r="S393" s="263" t="s">
        <v>109</v>
      </c>
      <c r="T393" s="302">
        <f>V393+Y393</f>
        <v>144000</v>
      </c>
      <c r="U393" s="302">
        <f>T393/M394</f>
        <v>72000</v>
      </c>
      <c r="V393" s="233">
        <v>122400</v>
      </c>
      <c r="W393" s="233" t="s">
        <v>79</v>
      </c>
      <c r="X393" s="233" t="s">
        <v>79</v>
      </c>
      <c r="Y393" s="233">
        <v>21600</v>
      </c>
      <c r="Z393" s="233" t="s">
        <v>98</v>
      </c>
      <c r="AA393" s="593" t="s">
        <v>79</v>
      </c>
      <c r="AB393" s="233">
        <v>36000</v>
      </c>
      <c r="AC393" s="239" t="s">
        <v>149</v>
      </c>
      <c r="AD393" s="260" t="s">
        <v>79</v>
      </c>
      <c r="AE393" s="260">
        <f>V393+Y393</f>
        <v>144000</v>
      </c>
      <c r="AF393" s="256" t="s">
        <v>79</v>
      </c>
      <c r="AG393" s="239" t="s">
        <v>33</v>
      </c>
      <c r="AH393" s="281" t="s">
        <v>150</v>
      </c>
      <c r="AI393" s="239" t="s">
        <v>157</v>
      </c>
      <c r="AJ393" s="256"/>
    </row>
    <row r="394" spans="2:36" s="36" customFormat="1" ht="41.4" x14ac:dyDescent="0.3">
      <c r="B394" s="257"/>
      <c r="C394" s="257"/>
      <c r="D394" s="257"/>
      <c r="E394" s="272"/>
      <c r="F394" s="272"/>
      <c r="G394" s="272"/>
      <c r="H394" s="257"/>
      <c r="I394" s="257"/>
      <c r="J394" s="11" t="s">
        <v>111</v>
      </c>
      <c r="K394" s="7" t="s">
        <v>112</v>
      </c>
      <c r="L394" s="7" t="s">
        <v>85</v>
      </c>
      <c r="M394" s="7">
        <v>2</v>
      </c>
      <c r="N394" s="240"/>
      <c r="O394" s="257"/>
      <c r="P394" s="257"/>
      <c r="Q394" s="257"/>
      <c r="R394" s="264"/>
      <c r="S394" s="264"/>
      <c r="T394" s="303"/>
      <c r="U394" s="303"/>
      <c r="V394" s="234"/>
      <c r="W394" s="234"/>
      <c r="X394" s="234"/>
      <c r="Y394" s="234"/>
      <c r="Z394" s="234"/>
      <c r="AA394" s="594"/>
      <c r="AB394" s="234"/>
      <c r="AC394" s="240"/>
      <c r="AD394" s="261"/>
      <c r="AE394" s="261"/>
      <c r="AF394" s="257"/>
      <c r="AG394" s="240"/>
      <c r="AH394" s="240"/>
      <c r="AI394" s="240"/>
      <c r="AJ394" s="257"/>
    </row>
    <row r="395" spans="2:36" s="36" customFormat="1" ht="59.1" customHeight="1" x14ac:dyDescent="0.3">
      <c r="B395" s="258"/>
      <c r="C395" s="258"/>
      <c r="D395" s="258"/>
      <c r="E395" s="273"/>
      <c r="F395" s="273"/>
      <c r="G395" s="273"/>
      <c r="H395" s="258"/>
      <c r="I395" s="258"/>
      <c r="J395" s="11" t="s">
        <v>127</v>
      </c>
      <c r="K395" s="7" t="s">
        <v>128</v>
      </c>
      <c r="L395" s="7" t="s">
        <v>85</v>
      </c>
      <c r="M395" s="61" t="s">
        <v>1029</v>
      </c>
      <c r="N395" s="241"/>
      <c r="O395" s="258"/>
      <c r="P395" s="258"/>
      <c r="Q395" s="258"/>
      <c r="R395" s="265"/>
      <c r="S395" s="265"/>
      <c r="T395" s="253"/>
      <c r="U395" s="253"/>
      <c r="V395" s="235"/>
      <c r="W395" s="235"/>
      <c r="X395" s="235"/>
      <c r="Y395" s="235"/>
      <c r="Z395" s="235"/>
      <c r="AA395" s="595"/>
      <c r="AB395" s="235"/>
      <c r="AC395" s="241"/>
      <c r="AD395" s="262"/>
      <c r="AE395" s="262"/>
      <c r="AF395" s="258"/>
      <c r="AG395" s="241"/>
      <c r="AH395" s="241"/>
      <c r="AI395" s="241"/>
      <c r="AJ395" s="258"/>
    </row>
    <row r="396" spans="2:36" s="36" customFormat="1" ht="132" customHeight="1" x14ac:dyDescent="0.3">
      <c r="B396" s="228" t="s">
        <v>344</v>
      </c>
      <c r="C396" s="228" t="s">
        <v>345</v>
      </c>
      <c r="D396" s="228" t="s">
        <v>106</v>
      </c>
      <c r="E396" s="229" t="s">
        <v>67</v>
      </c>
      <c r="F396" s="229" t="s">
        <v>134</v>
      </c>
      <c r="G396" s="229" t="s">
        <v>147</v>
      </c>
      <c r="H396" s="228" t="s">
        <v>70</v>
      </c>
      <c r="I396" s="228" t="s">
        <v>79</v>
      </c>
      <c r="J396" s="11" t="s">
        <v>207</v>
      </c>
      <c r="K396" s="7" t="s">
        <v>107</v>
      </c>
      <c r="L396" s="7" t="s">
        <v>86</v>
      </c>
      <c r="M396" s="7">
        <v>40</v>
      </c>
      <c r="N396" s="227" t="s">
        <v>108</v>
      </c>
      <c r="O396" s="228" t="s">
        <v>343</v>
      </c>
      <c r="P396" s="228" t="s">
        <v>75</v>
      </c>
      <c r="Q396" s="228" t="s">
        <v>76</v>
      </c>
      <c r="R396" s="231" t="s">
        <v>77</v>
      </c>
      <c r="S396" s="231" t="s">
        <v>109</v>
      </c>
      <c r="T396" s="232">
        <f>V396+Y396</f>
        <v>30496</v>
      </c>
      <c r="U396" s="232">
        <f>T396/M397</f>
        <v>30496</v>
      </c>
      <c r="V396" s="233">
        <v>25921.599999999999</v>
      </c>
      <c r="W396" s="236" t="s">
        <v>79</v>
      </c>
      <c r="X396" s="236" t="s">
        <v>79</v>
      </c>
      <c r="Y396" s="236">
        <v>4574.3999999999996</v>
      </c>
      <c r="Z396" s="236" t="s">
        <v>98</v>
      </c>
      <c r="AA396" s="236" t="s">
        <v>79</v>
      </c>
      <c r="AB396" s="19">
        <v>7624</v>
      </c>
      <c r="AC396" s="227" t="s">
        <v>149</v>
      </c>
      <c r="AD396" s="237" t="s">
        <v>79</v>
      </c>
      <c r="AE396" s="237">
        <f>V396+Y396</f>
        <v>30496</v>
      </c>
      <c r="AF396" s="227" t="s">
        <v>79</v>
      </c>
      <c r="AG396" s="227" t="s">
        <v>33</v>
      </c>
      <c r="AH396" s="281" t="s">
        <v>174</v>
      </c>
      <c r="AI396" s="239" t="s">
        <v>158</v>
      </c>
      <c r="AJ396" s="227"/>
    </row>
    <row r="397" spans="2:36" s="36" customFormat="1" ht="86.1" customHeight="1" x14ac:dyDescent="0.3">
      <c r="B397" s="228"/>
      <c r="C397" s="228"/>
      <c r="D397" s="228"/>
      <c r="E397" s="229"/>
      <c r="F397" s="229"/>
      <c r="G397" s="229"/>
      <c r="H397" s="228"/>
      <c r="I397" s="228"/>
      <c r="J397" s="11" t="s">
        <v>111</v>
      </c>
      <c r="K397" s="7" t="s">
        <v>112</v>
      </c>
      <c r="L397" s="7" t="s">
        <v>85</v>
      </c>
      <c r="M397" s="7">
        <v>1</v>
      </c>
      <c r="N397" s="227"/>
      <c r="O397" s="228"/>
      <c r="P397" s="228"/>
      <c r="Q397" s="228"/>
      <c r="R397" s="231"/>
      <c r="S397" s="231"/>
      <c r="T397" s="232"/>
      <c r="U397" s="232"/>
      <c r="V397" s="234"/>
      <c r="W397" s="236"/>
      <c r="X397" s="236"/>
      <c r="Y397" s="236"/>
      <c r="Z397" s="236"/>
      <c r="AA397" s="236"/>
      <c r="AB397" s="234"/>
      <c r="AC397" s="227"/>
      <c r="AD397" s="237"/>
      <c r="AE397" s="237"/>
      <c r="AF397" s="228"/>
      <c r="AG397" s="227"/>
      <c r="AH397" s="240"/>
      <c r="AI397" s="240"/>
      <c r="AJ397" s="228"/>
    </row>
    <row r="398" spans="2:36" s="36" customFormat="1" ht="59.1" customHeight="1" x14ac:dyDescent="0.3">
      <c r="B398" s="228"/>
      <c r="C398" s="228"/>
      <c r="D398" s="228"/>
      <c r="E398" s="229"/>
      <c r="F398" s="229"/>
      <c r="G398" s="229"/>
      <c r="H398" s="228"/>
      <c r="I398" s="228"/>
      <c r="J398" s="11" t="s">
        <v>127</v>
      </c>
      <c r="K398" s="7" t="s">
        <v>128</v>
      </c>
      <c r="L398" s="7" t="s">
        <v>85</v>
      </c>
      <c r="M398" s="63" t="s">
        <v>551</v>
      </c>
      <c r="N398" s="227"/>
      <c r="O398" s="228"/>
      <c r="P398" s="228"/>
      <c r="Q398" s="228"/>
      <c r="R398" s="231"/>
      <c r="S398" s="231"/>
      <c r="T398" s="232"/>
      <c r="U398" s="232"/>
      <c r="V398" s="235"/>
      <c r="W398" s="236"/>
      <c r="X398" s="236"/>
      <c r="Y398" s="236"/>
      <c r="Z398" s="236"/>
      <c r="AA398" s="236"/>
      <c r="AB398" s="235"/>
      <c r="AC398" s="227"/>
      <c r="AD398" s="237"/>
      <c r="AE398" s="237"/>
      <c r="AF398" s="228"/>
      <c r="AG398" s="227"/>
      <c r="AH398" s="241"/>
      <c r="AI398" s="241"/>
      <c r="AJ398" s="228"/>
    </row>
    <row r="399" spans="2:36" s="36" customFormat="1" ht="132" customHeight="1" x14ac:dyDescent="0.3">
      <c r="B399" s="228" t="s">
        <v>346</v>
      </c>
      <c r="C399" s="228" t="s">
        <v>454</v>
      </c>
      <c r="D399" s="228" t="s">
        <v>106</v>
      </c>
      <c r="E399" s="229" t="s">
        <v>67</v>
      </c>
      <c r="F399" s="229" t="s">
        <v>134</v>
      </c>
      <c r="G399" s="229" t="s">
        <v>147</v>
      </c>
      <c r="H399" s="228" t="s">
        <v>70</v>
      </c>
      <c r="I399" s="228" t="s">
        <v>79</v>
      </c>
      <c r="J399" s="11" t="s">
        <v>207</v>
      </c>
      <c r="K399" s="7" t="s">
        <v>107</v>
      </c>
      <c r="L399" s="7" t="s">
        <v>86</v>
      </c>
      <c r="M399" s="7">
        <v>40</v>
      </c>
      <c r="N399" s="227" t="s">
        <v>108</v>
      </c>
      <c r="O399" s="228" t="s">
        <v>343</v>
      </c>
      <c r="P399" s="228" t="s">
        <v>75</v>
      </c>
      <c r="Q399" s="228" t="s">
        <v>76</v>
      </c>
      <c r="R399" s="231" t="s">
        <v>77</v>
      </c>
      <c r="S399" s="231" t="s">
        <v>109</v>
      </c>
      <c r="T399" s="232">
        <f>V399+Y399</f>
        <v>108000</v>
      </c>
      <c r="U399" s="232">
        <f>T399/M400</f>
        <v>54000</v>
      </c>
      <c r="V399" s="233">
        <v>91800</v>
      </c>
      <c r="W399" s="236" t="s">
        <v>79</v>
      </c>
      <c r="X399" s="236" t="s">
        <v>79</v>
      </c>
      <c r="Y399" s="236">
        <v>16200</v>
      </c>
      <c r="Z399" s="236" t="s">
        <v>98</v>
      </c>
      <c r="AA399" s="236" t="s">
        <v>79</v>
      </c>
      <c r="AB399" s="236">
        <v>27000</v>
      </c>
      <c r="AC399" s="227" t="s">
        <v>149</v>
      </c>
      <c r="AD399" s="237" t="s">
        <v>79</v>
      </c>
      <c r="AE399" s="237">
        <f>V399+Y399</f>
        <v>108000</v>
      </c>
      <c r="AF399" s="227" t="s">
        <v>79</v>
      </c>
      <c r="AG399" s="227" t="s">
        <v>33</v>
      </c>
      <c r="AH399" s="227" t="s">
        <v>174</v>
      </c>
      <c r="AI399" s="227" t="s">
        <v>158</v>
      </c>
      <c r="AJ399" s="227"/>
    </row>
    <row r="400" spans="2:36" s="36" customFormat="1" ht="86.1" customHeight="1" x14ac:dyDescent="0.3">
      <c r="B400" s="228"/>
      <c r="C400" s="228"/>
      <c r="D400" s="228"/>
      <c r="E400" s="229"/>
      <c r="F400" s="229"/>
      <c r="G400" s="229"/>
      <c r="H400" s="228"/>
      <c r="I400" s="228"/>
      <c r="J400" s="11" t="s">
        <v>111</v>
      </c>
      <c r="K400" s="7" t="s">
        <v>112</v>
      </c>
      <c r="L400" s="7" t="s">
        <v>85</v>
      </c>
      <c r="M400" s="7">
        <v>2</v>
      </c>
      <c r="N400" s="227"/>
      <c r="O400" s="228"/>
      <c r="P400" s="228"/>
      <c r="Q400" s="228"/>
      <c r="R400" s="231"/>
      <c r="S400" s="231"/>
      <c r="T400" s="232"/>
      <c r="U400" s="232"/>
      <c r="V400" s="234"/>
      <c r="W400" s="236"/>
      <c r="X400" s="236"/>
      <c r="Y400" s="236"/>
      <c r="Z400" s="236"/>
      <c r="AA400" s="236"/>
      <c r="AB400" s="236"/>
      <c r="AC400" s="227"/>
      <c r="AD400" s="237"/>
      <c r="AE400" s="237"/>
      <c r="AF400" s="228"/>
      <c r="AG400" s="227"/>
      <c r="AH400" s="227"/>
      <c r="AI400" s="227"/>
      <c r="AJ400" s="228"/>
    </row>
    <row r="401" spans="2:36" s="36" customFormat="1" ht="59.1" customHeight="1" x14ac:dyDescent="0.3">
      <c r="B401" s="228"/>
      <c r="C401" s="228"/>
      <c r="D401" s="228"/>
      <c r="E401" s="229"/>
      <c r="F401" s="229"/>
      <c r="G401" s="229"/>
      <c r="H401" s="228"/>
      <c r="I401" s="228"/>
      <c r="J401" s="11" t="s">
        <v>127</v>
      </c>
      <c r="K401" s="7" t="s">
        <v>128</v>
      </c>
      <c r="L401" s="7" t="s">
        <v>85</v>
      </c>
      <c r="M401" s="63">
        <v>80</v>
      </c>
      <c r="N401" s="227"/>
      <c r="O401" s="228"/>
      <c r="P401" s="228"/>
      <c r="Q401" s="228"/>
      <c r="R401" s="231"/>
      <c r="S401" s="231"/>
      <c r="T401" s="232"/>
      <c r="U401" s="232"/>
      <c r="V401" s="235"/>
      <c r="W401" s="236"/>
      <c r="X401" s="236"/>
      <c r="Y401" s="236"/>
      <c r="Z401" s="236"/>
      <c r="AA401" s="236"/>
      <c r="AB401" s="236"/>
      <c r="AC401" s="227"/>
      <c r="AD401" s="237"/>
      <c r="AE401" s="237"/>
      <c r="AF401" s="228"/>
      <c r="AG401" s="227"/>
      <c r="AH401" s="227"/>
      <c r="AI401" s="227"/>
      <c r="AJ401" s="228"/>
    </row>
    <row r="402" spans="2:36" s="36" customFormat="1" ht="89.1" customHeight="1" x14ac:dyDescent="0.3">
      <c r="B402" s="228" t="s">
        <v>347</v>
      </c>
      <c r="C402" s="228" t="s">
        <v>348</v>
      </c>
      <c r="D402" s="228" t="s">
        <v>106</v>
      </c>
      <c r="E402" s="229" t="s">
        <v>67</v>
      </c>
      <c r="F402" s="229" t="s">
        <v>134</v>
      </c>
      <c r="G402" s="229" t="s">
        <v>147</v>
      </c>
      <c r="H402" s="228" t="s">
        <v>70</v>
      </c>
      <c r="I402" s="228" t="s">
        <v>79</v>
      </c>
      <c r="J402" s="28" t="s">
        <v>207</v>
      </c>
      <c r="K402" s="14" t="s">
        <v>107</v>
      </c>
      <c r="L402" s="14" t="s">
        <v>86</v>
      </c>
      <c r="M402" s="14">
        <v>40</v>
      </c>
      <c r="N402" s="227" t="s">
        <v>108</v>
      </c>
      <c r="O402" s="228" t="s">
        <v>343</v>
      </c>
      <c r="P402" s="228" t="s">
        <v>75</v>
      </c>
      <c r="Q402" s="228" t="s">
        <v>76</v>
      </c>
      <c r="R402" s="231" t="s">
        <v>77</v>
      </c>
      <c r="S402" s="231" t="s">
        <v>109</v>
      </c>
      <c r="T402" s="232">
        <f>V402+Y402</f>
        <v>108000</v>
      </c>
      <c r="U402" s="232">
        <f>T402/M403</f>
        <v>54000</v>
      </c>
      <c r="V402" s="233">
        <v>91800</v>
      </c>
      <c r="W402" s="236" t="s">
        <v>79</v>
      </c>
      <c r="X402" s="236" t="s">
        <v>79</v>
      </c>
      <c r="Y402" s="236">
        <v>16200</v>
      </c>
      <c r="Z402" s="236" t="s">
        <v>98</v>
      </c>
      <c r="AA402" s="236" t="s">
        <v>79</v>
      </c>
      <c r="AB402" s="236">
        <v>27000</v>
      </c>
      <c r="AC402" s="227" t="s">
        <v>149</v>
      </c>
      <c r="AD402" s="237" t="s">
        <v>79</v>
      </c>
      <c r="AE402" s="237">
        <f>V402+Y402</f>
        <v>108000</v>
      </c>
      <c r="AF402" s="227" t="s">
        <v>79</v>
      </c>
      <c r="AG402" s="227" t="s">
        <v>33</v>
      </c>
      <c r="AH402" s="227" t="s">
        <v>157</v>
      </c>
      <c r="AI402" s="227" t="s">
        <v>160</v>
      </c>
      <c r="AJ402" s="227"/>
    </row>
    <row r="403" spans="2:36" s="36" customFormat="1" ht="86.1" customHeight="1" x14ac:dyDescent="0.3">
      <c r="B403" s="228"/>
      <c r="C403" s="228"/>
      <c r="D403" s="228"/>
      <c r="E403" s="229"/>
      <c r="F403" s="229"/>
      <c r="G403" s="229"/>
      <c r="H403" s="228"/>
      <c r="I403" s="228"/>
      <c r="J403" s="11" t="s">
        <v>111</v>
      </c>
      <c r="K403" s="7" t="s">
        <v>112</v>
      </c>
      <c r="L403" s="7" t="s">
        <v>85</v>
      </c>
      <c r="M403" s="7">
        <v>2</v>
      </c>
      <c r="N403" s="227"/>
      <c r="O403" s="228"/>
      <c r="P403" s="228"/>
      <c r="Q403" s="228"/>
      <c r="R403" s="231"/>
      <c r="S403" s="231"/>
      <c r="T403" s="232"/>
      <c r="U403" s="232"/>
      <c r="V403" s="234"/>
      <c r="W403" s="236"/>
      <c r="X403" s="236"/>
      <c r="Y403" s="236"/>
      <c r="Z403" s="236"/>
      <c r="AA403" s="236"/>
      <c r="AB403" s="236"/>
      <c r="AC403" s="227"/>
      <c r="AD403" s="237"/>
      <c r="AE403" s="237"/>
      <c r="AF403" s="228"/>
      <c r="AG403" s="227"/>
      <c r="AH403" s="227"/>
      <c r="AI403" s="227"/>
      <c r="AJ403" s="228"/>
    </row>
    <row r="404" spans="2:36" s="36" customFormat="1" ht="88.5" customHeight="1" x14ac:dyDescent="0.3">
      <c r="B404" s="228"/>
      <c r="C404" s="228"/>
      <c r="D404" s="228"/>
      <c r="E404" s="229"/>
      <c r="F404" s="229"/>
      <c r="G404" s="229"/>
      <c r="H404" s="228"/>
      <c r="I404" s="228"/>
      <c r="J404" s="11" t="s">
        <v>127</v>
      </c>
      <c r="K404" s="7" t="s">
        <v>128</v>
      </c>
      <c r="L404" s="7" t="s">
        <v>85</v>
      </c>
      <c r="M404" s="63">
        <v>90</v>
      </c>
      <c r="N404" s="227"/>
      <c r="O404" s="228"/>
      <c r="P404" s="228"/>
      <c r="Q404" s="228"/>
      <c r="R404" s="231"/>
      <c r="S404" s="231"/>
      <c r="T404" s="232"/>
      <c r="U404" s="232"/>
      <c r="V404" s="235"/>
      <c r="W404" s="236"/>
      <c r="X404" s="236"/>
      <c r="Y404" s="236"/>
      <c r="Z404" s="236"/>
      <c r="AA404" s="236"/>
      <c r="AB404" s="236"/>
      <c r="AC404" s="227"/>
      <c r="AD404" s="237"/>
      <c r="AE404" s="237"/>
      <c r="AF404" s="228"/>
      <c r="AG404" s="227"/>
      <c r="AH404" s="227"/>
      <c r="AI404" s="227"/>
      <c r="AJ404" s="228"/>
    </row>
    <row r="405" spans="2:36" s="36" customFormat="1" ht="89.1" customHeight="1" x14ac:dyDescent="0.3">
      <c r="B405" s="228" t="s">
        <v>349</v>
      </c>
      <c r="C405" s="228" t="s">
        <v>350</v>
      </c>
      <c r="D405" s="228" t="s">
        <v>106</v>
      </c>
      <c r="E405" s="229" t="s">
        <v>67</v>
      </c>
      <c r="F405" s="229" t="s">
        <v>134</v>
      </c>
      <c r="G405" s="229" t="s">
        <v>147</v>
      </c>
      <c r="H405" s="228" t="s">
        <v>70</v>
      </c>
      <c r="I405" s="228" t="s">
        <v>79</v>
      </c>
      <c r="J405" s="28" t="s">
        <v>207</v>
      </c>
      <c r="K405" s="14" t="s">
        <v>107</v>
      </c>
      <c r="L405" s="14" t="s">
        <v>86</v>
      </c>
      <c r="M405" s="14">
        <v>40</v>
      </c>
      <c r="N405" s="227" t="s">
        <v>108</v>
      </c>
      <c r="O405" s="228" t="s">
        <v>343</v>
      </c>
      <c r="P405" s="228" t="s">
        <v>75</v>
      </c>
      <c r="Q405" s="228" t="s">
        <v>76</v>
      </c>
      <c r="R405" s="231" t="s">
        <v>77</v>
      </c>
      <c r="S405" s="231" t="s">
        <v>109</v>
      </c>
      <c r="T405" s="232">
        <f>V405+Y405</f>
        <v>40000</v>
      </c>
      <c r="U405" s="232">
        <f>T405/M406</f>
        <v>40000</v>
      </c>
      <c r="V405" s="233">
        <v>34000</v>
      </c>
      <c r="W405" s="236" t="s">
        <v>79</v>
      </c>
      <c r="X405" s="236" t="s">
        <v>79</v>
      </c>
      <c r="Y405" s="236">
        <v>6000</v>
      </c>
      <c r="Z405" s="236" t="s">
        <v>98</v>
      </c>
      <c r="AA405" s="236" t="s">
        <v>79</v>
      </c>
      <c r="AB405" s="236">
        <v>10000</v>
      </c>
      <c r="AC405" s="227" t="s">
        <v>149</v>
      </c>
      <c r="AD405" s="237" t="s">
        <v>79</v>
      </c>
      <c r="AE405" s="237">
        <f>V405+Y405</f>
        <v>40000</v>
      </c>
      <c r="AF405" s="227" t="s">
        <v>79</v>
      </c>
      <c r="AG405" s="227" t="s">
        <v>33</v>
      </c>
      <c r="AH405" s="227" t="s">
        <v>158</v>
      </c>
      <c r="AI405" s="227" t="s">
        <v>160</v>
      </c>
      <c r="AJ405" s="227"/>
    </row>
    <row r="406" spans="2:36" s="36" customFormat="1" ht="86.1" customHeight="1" x14ac:dyDescent="0.3">
      <c r="B406" s="228"/>
      <c r="C406" s="228"/>
      <c r="D406" s="228"/>
      <c r="E406" s="229"/>
      <c r="F406" s="229"/>
      <c r="G406" s="229"/>
      <c r="H406" s="228"/>
      <c r="I406" s="228"/>
      <c r="J406" s="11" t="s">
        <v>111</v>
      </c>
      <c r="K406" s="7" t="s">
        <v>112</v>
      </c>
      <c r="L406" s="7" t="s">
        <v>85</v>
      </c>
      <c r="M406" s="7">
        <v>1</v>
      </c>
      <c r="N406" s="227"/>
      <c r="O406" s="228"/>
      <c r="P406" s="228"/>
      <c r="Q406" s="228"/>
      <c r="R406" s="231"/>
      <c r="S406" s="231"/>
      <c r="T406" s="232"/>
      <c r="U406" s="232"/>
      <c r="V406" s="234"/>
      <c r="W406" s="236"/>
      <c r="X406" s="236"/>
      <c r="Y406" s="236"/>
      <c r="Z406" s="236"/>
      <c r="AA406" s="236"/>
      <c r="AB406" s="236"/>
      <c r="AC406" s="227"/>
      <c r="AD406" s="237"/>
      <c r="AE406" s="237"/>
      <c r="AF406" s="228"/>
      <c r="AG406" s="227"/>
      <c r="AH406" s="227"/>
      <c r="AI406" s="227"/>
      <c r="AJ406" s="228"/>
    </row>
    <row r="407" spans="2:36" s="36" customFormat="1" ht="88.5" customHeight="1" x14ac:dyDescent="0.3">
      <c r="B407" s="228"/>
      <c r="C407" s="228"/>
      <c r="D407" s="228"/>
      <c r="E407" s="229"/>
      <c r="F407" s="229"/>
      <c r="G407" s="229"/>
      <c r="H407" s="228"/>
      <c r="I407" s="228"/>
      <c r="J407" s="11" t="s">
        <v>127</v>
      </c>
      <c r="K407" s="7" t="s">
        <v>128</v>
      </c>
      <c r="L407" s="7" t="s">
        <v>85</v>
      </c>
      <c r="M407" s="63">
        <v>50</v>
      </c>
      <c r="N407" s="227"/>
      <c r="O407" s="228"/>
      <c r="P407" s="228"/>
      <c r="Q407" s="228"/>
      <c r="R407" s="231"/>
      <c r="S407" s="231"/>
      <c r="T407" s="232"/>
      <c r="U407" s="232"/>
      <c r="V407" s="235"/>
      <c r="W407" s="236"/>
      <c r="X407" s="236"/>
      <c r="Y407" s="236"/>
      <c r="Z407" s="236"/>
      <c r="AA407" s="236"/>
      <c r="AB407" s="236"/>
      <c r="AC407" s="227"/>
      <c r="AD407" s="237"/>
      <c r="AE407" s="237"/>
      <c r="AF407" s="228"/>
      <c r="AG407" s="227"/>
      <c r="AH407" s="227"/>
      <c r="AI407" s="227"/>
      <c r="AJ407" s="228"/>
    </row>
    <row r="408" spans="2:36" s="36" customFormat="1" ht="89.1" customHeight="1" x14ac:dyDescent="0.3">
      <c r="B408" s="228" t="s">
        <v>351</v>
      </c>
      <c r="C408" s="228" t="s">
        <v>352</v>
      </c>
      <c r="D408" s="228" t="s">
        <v>106</v>
      </c>
      <c r="E408" s="229" t="s">
        <v>67</v>
      </c>
      <c r="F408" s="229" t="s">
        <v>134</v>
      </c>
      <c r="G408" s="229" t="s">
        <v>147</v>
      </c>
      <c r="H408" s="228" t="s">
        <v>70</v>
      </c>
      <c r="I408" s="228" t="s">
        <v>79</v>
      </c>
      <c r="J408" s="28" t="s">
        <v>207</v>
      </c>
      <c r="K408" s="14" t="s">
        <v>107</v>
      </c>
      <c r="L408" s="14" t="s">
        <v>86</v>
      </c>
      <c r="M408" s="14">
        <v>40</v>
      </c>
      <c r="N408" s="227" t="s">
        <v>108</v>
      </c>
      <c r="O408" s="228" t="s">
        <v>343</v>
      </c>
      <c r="P408" s="228" t="s">
        <v>75</v>
      </c>
      <c r="Q408" s="228" t="s">
        <v>76</v>
      </c>
      <c r="R408" s="231" t="s">
        <v>77</v>
      </c>
      <c r="S408" s="231" t="s">
        <v>109</v>
      </c>
      <c r="T408" s="232">
        <f>V408+Y408</f>
        <v>72000</v>
      </c>
      <c r="U408" s="232">
        <f>T408/M409</f>
        <v>36000</v>
      </c>
      <c r="V408" s="233">
        <v>61200</v>
      </c>
      <c r="W408" s="236" t="s">
        <v>79</v>
      </c>
      <c r="X408" s="236" t="s">
        <v>79</v>
      </c>
      <c r="Y408" s="236">
        <v>10800</v>
      </c>
      <c r="Z408" s="236" t="s">
        <v>98</v>
      </c>
      <c r="AA408" s="236" t="s">
        <v>79</v>
      </c>
      <c r="AB408" s="236">
        <v>18000</v>
      </c>
      <c r="AC408" s="227" t="s">
        <v>149</v>
      </c>
      <c r="AD408" s="237" t="s">
        <v>79</v>
      </c>
      <c r="AE408" s="237">
        <f>V408+Y408</f>
        <v>72000</v>
      </c>
      <c r="AF408" s="227" t="s">
        <v>79</v>
      </c>
      <c r="AG408" s="227" t="s">
        <v>33</v>
      </c>
      <c r="AH408" s="227" t="s">
        <v>160</v>
      </c>
      <c r="AI408" s="227" t="s">
        <v>179</v>
      </c>
      <c r="AJ408" s="227"/>
    </row>
    <row r="409" spans="2:36" s="36" customFormat="1" ht="86.1" customHeight="1" x14ac:dyDescent="0.3">
      <c r="B409" s="228"/>
      <c r="C409" s="228"/>
      <c r="D409" s="228"/>
      <c r="E409" s="229"/>
      <c r="F409" s="229"/>
      <c r="G409" s="229"/>
      <c r="H409" s="228"/>
      <c r="I409" s="228"/>
      <c r="J409" s="11" t="s">
        <v>111</v>
      </c>
      <c r="K409" s="7" t="s">
        <v>112</v>
      </c>
      <c r="L409" s="7" t="s">
        <v>85</v>
      </c>
      <c r="M409" s="7">
        <v>2</v>
      </c>
      <c r="N409" s="227"/>
      <c r="O409" s="228"/>
      <c r="P409" s="228"/>
      <c r="Q409" s="228"/>
      <c r="R409" s="231"/>
      <c r="S409" s="231"/>
      <c r="T409" s="232"/>
      <c r="U409" s="232"/>
      <c r="V409" s="234"/>
      <c r="W409" s="236"/>
      <c r="X409" s="236"/>
      <c r="Y409" s="236"/>
      <c r="Z409" s="236"/>
      <c r="AA409" s="236"/>
      <c r="AB409" s="236"/>
      <c r="AC409" s="227"/>
      <c r="AD409" s="237"/>
      <c r="AE409" s="237"/>
      <c r="AF409" s="228"/>
      <c r="AG409" s="227"/>
      <c r="AH409" s="227"/>
      <c r="AI409" s="227"/>
      <c r="AJ409" s="228"/>
    </row>
    <row r="410" spans="2:36" s="36" customFormat="1" ht="88.5" customHeight="1" x14ac:dyDescent="0.3">
      <c r="B410" s="228"/>
      <c r="C410" s="228"/>
      <c r="D410" s="228"/>
      <c r="E410" s="229"/>
      <c r="F410" s="229"/>
      <c r="G410" s="229"/>
      <c r="H410" s="228"/>
      <c r="I410" s="228"/>
      <c r="J410" s="11" t="s">
        <v>127</v>
      </c>
      <c r="K410" s="7" t="s">
        <v>128</v>
      </c>
      <c r="L410" s="7" t="s">
        <v>85</v>
      </c>
      <c r="M410" s="63">
        <v>40</v>
      </c>
      <c r="N410" s="227"/>
      <c r="O410" s="228"/>
      <c r="P410" s="228"/>
      <c r="Q410" s="228"/>
      <c r="R410" s="231"/>
      <c r="S410" s="231"/>
      <c r="T410" s="232"/>
      <c r="U410" s="232"/>
      <c r="V410" s="235"/>
      <c r="W410" s="236"/>
      <c r="X410" s="236"/>
      <c r="Y410" s="236"/>
      <c r="Z410" s="236"/>
      <c r="AA410" s="236"/>
      <c r="AB410" s="236"/>
      <c r="AC410" s="227"/>
      <c r="AD410" s="237"/>
      <c r="AE410" s="237"/>
      <c r="AF410" s="228"/>
      <c r="AG410" s="227"/>
      <c r="AH410" s="227"/>
      <c r="AI410" s="227"/>
      <c r="AJ410" s="228"/>
    </row>
    <row r="411" spans="2:36" ht="52.2" customHeight="1" x14ac:dyDescent="0.3">
      <c r="B411" s="228" t="s">
        <v>353</v>
      </c>
      <c r="C411" s="228" t="s">
        <v>354</v>
      </c>
      <c r="D411" s="228" t="s">
        <v>66</v>
      </c>
      <c r="E411" s="229" t="s">
        <v>67</v>
      </c>
      <c r="F411" s="229" t="s">
        <v>132</v>
      </c>
      <c r="G411" s="229" t="s">
        <v>69</v>
      </c>
      <c r="H411" s="228" t="s">
        <v>70</v>
      </c>
      <c r="I411" s="228" t="s">
        <v>79</v>
      </c>
      <c r="J411" s="11" t="s">
        <v>113</v>
      </c>
      <c r="K411" s="7" t="s">
        <v>114</v>
      </c>
      <c r="L411" s="7" t="s">
        <v>115</v>
      </c>
      <c r="M411" s="7">
        <v>3.65</v>
      </c>
      <c r="N411" s="227" t="s">
        <v>108</v>
      </c>
      <c r="O411" s="228" t="s">
        <v>292</v>
      </c>
      <c r="P411" s="228" t="s">
        <v>75</v>
      </c>
      <c r="Q411" s="228" t="s">
        <v>76</v>
      </c>
      <c r="R411" s="231" t="s">
        <v>77</v>
      </c>
      <c r="S411" s="231" t="s">
        <v>109</v>
      </c>
      <c r="T411" s="232">
        <f>V411+Y411</f>
        <v>277504</v>
      </c>
      <c r="U411" s="232">
        <f>T411/M412</f>
        <v>138752</v>
      </c>
      <c r="V411" s="236">
        <v>235878.39999999999</v>
      </c>
      <c r="W411" s="236" t="s">
        <v>79</v>
      </c>
      <c r="X411" s="236" t="s">
        <v>79</v>
      </c>
      <c r="Y411" s="236">
        <v>41625.599999999999</v>
      </c>
      <c r="Z411" s="236" t="s">
        <v>79</v>
      </c>
      <c r="AA411" s="236" t="s">
        <v>79</v>
      </c>
      <c r="AB411" s="236">
        <v>69376</v>
      </c>
      <c r="AC411" s="227" t="s">
        <v>80</v>
      </c>
      <c r="AD411" s="237" t="s">
        <v>79</v>
      </c>
      <c r="AE411" s="237">
        <f>V411+Y411</f>
        <v>277504</v>
      </c>
      <c r="AF411" s="227" t="s">
        <v>79</v>
      </c>
      <c r="AG411" s="227" t="s">
        <v>33</v>
      </c>
      <c r="AH411" s="227" t="s">
        <v>246</v>
      </c>
      <c r="AI411" s="227" t="s">
        <v>250</v>
      </c>
      <c r="AJ411" s="227"/>
    </row>
    <row r="412" spans="2:36" ht="55.2" x14ac:dyDescent="0.3">
      <c r="B412" s="228"/>
      <c r="C412" s="228"/>
      <c r="D412" s="228"/>
      <c r="E412" s="229"/>
      <c r="F412" s="229"/>
      <c r="G412" s="229"/>
      <c r="H412" s="228"/>
      <c r="I412" s="228"/>
      <c r="J412" s="11" t="s">
        <v>116</v>
      </c>
      <c r="K412" s="7" t="s">
        <v>117</v>
      </c>
      <c r="L412" s="7" t="s">
        <v>85</v>
      </c>
      <c r="M412" s="7">
        <v>2</v>
      </c>
      <c r="N412" s="227"/>
      <c r="O412" s="228"/>
      <c r="P412" s="228"/>
      <c r="Q412" s="228"/>
      <c r="R412" s="231"/>
      <c r="S412" s="231"/>
      <c r="T412" s="232"/>
      <c r="U412" s="232"/>
      <c r="V412" s="236"/>
      <c r="W412" s="236"/>
      <c r="X412" s="236"/>
      <c r="Y412" s="236"/>
      <c r="Z412" s="236"/>
      <c r="AA412" s="236"/>
      <c r="AB412" s="236"/>
      <c r="AC412" s="227"/>
      <c r="AD412" s="237"/>
      <c r="AE412" s="237"/>
      <c r="AF412" s="228"/>
      <c r="AG412" s="227"/>
      <c r="AH412" s="227"/>
      <c r="AI412" s="227"/>
      <c r="AJ412" s="228"/>
    </row>
    <row r="413" spans="2:36" ht="41.4" x14ac:dyDescent="0.3">
      <c r="B413" s="228"/>
      <c r="C413" s="228"/>
      <c r="D413" s="228"/>
      <c r="E413" s="229"/>
      <c r="F413" s="229"/>
      <c r="G413" s="229"/>
      <c r="H413" s="228"/>
      <c r="I413" s="228"/>
      <c r="J413" s="11" t="s">
        <v>208</v>
      </c>
      <c r="K413" s="7" t="s">
        <v>118</v>
      </c>
      <c r="L413" s="7" t="s">
        <v>119</v>
      </c>
      <c r="M413" s="7">
        <v>2</v>
      </c>
      <c r="N413" s="227"/>
      <c r="O413" s="228"/>
      <c r="P413" s="228"/>
      <c r="Q413" s="228"/>
      <c r="R413" s="231"/>
      <c r="S413" s="231"/>
      <c r="T413" s="232"/>
      <c r="U413" s="232"/>
      <c r="V413" s="236"/>
      <c r="W413" s="236"/>
      <c r="X413" s="236"/>
      <c r="Y413" s="236"/>
      <c r="Z413" s="236"/>
      <c r="AA413" s="236"/>
      <c r="AB413" s="236"/>
      <c r="AC413" s="227"/>
      <c r="AD413" s="237"/>
      <c r="AE413" s="237"/>
      <c r="AF413" s="228"/>
      <c r="AG413" s="227"/>
      <c r="AH413" s="227"/>
      <c r="AI413" s="227"/>
      <c r="AJ413" s="228"/>
    </row>
    <row r="414" spans="2:36" ht="173.1" customHeight="1" x14ac:dyDescent="0.3">
      <c r="B414" s="228"/>
      <c r="C414" s="228"/>
      <c r="D414" s="228"/>
      <c r="E414" s="229"/>
      <c r="F414" s="229"/>
      <c r="G414" s="229"/>
      <c r="H414" s="228"/>
      <c r="I414" s="228"/>
      <c r="J414" s="11" t="s">
        <v>120</v>
      </c>
      <c r="K414" s="7" t="s">
        <v>121</v>
      </c>
      <c r="L414" s="7" t="s">
        <v>119</v>
      </c>
      <c r="M414" s="63">
        <v>2</v>
      </c>
      <c r="N414" s="227"/>
      <c r="O414" s="228"/>
      <c r="P414" s="228"/>
      <c r="Q414" s="228"/>
      <c r="R414" s="231"/>
      <c r="S414" s="231"/>
      <c r="T414" s="232"/>
      <c r="U414" s="232"/>
      <c r="V414" s="236"/>
      <c r="W414" s="236"/>
      <c r="X414" s="236"/>
      <c r="Y414" s="236"/>
      <c r="Z414" s="236"/>
      <c r="AA414" s="236"/>
      <c r="AB414" s="236"/>
      <c r="AC414" s="227"/>
      <c r="AD414" s="237"/>
      <c r="AE414" s="237"/>
      <c r="AF414" s="228"/>
      <c r="AG414" s="227"/>
      <c r="AH414" s="227"/>
      <c r="AI414" s="227"/>
      <c r="AJ414" s="228"/>
    </row>
    <row r="415" spans="2:36" s="36" customFormat="1" ht="89.1" customHeight="1" x14ac:dyDescent="0.3">
      <c r="B415" s="228" t="s">
        <v>356</v>
      </c>
      <c r="C415" s="228" t="s">
        <v>357</v>
      </c>
      <c r="D415" s="228" t="s">
        <v>106</v>
      </c>
      <c r="E415" s="229" t="s">
        <v>67</v>
      </c>
      <c r="F415" s="229" t="s">
        <v>134</v>
      </c>
      <c r="G415" s="229" t="s">
        <v>147</v>
      </c>
      <c r="H415" s="228" t="s">
        <v>70</v>
      </c>
      <c r="I415" s="228" t="s">
        <v>79</v>
      </c>
      <c r="J415" s="28" t="s">
        <v>207</v>
      </c>
      <c r="K415" s="14" t="s">
        <v>107</v>
      </c>
      <c r="L415" s="14" t="s">
        <v>86</v>
      </c>
      <c r="M415" s="14">
        <v>40</v>
      </c>
      <c r="N415" s="227" t="s">
        <v>108</v>
      </c>
      <c r="O415" s="228" t="s">
        <v>343</v>
      </c>
      <c r="P415" s="228" t="s">
        <v>75</v>
      </c>
      <c r="Q415" s="228" t="s">
        <v>76</v>
      </c>
      <c r="R415" s="231" t="s">
        <v>77</v>
      </c>
      <c r="S415" s="231" t="s">
        <v>109</v>
      </c>
      <c r="T415" s="232">
        <f>V415+Y415</f>
        <v>144000</v>
      </c>
      <c r="U415" s="232">
        <f>T415/M416</f>
        <v>72000</v>
      </c>
      <c r="V415" s="233">
        <v>122400</v>
      </c>
      <c r="W415" s="236" t="s">
        <v>79</v>
      </c>
      <c r="X415" s="236" t="s">
        <v>79</v>
      </c>
      <c r="Y415" s="236">
        <v>21600</v>
      </c>
      <c r="Z415" s="236" t="s">
        <v>98</v>
      </c>
      <c r="AA415" s="236" t="s">
        <v>79</v>
      </c>
      <c r="AB415" s="236">
        <v>36000</v>
      </c>
      <c r="AC415" s="227" t="s">
        <v>149</v>
      </c>
      <c r="AD415" s="237" t="s">
        <v>79</v>
      </c>
      <c r="AE415" s="237">
        <f>V415+Y415</f>
        <v>144000</v>
      </c>
      <c r="AF415" s="227" t="s">
        <v>79</v>
      </c>
      <c r="AG415" s="227" t="s">
        <v>33</v>
      </c>
      <c r="AH415" s="227" t="s">
        <v>294</v>
      </c>
      <c r="AI415" s="227" t="s">
        <v>246</v>
      </c>
      <c r="AJ415" s="227"/>
    </row>
    <row r="416" spans="2:36" s="36" customFormat="1" ht="86.1" customHeight="1" x14ac:dyDescent="0.3">
      <c r="B416" s="228"/>
      <c r="C416" s="228"/>
      <c r="D416" s="228"/>
      <c r="E416" s="229"/>
      <c r="F416" s="229"/>
      <c r="G416" s="229"/>
      <c r="H416" s="228"/>
      <c r="I416" s="228"/>
      <c r="J416" s="11" t="s">
        <v>111</v>
      </c>
      <c r="K416" s="7" t="s">
        <v>112</v>
      </c>
      <c r="L416" s="7" t="s">
        <v>85</v>
      </c>
      <c r="M416" s="7">
        <v>2</v>
      </c>
      <c r="N416" s="227"/>
      <c r="O416" s="228"/>
      <c r="P416" s="228"/>
      <c r="Q416" s="228"/>
      <c r="R416" s="231"/>
      <c r="S416" s="231"/>
      <c r="T416" s="232"/>
      <c r="U416" s="232"/>
      <c r="V416" s="234"/>
      <c r="W416" s="236"/>
      <c r="X416" s="236"/>
      <c r="Y416" s="236"/>
      <c r="Z416" s="236"/>
      <c r="AA416" s="236"/>
      <c r="AB416" s="236"/>
      <c r="AC416" s="227"/>
      <c r="AD416" s="237"/>
      <c r="AE416" s="237"/>
      <c r="AF416" s="228"/>
      <c r="AG416" s="227"/>
      <c r="AH416" s="227"/>
      <c r="AI416" s="227"/>
      <c r="AJ416" s="228"/>
    </row>
    <row r="417" spans="2:36" s="36" customFormat="1" ht="88.5" customHeight="1" x14ac:dyDescent="0.3">
      <c r="B417" s="228"/>
      <c r="C417" s="228"/>
      <c r="D417" s="228"/>
      <c r="E417" s="229"/>
      <c r="F417" s="229"/>
      <c r="G417" s="229"/>
      <c r="H417" s="228"/>
      <c r="I417" s="228"/>
      <c r="J417" s="11" t="s">
        <v>127</v>
      </c>
      <c r="K417" s="7" t="s">
        <v>128</v>
      </c>
      <c r="L417" s="7" t="s">
        <v>85</v>
      </c>
      <c r="M417" s="63">
        <v>25</v>
      </c>
      <c r="N417" s="227"/>
      <c r="O417" s="228"/>
      <c r="P417" s="228"/>
      <c r="Q417" s="228"/>
      <c r="R417" s="231"/>
      <c r="S417" s="231"/>
      <c r="T417" s="232"/>
      <c r="U417" s="232"/>
      <c r="V417" s="235"/>
      <c r="W417" s="236"/>
      <c r="X417" s="236"/>
      <c r="Y417" s="236"/>
      <c r="Z417" s="236"/>
      <c r="AA417" s="236"/>
      <c r="AB417" s="236"/>
      <c r="AC417" s="227"/>
      <c r="AD417" s="237"/>
      <c r="AE417" s="237"/>
      <c r="AF417" s="228"/>
      <c r="AG417" s="227"/>
      <c r="AH417" s="227"/>
      <c r="AI417" s="227"/>
      <c r="AJ417" s="228"/>
    </row>
    <row r="418" spans="2:36" s="36" customFormat="1" ht="132" customHeight="1" x14ac:dyDescent="0.3">
      <c r="B418" s="228" t="s">
        <v>960</v>
      </c>
      <c r="C418" s="228" t="s">
        <v>454</v>
      </c>
      <c r="D418" s="228" t="s">
        <v>106</v>
      </c>
      <c r="E418" s="229" t="s">
        <v>67</v>
      </c>
      <c r="F418" s="229" t="s">
        <v>134</v>
      </c>
      <c r="G418" s="229" t="s">
        <v>147</v>
      </c>
      <c r="H418" s="228" t="s">
        <v>70</v>
      </c>
      <c r="I418" s="228" t="s">
        <v>79</v>
      </c>
      <c r="J418" s="11" t="s">
        <v>207</v>
      </c>
      <c r="K418" s="7" t="s">
        <v>107</v>
      </c>
      <c r="L418" s="7" t="s">
        <v>86</v>
      </c>
      <c r="M418" s="7">
        <v>40</v>
      </c>
      <c r="N418" s="227" t="s">
        <v>108</v>
      </c>
      <c r="O418" s="228" t="s">
        <v>343</v>
      </c>
      <c r="P418" s="228" t="s">
        <v>75</v>
      </c>
      <c r="Q418" s="228" t="s">
        <v>76</v>
      </c>
      <c r="R418" s="231" t="s">
        <v>77</v>
      </c>
      <c r="S418" s="231" t="s">
        <v>109</v>
      </c>
      <c r="T418" s="232">
        <f>V418+Y418</f>
        <v>54000.060000000005</v>
      </c>
      <c r="U418" s="232">
        <f>T418/M419</f>
        <v>54000.060000000005</v>
      </c>
      <c r="V418" s="233">
        <v>45900.05</v>
      </c>
      <c r="W418" s="236" t="s">
        <v>79</v>
      </c>
      <c r="X418" s="236" t="s">
        <v>79</v>
      </c>
      <c r="Y418" s="236">
        <v>8100.01</v>
      </c>
      <c r="Z418" s="236" t="s">
        <v>98</v>
      </c>
      <c r="AA418" s="236" t="s">
        <v>79</v>
      </c>
      <c r="AB418" s="236">
        <v>13500.01</v>
      </c>
      <c r="AC418" s="227" t="s">
        <v>149</v>
      </c>
      <c r="AD418" s="237" t="s">
        <v>79</v>
      </c>
      <c r="AE418" s="237">
        <f>V418+Y418</f>
        <v>54000.060000000005</v>
      </c>
      <c r="AF418" s="227" t="s">
        <v>79</v>
      </c>
      <c r="AG418" s="227" t="s">
        <v>33</v>
      </c>
      <c r="AH418" s="227" t="s">
        <v>253</v>
      </c>
      <c r="AI418" s="227" t="s">
        <v>232</v>
      </c>
      <c r="AJ418" s="227"/>
    </row>
    <row r="419" spans="2:36" s="36" customFormat="1" ht="86.1" customHeight="1" x14ac:dyDescent="0.3">
      <c r="B419" s="228"/>
      <c r="C419" s="228"/>
      <c r="D419" s="228"/>
      <c r="E419" s="229"/>
      <c r="F419" s="229"/>
      <c r="G419" s="229"/>
      <c r="H419" s="228"/>
      <c r="I419" s="228"/>
      <c r="J419" s="11" t="s">
        <v>111</v>
      </c>
      <c r="K419" s="7" t="s">
        <v>112</v>
      </c>
      <c r="L419" s="7" t="s">
        <v>85</v>
      </c>
      <c r="M419" s="7">
        <v>1</v>
      </c>
      <c r="N419" s="227"/>
      <c r="O419" s="228"/>
      <c r="P419" s="228"/>
      <c r="Q419" s="228"/>
      <c r="R419" s="231"/>
      <c r="S419" s="231"/>
      <c r="T419" s="232"/>
      <c r="U419" s="232"/>
      <c r="V419" s="234"/>
      <c r="W419" s="236"/>
      <c r="X419" s="236"/>
      <c r="Y419" s="236"/>
      <c r="Z419" s="236"/>
      <c r="AA419" s="236"/>
      <c r="AB419" s="236"/>
      <c r="AC419" s="227"/>
      <c r="AD419" s="237"/>
      <c r="AE419" s="237"/>
      <c r="AF419" s="228"/>
      <c r="AG419" s="227"/>
      <c r="AH419" s="227"/>
      <c r="AI419" s="227"/>
      <c r="AJ419" s="228"/>
    </row>
    <row r="420" spans="2:36" s="36" customFormat="1" ht="59.1" customHeight="1" x14ac:dyDescent="0.3">
      <c r="B420" s="228"/>
      <c r="C420" s="228"/>
      <c r="D420" s="228"/>
      <c r="E420" s="229"/>
      <c r="F420" s="229"/>
      <c r="G420" s="229"/>
      <c r="H420" s="228"/>
      <c r="I420" s="228"/>
      <c r="J420" s="11" t="s">
        <v>127</v>
      </c>
      <c r="K420" s="7" t="s">
        <v>128</v>
      </c>
      <c r="L420" s="7" t="s">
        <v>85</v>
      </c>
      <c r="M420" s="63">
        <v>40</v>
      </c>
      <c r="N420" s="227"/>
      <c r="O420" s="228"/>
      <c r="P420" s="228"/>
      <c r="Q420" s="228"/>
      <c r="R420" s="231"/>
      <c r="S420" s="231"/>
      <c r="T420" s="232"/>
      <c r="U420" s="232"/>
      <c r="V420" s="235"/>
      <c r="W420" s="236"/>
      <c r="X420" s="236"/>
      <c r="Y420" s="236"/>
      <c r="Z420" s="236"/>
      <c r="AA420" s="236"/>
      <c r="AB420" s="236"/>
      <c r="AC420" s="227"/>
      <c r="AD420" s="237"/>
      <c r="AE420" s="237"/>
      <c r="AF420" s="228"/>
      <c r="AG420" s="227"/>
      <c r="AH420" s="227"/>
      <c r="AI420" s="227"/>
      <c r="AJ420" s="228"/>
    </row>
    <row r="421" spans="2:36" ht="52.2" customHeight="1" x14ac:dyDescent="0.3">
      <c r="B421" s="228" t="s">
        <v>1132</v>
      </c>
      <c r="C421" s="228" t="s">
        <v>354</v>
      </c>
      <c r="D421" s="228" t="s">
        <v>66</v>
      </c>
      <c r="E421" s="229" t="s">
        <v>67</v>
      </c>
      <c r="F421" s="229" t="s">
        <v>132</v>
      </c>
      <c r="G421" s="229" t="s">
        <v>69</v>
      </c>
      <c r="H421" s="228" t="s">
        <v>70</v>
      </c>
      <c r="I421" s="228" t="s">
        <v>79</v>
      </c>
      <c r="J421" s="11" t="s">
        <v>113</v>
      </c>
      <c r="K421" s="7" t="s">
        <v>114</v>
      </c>
      <c r="L421" s="7" t="s">
        <v>115</v>
      </c>
      <c r="M421" s="7">
        <f>3.65/2</f>
        <v>1.825</v>
      </c>
      <c r="N421" s="227" t="s">
        <v>108</v>
      </c>
      <c r="O421" s="228" t="s">
        <v>292</v>
      </c>
      <c r="P421" s="228" t="s">
        <v>75</v>
      </c>
      <c r="Q421" s="228" t="s">
        <v>76</v>
      </c>
      <c r="R421" s="231" t="s">
        <v>77</v>
      </c>
      <c r="S421" s="231" t="s">
        <v>109</v>
      </c>
      <c r="T421" s="232">
        <v>138752</v>
      </c>
      <c r="U421" s="232">
        <v>138752</v>
      </c>
      <c r="V421" s="236">
        <v>117939.2</v>
      </c>
      <c r="W421" s="236" t="s">
        <v>79</v>
      </c>
      <c r="X421" s="236" t="s">
        <v>79</v>
      </c>
      <c r="Y421" s="236">
        <v>20812.8</v>
      </c>
      <c r="Z421" s="236" t="s">
        <v>79</v>
      </c>
      <c r="AA421" s="236" t="s">
        <v>79</v>
      </c>
      <c r="AB421" s="236">
        <v>34688</v>
      </c>
      <c r="AC421" s="227" t="s">
        <v>80</v>
      </c>
      <c r="AD421" s="237" t="s">
        <v>79</v>
      </c>
      <c r="AE421" s="237">
        <f>V421+Y421</f>
        <v>138752</v>
      </c>
      <c r="AF421" s="227" t="s">
        <v>79</v>
      </c>
      <c r="AG421" s="227" t="s">
        <v>33</v>
      </c>
      <c r="AH421" s="227" t="s">
        <v>167</v>
      </c>
      <c r="AI421" s="227" t="s">
        <v>405</v>
      </c>
      <c r="AJ421" s="227"/>
    </row>
    <row r="422" spans="2:36" ht="55.2" x14ac:dyDescent="0.3">
      <c r="B422" s="228"/>
      <c r="C422" s="228"/>
      <c r="D422" s="228"/>
      <c r="E422" s="229"/>
      <c r="F422" s="229"/>
      <c r="G422" s="229"/>
      <c r="H422" s="228"/>
      <c r="I422" s="228"/>
      <c r="J422" s="11" t="s">
        <v>116</v>
      </c>
      <c r="K422" s="7" t="s">
        <v>117</v>
      </c>
      <c r="L422" s="7" t="s">
        <v>85</v>
      </c>
      <c r="M422" s="7">
        <v>1</v>
      </c>
      <c r="N422" s="227"/>
      <c r="O422" s="228"/>
      <c r="P422" s="228"/>
      <c r="Q422" s="228"/>
      <c r="R422" s="231"/>
      <c r="S422" s="231"/>
      <c r="T422" s="232"/>
      <c r="U422" s="232"/>
      <c r="V422" s="236"/>
      <c r="W422" s="236"/>
      <c r="X422" s="236"/>
      <c r="Y422" s="236"/>
      <c r="Z422" s="236"/>
      <c r="AA422" s="236"/>
      <c r="AB422" s="236"/>
      <c r="AC422" s="227"/>
      <c r="AD422" s="237"/>
      <c r="AE422" s="237"/>
      <c r="AF422" s="228"/>
      <c r="AG422" s="227"/>
      <c r="AH422" s="227"/>
      <c r="AI422" s="227"/>
      <c r="AJ422" s="228"/>
    </row>
    <row r="423" spans="2:36" ht="41.4" x14ac:dyDescent="0.3">
      <c r="B423" s="228"/>
      <c r="C423" s="228"/>
      <c r="D423" s="228"/>
      <c r="E423" s="229"/>
      <c r="F423" s="229"/>
      <c r="G423" s="229"/>
      <c r="H423" s="228"/>
      <c r="I423" s="228"/>
      <c r="J423" s="11" t="s">
        <v>208</v>
      </c>
      <c r="K423" s="7" t="s">
        <v>118</v>
      </c>
      <c r="L423" s="7" t="s">
        <v>119</v>
      </c>
      <c r="M423" s="7">
        <v>1</v>
      </c>
      <c r="N423" s="227"/>
      <c r="O423" s="228"/>
      <c r="P423" s="228"/>
      <c r="Q423" s="228"/>
      <c r="R423" s="231"/>
      <c r="S423" s="231"/>
      <c r="T423" s="232"/>
      <c r="U423" s="232"/>
      <c r="V423" s="236"/>
      <c r="W423" s="236"/>
      <c r="X423" s="236"/>
      <c r="Y423" s="236"/>
      <c r="Z423" s="236"/>
      <c r="AA423" s="236"/>
      <c r="AB423" s="236"/>
      <c r="AC423" s="227"/>
      <c r="AD423" s="237"/>
      <c r="AE423" s="237"/>
      <c r="AF423" s="228"/>
      <c r="AG423" s="227"/>
      <c r="AH423" s="227"/>
      <c r="AI423" s="227"/>
      <c r="AJ423" s="228"/>
    </row>
    <row r="424" spans="2:36" ht="64.95" customHeight="1" x14ac:dyDescent="0.3">
      <c r="B424" s="228"/>
      <c r="C424" s="228"/>
      <c r="D424" s="228"/>
      <c r="E424" s="229"/>
      <c r="F424" s="229"/>
      <c r="G424" s="229"/>
      <c r="H424" s="228"/>
      <c r="I424" s="228"/>
      <c r="J424" s="11" t="s">
        <v>120</v>
      </c>
      <c r="K424" s="7" t="s">
        <v>121</v>
      </c>
      <c r="L424" s="7" t="s">
        <v>119</v>
      </c>
      <c r="M424" s="63">
        <v>1</v>
      </c>
      <c r="N424" s="227"/>
      <c r="O424" s="228"/>
      <c r="P424" s="228"/>
      <c r="Q424" s="228"/>
      <c r="R424" s="231"/>
      <c r="S424" s="231"/>
      <c r="T424" s="232"/>
      <c r="U424" s="232"/>
      <c r="V424" s="236"/>
      <c r="W424" s="236"/>
      <c r="X424" s="236"/>
      <c r="Y424" s="236"/>
      <c r="Z424" s="236"/>
      <c r="AA424" s="236"/>
      <c r="AB424" s="236"/>
      <c r="AC424" s="227"/>
      <c r="AD424" s="237"/>
      <c r="AE424" s="237"/>
      <c r="AF424" s="228"/>
      <c r="AG424" s="227"/>
      <c r="AH424" s="227"/>
      <c r="AI424" s="227"/>
      <c r="AJ424" s="228"/>
    </row>
    <row r="425" spans="2:36" s="36" customFormat="1" ht="132" customHeight="1" x14ac:dyDescent="0.3">
      <c r="B425" s="228" t="s">
        <v>1235</v>
      </c>
      <c r="C425" s="228" t="s">
        <v>1254</v>
      </c>
      <c r="D425" s="228" t="s">
        <v>106</v>
      </c>
      <c r="E425" s="229" t="s">
        <v>1239</v>
      </c>
      <c r="F425" s="229" t="s">
        <v>1237</v>
      </c>
      <c r="G425" s="229" t="s">
        <v>1236</v>
      </c>
      <c r="H425" s="228" t="s">
        <v>70</v>
      </c>
      <c r="I425" s="228" t="s">
        <v>79</v>
      </c>
      <c r="J425" s="11" t="s">
        <v>207</v>
      </c>
      <c r="K425" s="7" t="s">
        <v>107</v>
      </c>
      <c r="L425" s="7" t="s">
        <v>86</v>
      </c>
      <c r="M425" s="7">
        <v>40</v>
      </c>
      <c r="N425" s="227" t="s">
        <v>108</v>
      </c>
      <c r="O425" s="228" t="s">
        <v>343</v>
      </c>
      <c r="P425" s="228" t="s">
        <v>75</v>
      </c>
      <c r="Q425" s="228" t="s">
        <v>76</v>
      </c>
      <c r="R425" s="231" t="s">
        <v>77</v>
      </c>
      <c r="S425" s="231" t="s">
        <v>109</v>
      </c>
      <c r="T425" s="232">
        <f>V425+Y425</f>
        <v>90861.23000000001</v>
      </c>
      <c r="U425" s="232">
        <f>T425/M426</f>
        <v>45430.615000000005</v>
      </c>
      <c r="V425" s="233">
        <v>77232.05</v>
      </c>
      <c r="W425" s="236" t="s">
        <v>79</v>
      </c>
      <c r="X425" s="236" t="s">
        <v>79</v>
      </c>
      <c r="Y425" s="236">
        <v>13629.18</v>
      </c>
      <c r="Z425" s="236" t="s">
        <v>98</v>
      </c>
      <c r="AA425" s="236" t="s">
        <v>79</v>
      </c>
      <c r="AB425" s="19">
        <v>22715.3</v>
      </c>
      <c r="AC425" s="227" t="s">
        <v>149</v>
      </c>
      <c r="AD425" s="237" t="s">
        <v>79</v>
      </c>
      <c r="AE425" s="237">
        <f>V425+Y425</f>
        <v>90861.23000000001</v>
      </c>
      <c r="AF425" s="227" t="s">
        <v>79</v>
      </c>
      <c r="AG425" s="227" t="s">
        <v>33</v>
      </c>
      <c r="AH425" s="281" t="s">
        <v>405</v>
      </c>
      <c r="AI425" s="239" t="s">
        <v>510</v>
      </c>
      <c r="AJ425" s="227"/>
    </row>
    <row r="426" spans="2:36" s="36" customFormat="1" ht="86.1" customHeight="1" x14ac:dyDescent="0.3">
      <c r="B426" s="228"/>
      <c r="C426" s="228"/>
      <c r="D426" s="228"/>
      <c r="E426" s="229"/>
      <c r="F426" s="229"/>
      <c r="G426" s="229"/>
      <c r="H426" s="228"/>
      <c r="I426" s="228"/>
      <c r="J426" s="11" t="s">
        <v>111</v>
      </c>
      <c r="K426" s="7" t="s">
        <v>112</v>
      </c>
      <c r="L426" s="7" t="s">
        <v>85</v>
      </c>
      <c r="M426" s="7">
        <v>2</v>
      </c>
      <c r="N426" s="227"/>
      <c r="O426" s="228"/>
      <c r="P426" s="228"/>
      <c r="Q426" s="228"/>
      <c r="R426" s="231"/>
      <c r="S426" s="231"/>
      <c r="T426" s="232"/>
      <c r="U426" s="232"/>
      <c r="V426" s="234"/>
      <c r="W426" s="236"/>
      <c r="X426" s="236"/>
      <c r="Y426" s="236"/>
      <c r="Z426" s="236"/>
      <c r="AA426" s="236"/>
      <c r="AB426" s="234"/>
      <c r="AC426" s="227"/>
      <c r="AD426" s="237"/>
      <c r="AE426" s="237"/>
      <c r="AF426" s="228"/>
      <c r="AG426" s="227"/>
      <c r="AH426" s="240"/>
      <c r="AI426" s="240"/>
      <c r="AJ426" s="228"/>
    </row>
    <row r="427" spans="2:36" s="36" customFormat="1" ht="59.1" customHeight="1" x14ac:dyDescent="0.3">
      <c r="B427" s="228"/>
      <c r="C427" s="228"/>
      <c r="D427" s="228"/>
      <c r="E427" s="229"/>
      <c r="F427" s="229"/>
      <c r="G427" s="229"/>
      <c r="H427" s="228"/>
      <c r="I427" s="228"/>
      <c r="J427" s="192" t="s">
        <v>1238</v>
      </c>
      <c r="K427" s="7" t="s">
        <v>128</v>
      </c>
      <c r="L427" s="7" t="s">
        <v>85</v>
      </c>
      <c r="M427" s="63">
        <v>50</v>
      </c>
      <c r="N427" s="227"/>
      <c r="O427" s="228"/>
      <c r="P427" s="228"/>
      <c r="Q427" s="228"/>
      <c r="R427" s="231"/>
      <c r="S427" s="231"/>
      <c r="T427" s="232"/>
      <c r="U427" s="232"/>
      <c r="V427" s="235"/>
      <c r="W427" s="236"/>
      <c r="X427" s="236"/>
      <c r="Y427" s="236"/>
      <c r="Z427" s="236"/>
      <c r="AA427" s="236"/>
      <c r="AB427" s="235"/>
      <c r="AC427" s="227"/>
      <c r="AD427" s="237"/>
      <c r="AE427" s="237"/>
      <c r="AF427" s="228"/>
      <c r="AG427" s="227"/>
      <c r="AH427" s="241"/>
      <c r="AI427" s="241"/>
      <c r="AJ427" s="228"/>
    </row>
    <row r="428" spans="2:36" s="36" customFormat="1" ht="132" customHeight="1" x14ac:dyDescent="0.3">
      <c r="B428" s="256" t="s">
        <v>436</v>
      </c>
      <c r="C428" s="256" t="s">
        <v>437</v>
      </c>
      <c r="D428" s="256" t="s">
        <v>106</v>
      </c>
      <c r="E428" s="271" t="s">
        <v>67</v>
      </c>
      <c r="F428" s="499" t="s">
        <v>134</v>
      </c>
      <c r="G428" s="271" t="s">
        <v>147</v>
      </c>
      <c r="H428" s="342" t="s">
        <v>70</v>
      </c>
      <c r="I428" s="342" t="s">
        <v>79</v>
      </c>
      <c r="J428" s="11" t="s">
        <v>207</v>
      </c>
      <c r="K428" s="7" t="s">
        <v>107</v>
      </c>
      <c r="L428" s="7" t="s">
        <v>86</v>
      </c>
      <c r="M428" s="7">
        <v>40</v>
      </c>
      <c r="N428" s="281" t="s">
        <v>108</v>
      </c>
      <c r="O428" s="256" t="s">
        <v>438</v>
      </c>
      <c r="P428" s="256" t="s">
        <v>75</v>
      </c>
      <c r="Q428" s="256" t="s">
        <v>76</v>
      </c>
      <c r="R428" s="263" t="s">
        <v>77</v>
      </c>
      <c r="S428" s="263" t="s">
        <v>109</v>
      </c>
      <c r="T428" s="302">
        <f>V428+Y428</f>
        <v>128400</v>
      </c>
      <c r="U428" s="302">
        <f>T428/M429</f>
        <v>42800</v>
      </c>
      <c r="V428" s="233">
        <v>109140</v>
      </c>
      <c r="W428" s="233" t="s">
        <v>79</v>
      </c>
      <c r="X428" s="233" t="s">
        <v>79</v>
      </c>
      <c r="Y428" s="233">
        <v>19260</v>
      </c>
      <c r="Z428" s="233" t="s">
        <v>98</v>
      </c>
      <c r="AA428" s="233" t="s">
        <v>79</v>
      </c>
      <c r="AB428" s="233">
        <v>45113.52</v>
      </c>
      <c r="AC428" s="239" t="s">
        <v>149</v>
      </c>
      <c r="AD428" s="260" t="s">
        <v>79</v>
      </c>
      <c r="AE428" s="260">
        <f>V428+Y428</f>
        <v>128400</v>
      </c>
      <c r="AF428" s="239" t="s">
        <v>79</v>
      </c>
      <c r="AG428" s="239" t="s">
        <v>33</v>
      </c>
      <c r="AH428" s="281" t="s">
        <v>174</v>
      </c>
      <c r="AI428" s="239" t="s">
        <v>158</v>
      </c>
      <c r="AJ428" s="239"/>
    </row>
    <row r="429" spans="2:36" s="36" customFormat="1" ht="86.1" customHeight="1" x14ac:dyDescent="0.3">
      <c r="B429" s="257"/>
      <c r="C429" s="257"/>
      <c r="D429" s="257"/>
      <c r="E429" s="272"/>
      <c r="F429" s="272"/>
      <c r="G429" s="272"/>
      <c r="H429" s="257"/>
      <c r="I429" s="257"/>
      <c r="J429" s="11" t="s">
        <v>111</v>
      </c>
      <c r="K429" s="7" t="s">
        <v>112</v>
      </c>
      <c r="L429" s="7" t="s">
        <v>85</v>
      </c>
      <c r="M429" s="7">
        <v>3</v>
      </c>
      <c r="N429" s="240"/>
      <c r="O429" s="257"/>
      <c r="P429" s="257"/>
      <c r="Q429" s="257"/>
      <c r="R429" s="264"/>
      <c r="S429" s="264"/>
      <c r="T429" s="303"/>
      <c r="U429" s="303"/>
      <c r="V429" s="234"/>
      <c r="W429" s="234"/>
      <c r="X429" s="234"/>
      <c r="Y429" s="234"/>
      <c r="Z429" s="234"/>
      <c r="AA429" s="234"/>
      <c r="AB429" s="234"/>
      <c r="AC429" s="240"/>
      <c r="AD429" s="261"/>
      <c r="AE429" s="261"/>
      <c r="AF429" s="257"/>
      <c r="AG429" s="240"/>
      <c r="AH429" s="240"/>
      <c r="AI429" s="240"/>
      <c r="AJ429" s="257"/>
    </row>
    <row r="430" spans="2:36" s="36" customFormat="1" ht="59.1" customHeight="1" x14ac:dyDescent="0.3">
      <c r="B430" s="258"/>
      <c r="C430" s="258"/>
      <c r="D430" s="258"/>
      <c r="E430" s="273"/>
      <c r="F430" s="273"/>
      <c r="G430" s="273"/>
      <c r="H430" s="258"/>
      <c r="I430" s="258"/>
      <c r="J430" s="11" t="s">
        <v>127</v>
      </c>
      <c r="K430" s="7" t="s">
        <v>128</v>
      </c>
      <c r="L430" s="7" t="s">
        <v>85</v>
      </c>
      <c r="M430" s="63">
        <v>60</v>
      </c>
      <c r="N430" s="241"/>
      <c r="O430" s="258"/>
      <c r="P430" s="258"/>
      <c r="Q430" s="258"/>
      <c r="R430" s="265"/>
      <c r="S430" s="265"/>
      <c r="T430" s="253"/>
      <c r="U430" s="253"/>
      <c r="V430" s="235"/>
      <c r="W430" s="235"/>
      <c r="X430" s="235"/>
      <c r="Y430" s="235"/>
      <c r="Z430" s="235"/>
      <c r="AA430" s="235"/>
      <c r="AB430" s="235"/>
      <c r="AC430" s="241"/>
      <c r="AD430" s="262"/>
      <c r="AE430" s="262"/>
      <c r="AF430" s="258"/>
      <c r="AG430" s="241"/>
      <c r="AH430" s="241"/>
      <c r="AI430" s="241"/>
      <c r="AJ430" s="258"/>
    </row>
    <row r="431" spans="2:36" s="36" customFormat="1" ht="107.1" customHeight="1" x14ac:dyDescent="0.3">
      <c r="B431" s="228" t="s">
        <v>439</v>
      </c>
      <c r="C431" s="228" t="s">
        <v>440</v>
      </c>
      <c r="D431" s="228" t="s">
        <v>106</v>
      </c>
      <c r="E431" s="229" t="s">
        <v>67</v>
      </c>
      <c r="F431" s="229" t="s">
        <v>134</v>
      </c>
      <c r="G431" s="229" t="s">
        <v>147</v>
      </c>
      <c r="H431" s="228" t="s">
        <v>70</v>
      </c>
      <c r="I431" s="228" t="s">
        <v>79</v>
      </c>
      <c r="J431" s="11" t="s">
        <v>207</v>
      </c>
      <c r="K431" s="7" t="s">
        <v>107</v>
      </c>
      <c r="L431" s="7" t="s">
        <v>86</v>
      </c>
      <c r="M431" s="7">
        <v>40</v>
      </c>
      <c r="N431" s="227" t="s">
        <v>108</v>
      </c>
      <c r="O431" s="228" t="s">
        <v>438</v>
      </c>
      <c r="P431" s="228" t="s">
        <v>75</v>
      </c>
      <c r="Q431" s="228" t="s">
        <v>76</v>
      </c>
      <c r="R431" s="231" t="s">
        <v>77</v>
      </c>
      <c r="S431" s="231" t="s">
        <v>109</v>
      </c>
      <c r="T431" s="232">
        <f>V431+Y431</f>
        <v>85600</v>
      </c>
      <c r="U431" s="232">
        <f>T431/M432</f>
        <v>42800</v>
      </c>
      <c r="V431" s="233">
        <v>72760</v>
      </c>
      <c r="W431" s="236" t="s">
        <v>79</v>
      </c>
      <c r="X431" s="236" t="s">
        <v>79</v>
      </c>
      <c r="Y431" s="236">
        <v>12840</v>
      </c>
      <c r="Z431" s="236" t="s">
        <v>98</v>
      </c>
      <c r="AA431" s="236" t="s">
        <v>79</v>
      </c>
      <c r="AB431" s="236">
        <v>30075.68</v>
      </c>
      <c r="AC431" s="227" t="s">
        <v>149</v>
      </c>
      <c r="AD431" s="237" t="s">
        <v>79</v>
      </c>
      <c r="AE431" s="237">
        <f>V431+Y431</f>
        <v>85600</v>
      </c>
      <c r="AF431" s="227" t="s">
        <v>79</v>
      </c>
      <c r="AG431" s="227" t="s">
        <v>33</v>
      </c>
      <c r="AH431" s="227" t="s">
        <v>174</v>
      </c>
      <c r="AI431" s="227" t="s">
        <v>158</v>
      </c>
      <c r="AJ431" s="227"/>
    </row>
    <row r="432" spans="2:36" s="36" customFormat="1" ht="86.1" customHeight="1" x14ac:dyDescent="0.3">
      <c r="B432" s="228"/>
      <c r="C432" s="228"/>
      <c r="D432" s="228"/>
      <c r="E432" s="229"/>
      <c r="F432" s="229"/>
      <c r="G432" s="229"/>
      <c r="H432" s="228"/>
      <c r="I432" s="228"/>
      <c r="J432" s="11" t="s">
        <v>111</v>
      </c>
      <c r="K432" s="7" t="s">
        <v>112</v>
      </c>
      <c r="L432" s="7" t="s">
        <v>85</v>
      </c>
      <c r="M432" s="7">
        <v>2</v>
      </c>
      <c r="N432" s="227"/>
      <c r="O432" s="228"/>
      <c r="P432" s="228"/>
      <c r="Q432" s="228"/>
      <c r="R432" s="231"/>
      <c r="S432" s="231"/>
      <c r="T432" s="232"/>
      <c r="U432" s="232"/>
      <c r="V432" s="234"/>
      <c r="W432" s="236"/>
      <c r="X432" s="236"/>
      <c r="Y432" s="236"/>
      <c r="Z432" s="236"/>
      <c r="AA432" s="236"/>
      <c r="AB432" s="236"/>
      <c r="AC432" s="227"/>
      <c r="AD432" s="237"/>
      <c r="AE432" s="237"/>
      <c r="AF432" s="228"/>
      <c r="AG432" s="227"/>
      <c r="AH432" s="227"/>
      <c r="AI432" s="227"/>
      <c r="AJ432" s="228"/>
    </row>
    <row r="433" spans="2:36" s="36" customFormat="1" ht="59.1" customHeight="1" x14ac:dyDescent="0.3">
      <c r="B433" s="228"/>
      <c r="C433" s="228"/>
      <c r="D433" s="228"/>
      <c r="E433" s="229"/>
      <c r="F433" s="229"/>
      <c r="G433" s="229"/>
      <c r="H433" s="228"/>
      <c r="I433" s="228"/>
      <c r="J433" s="11" t="s">
        <v>127</v>
      </c>
      <c r="K433" s="7" t="s">
        <v>128</v>
      </c>
      <c r="L433" s="7" t="s">
        <v>85</v>
      </c>
      <c r="M433" s="63">
        <v>40</v>
      </c>
      <c r="N433" s="227"/>
      <c r="O433" s="228"/>
      <c r="P433" s="228"/>
      <c r="Q433" s="228"/>
      <c r="R433" s="231"/>
      <c r="S433" s="231"/>
      <c r="T433" s="232"/>
      <c r="U433" s="232"/>
      <c r="V433" s="235"/>
      <c r="W433" s="236"/>
      <c r="X433" s="236"/>
      <c r="Y433" s="236"/>
      <c r="Z433" s="236"/>
      <c r="AA433" s="236"/>
      <c r="AB433" s="236"/>
      <c r="AC433" s="227"/>
      <c r="AD433" s="237"/>
      <c r="AE433" s="237"/>
      <c r="AF433" s="228"/>
      <c r="AG433" s="227"/>
      <c r="AH433" s="227"/>
      <c r="AI433" s="227"/>
      <c r="AJ433" s="228"/>
    </row>
    <row r="434" spans="2:36" s="36" customFormat="1" ht="107.1" customHeight="1" x14ac:dyDescent="0.3">
      <c r="B434" s="243" t="s">
        <v>1030</v>
      </c>
      <c r="C434" s="243" t="s">
        <v>441</v>
      </c>
      <c r="D434" s="243" t="s">
        <v>106</v>
      </c>
      <c r="E434" s="299" t="s">
        <v>67</v>
      </c>
      <c r="F434" s="299" t="s">
        <v>134</v>
      </c>
      <c r="G434" s="299" t="s">
        <v>147</v>
      </c>
      <c r="H434" s="243" t="s">
        <v>70</v>
      </c>
      <c r="I434" s="243" t="s">
        <v>79</v>
      </c>
      <c r="J434" s="20" t="s">
        <v>207</v>
      </c>
      <c r="K434" s="27" t="s">
        <v>107</v>
      </c>
      <c r="L434" s="27" t="s">
        <v>86</v>
      </c>
      <c r="M434" s="27">
        <v>40</v>
      </c>
      <c r="N434" s="282" t="s">
        <v>108</v>
      </c>
      <c r="O434" s="243" t="s">
        <v>438</v>
      </c>
      <c r="P434" s="243" t="s">
        <v>75</v>
      </c>
      <c r="Q434" s="243" t="s">
        <v>76</v>
      </c>
      <c r="R434" s="301" t="s">
        <v>77</v>
      </c>
      <c r="S434" s="301" t="s">
        <v>109</v>
      </c>
      <c r="T434" s="300">
        <f>V434+Y434</f>
        <v>42800</v>
      </c>
      <c r="U434" s="300">
        <f>T434/M435</f>
        <v>42800</v>
      </c>
      <c r="V434" s="288">
        <v>36380</v>
      </c>
      <c r="W434" s="284" t="s">
        <v>79</v>
      </c>
      <c r="X434" s="284" t="s">
        <v>79</v>
      </c>
      <c r="Y434" s="284">
        <v>6420</v>
      </c>
      <c r="Z434" s="284" t="s">
        <v>98</v>
      </c>
      <c r="AA434" s="284" t="s">
        <v>79</v>
      </c>
      <c r="AB434" s="284">
        <v>15037.84</v>
      </c>
      <c r="AC434" s="282" t="s">
        <v>149</v>
      </c>
      <c r="AD434" s="283" t="s">
        <v>79</v>
      </c>
      <c r="AE434" s="283">
        <f>V434+Y434</f>
        <v>42800</v>
      </c>
      <c r="AF434" s="282" t="s">
        <v>79</v>
      </c>
      <c r="AG434" s="282" t="s">
        <v>33</v>
      </c>
      <c r="AH434" s="282" t="s">
        <v>157</v>
      </c>
      <c r="AI434" s="282" t="s">
        <v>158</v>
      </c>
      <c r="AJ434" s="282"/>
    </row>
    <row r="435" spans="2:36" s="36" customFormat="1" ht="86.1" customHeight="1" x14ac:dyDescent="0.3">
      <c r="B435" s="243"/>
      <c r="C435" s="243"/>
      <c r="D435" s="243"/>
      <c r="E435" s="299"/>
      <c r="F435" s="299"/>
      <c r="G435" s="299"/>
      <c r="H435" s="243"/>
      <c r="I435" s="243"/>
      <c r="J435" s="20" t="s">
        <v>111</v>
      </c>
      <c r="K435" s="27" t="s">
        <v>112</v>
      </c>
      <c r="L435" s="27" t="s">
        <v>85</v>
      </c>
      <c r="M435" s="27">
        <v>1</v>
      </c>
      <c r="N435" s="282"/>
      <c r="O435" s="243"/>
      <c r="P435" s="243"/>
      <c r="Q435" s="243"/>
      <c r="R435" s="301"/>
      <c r="S435" s="301"/>
      <c r="T435" s="300"/>
      <c r="U435" s="300"/>
      <c r="V435" s="289"/>
      <c r="W435" s="284"/>
      <c r="X435" s="284"/>
      <c r="Y435" s="284"/>
      <c r="Z435" s="284"/>
      <c r="AA435" s="284"/>
      <c r="AB435" s="284"/>
      <c r="AC435" s="282"/>
      <c r="AD435" s="283"/>
      <c r="AE435" s="283"/>
      <c r="AF435" s="243"/>
      <c r="AG435" s="282"/>
      <c r="AH435" s="282"/>
      <c r="AI435" s="282"/>
      <c r="AJ435" s="243"/>
    </row>
    <row r="436" spans="2:36" s="36" customFormat="1" ht="59.1" customHeight="1" x14ac:dyDescent="0.3">
      <c r="B436" s="243"/>
      <c r="C436" s="243"/>
      <c r="D436" s="243"/>
      <c r="E436" s="299"/>
      <c r="F436" s="299"/>
      <c r="G436" s="299"/>
      <c r="H436" s="243"/>
      <c r="I436" s="243"/>
      <c r="J436" s="20" t="s">
        <v>127</v>
      </c>
      <c r="K436" s="27" t="s">
        <v>128</v>
      </c>
      <c r="L436" s="27" t="s">
        <v>85</v>
      </c>
      <c r="M436" s="61">
        <v>20</v>
      </c>
      <c r="N436" s="282"/>
      <c r="O436" s="243"/>
      <c r="P436" s="243"/>
      <c r="Q436" s="243"/>
      <c r="R436" s="301"/>
      <c r="S436" s="301"/>
      <c r="T436" s="300"/>
      <c r="U436" s="300"/>
      <c r="V436" s="290"/>
      <c r="W436" s="284"/>
      <c r="X436" s="284"/>
      <c r="Y436" s="284"/>
      <c r="Z436" s="284"/>
      <c r="AA436" s="284"/>
      <c r="AB436" s="284"/>
      <c r="AC436" s="282"/>
      <c r="AD436" s="283"/>
      <c r="AE436" s="283"/>
      <c r="AF436" s="243"/>
      <c r="AG436" s="282"/>
      <c r="AH436" s="282"/>
      <c r="AI436" s="282"/>
      <c r="AJ436" s="243"/>
    </row>
    <row r="437" spans="2:36" s="36" customFormat="1" ht="107.1" customHeight="1" x14ac:dyDescent="0.3">
      <c r="B437" s="228" t="s">
        <v>442</v>
      </c>
      <c r="C437" s="228" t="s">
        <v>443</v>
      </c>
      <c r="D437" s="228" t="s">
        <v>106</v>
      </c>
      <c r="E437" s="229" t="s">
        <v>67</v>
      </c>
      <c r="F437" s="229" t="s">
        <v>134</v>
      </c>
      <c r="G437" s="229" t="s">
        <v>147</v>
      </c>
      <c r="H437" s="228" t="s">
        <v>70</v>
      </c>
      <c r="I437" s="228" t="s">
        <v>79</v>
      </c>
      <c r="J437" s="11" t="s">
        <v>207</v>
      </c>
      <c r="K437" s="7" t="s">
        <v>107</v>
      </c>
      <c r="L437" s="7" t="s">
        <v>86</v>
      </c>
      <c r="M437" s="7">
        <v>40</v>
      </c>
      <c r="N437" s="227" t="s">
        <v>108</v>
      </c>
      <c r="O437" s="228" t="s">
        <v>438</v>
      </c>
      <c r="P437" s="228" t="s">
        <v>75</v>
      </c>
      <c r="Q437" s="228" t="s">
        <v>76</v>
      </c>
      <c r="R437" s="231" t="s">
        <v>77</v>
      </c>
      <c r="S437" s="231" t="s">
        <v>109</v>
      </c>
      <c r="T437" s="232">
        <f>V437+Y437</f>
        <v>67196</v>
      </c>
      <c r="U437" s="232">
        <f>T437/M438</f>
        <v>67196</v>
      </c>
      <c r="V437" s="233">
        <v>57116.6</v>
      </c>
      <c r="W437" s="236" t="s">
        <v>79</v>
      </c>
      <c r="X437" s="236" t="s">
        <v>79</v>
      </c>
      <c r="Y437" s="236">
        <v>10079.4</v>
      </c>
      <c r="Z437" s="236" t="s">
        <v>98</v>
      </c>
      <c r="AA437" s="236" t="s">
        <v>79</v>
      </c>
      <c r="AB437" s="236">
        <v>23609.41</v>
      </c>
      <c r="AC437" s="227" t="s">
        <v>149</v>
      </c>
      <c r="AD437" s="237" t="s">
        <v>79</v>
      </c>
      <c r="AE437" s="237">
        <f>V437+Y437</f>
        <v>67196</v>
      </c>
      <c r="AF437" s="227" t="s">
        <v>79</v>
      </c>
      <c r="AG437" s="227" t="s">
        <v>33</v>
      </c>
      <c r="AH437" s="227" t="s">
        <v>157</v>
      </c>
      <c r="AI437" s="227" t="s">
        <v>176</v>
      </c>
      <c r="AJ437" s="227"/>
    </row>
    <row r="438" spans="2:36" s="36" customFormat="1" ht="86.1" customHeight="1" x14ac:dyDescent="0.3">
      <c r="B438" s="228"/>
      <c r="C438" s="228"/>
      <c r="D438" s="228"/>
      <c r="E438" s="229"/>
      <c r="F438" s="229"/>
      <c r="G438" s="229"/>
      <c r="H438" s="228"/>
      <c r="I438" s="228"/>
      <c r="J438" s="11" t="s">
        <v>111</v>
      </c>
      <c r="K438" s="7" t="s">
        <v>112</v>
      </c>
      <c r="L438" s="7" t="s">
        <v>85</v>
      </c>
      <c r="M438" s="7">
        <v>1</v>
      </c>
      <c r="N438" s="227"/>
      <c r="O438" s="228"/>
      <c r="P438" s="228"/>
      <c r="Q438" s="228"/>
      <c r="R438" s="231"/>
      <c r="S438" s="231"/>
      <c r="T438" s="232"/>
      <c r="U438" s="232"/>
      <c r="V438" s="234"/>
      <c r="W438" s="236"/>
      <c r="X438" s="236"/>
      <c r="Y438" s="236"/>
      <c r="Z438" s="236"/>
      <c r="AA438" s="236"/>
      <c r="AB438" s="236"/>
      <c r="AC438" s="227"/>
      <c r="AD438" s="237"/>
      <c r="AE438" s="237"/>
      <c r="AF438" s="228"/>
      <c r="AG438" s="227"/>
      <c r="AH438" s="227"/>
      <c r="AI438" s="227"/>
      <c r="AJ438" s="228"/>
    </row>
    <row r="439" spans="2:36" s="36" customFormat="1" ht="59.1" customHeight="1" x14ac:dyDescent="0.3">
      <c r="B439" s="228"/>
      <c r="C439" s="228"/>
      <c r="D439" s="228"/>
      <c r="E439" s="229"/>
      <c r="F439" s="229"/>
      <c r="G439" s="229"/>
      <c r="H439" s="228"/>
      <c r="I439" s="228"/>
      <c r="J439" s="11" t="s">
        <v>127</v>
      </c>
      <c r="K439" s="7" t="s">
        <v>128</v>
      </c>
      <c r="L439" s="7" t="s">
        <v>85</v>
      </c>
      <c r="M439" s="63">
        <v>40</v>
      </c>
      <c r="N439" s="227"/>
      <c r="O439" s="228"/>
      <c r="P439" s="228"/>
      <c r="Q439" s="228"/>
      <c r="R439" s="231"/>
      <c r="S439" s="231"/>
      <c r="T439" s="232"/>
      <c r="U439" s="232"/>
      <c r="V439" s="235"/>
      <c r="W439" s="236"/>
      <c r="X439" s="236"/>
      <c r="Y439" s="236"/>
      <c r="Z439" s="236"/>
      <c r="AA439" s="236"/>
      <c r="AB439" s="236"/>
      <c r="AC439" s="227"/>
      <c r="AD439" s="237"/>
      <c r="AE439" s="237"/>
      <c r="AF439" s="228"/>
      <c r="AG439" s="227"/>
      <c r="AH439" s="227"/>
      <c r="AI439" s="227"/>
      <c r="AJ439" s="228"/>
    </row>
    <row r="440" spans="2:36" s="36" customFormat="1" ht="107.1" customHeight="1" x14ac:dyDescent="0.3">
      <c r="B440" s="228" t="s">
        <v>444</v>
      </c>
      <c r="C440" s="228" t="s">
        <v>445</v>
      </c>
      <c r="D440" s="228" t="s">
        <v>106</v>
      </c>
      <c r="E440" s="229" t="s">
        <v>67</v>
      </c>
      <c r="F440" s="229" t="s">
        <v>134</v>
      </c>
      <c r="G440" s="229" t="s">
        <v>147</v>
      </c>
      <c r="H440" s="228" t="s">
        <v>70</v>
      </c>
      <c r="I440" s="228" t="s">
        <v>79</v>
      </c>
      <c r="J440" s="11" t="s">
        <v>207</v>
      </c>
      <c r="K440" s="7" t="s">
        <v>107</v>
      </c>
      <c r="L440" s="7" t="s">
        <v>86</v>
      </c>
      <c r="M440" s="7">
        <v>40</v>
      </c>
      <c r="N440" s="227" t="s">
        <v>108</v>
      </c>
      <c r="O440" s="228" t="s">
        <v>438</v>
      </c>
      <c r="P440" s="228" t="s">
        <v>75</v>
      </c>
      <c r="Q440" s="228" t="s">
        <v>76</v>
      </c>
      <c r="R440" s="231" t="s">
        <v>77</v>
      </c>
      <c r="S440" s="231" t="s">
        <v>109</v>
      </c>
      <c r="T440" s="232">
        <f>V440+Y440</f>
        <v>42800</v>
      </c>
      <c r="U440" s="232">
        <f>T440/M441</f>
        <v>42800</v>
      </c>
      <c r="V440" s="233">
        <v>36380</v>
      </c>
      <c r="W440" s="236" t="s">
        <v>79</v>
      </c>
      <c r="X440" s="236" t="s">
        <v>79</v>
      </c>
      <c r="Y440" s="236">
        <v>6420</v>
      </c>
      <c r="Z440" s="236" t="s">
        <v>98</v>
      </c>
      <c r="AA440" s="236" t="s">
        <v>79</v>
      </c>
      <c r="AB440" s="236">
        <v>15037.84</v>
      </c>
      <c r="AC440" s="227" t="s">
        <v>149</v>
      </c>
      <c r="AD440" s="237" t="s">
        <v>79</v>
      </c>
      <c r="AE440" s="237">
        <f>V440+Y440</f>
        <v>42800</v>
      </c>
      <c r="AF440" s="227" t="s">
        <v>79</v>
      </c>
      <c r="AG440" s="227" t="s">
        <v>33</v>
      </c>
      <c r="AH440" s="227" t="s">
        <v>157</v>
      </c>
      <c r="AI440" s="227" t="s">
        <v>176</v>
      </c>
      <c r="AJ440" s="227"/>
    </row>
    <row r="441" spans="2:36" s="36" customFormat="1" ht="86.1" customHeight="1" x14ac:dyDescent="0.3">
      <c r="B441" s="228"/>
      <c r="C441" s="228"/>
      <c r="D441" s="228"/>
      <c r="E441" s="229"/>
      <c r="F441" s="229"/>
      <c r="G441" s="229"/>
      <c r="H441" s="228"/>
      <c r="I441" s="228"/>
      <c r="J441" s="11" t="s">
        <v>111</v>
      </c>
      <c r="K441" s="7" t="s">
        <v>112</v>
      </c>
      <c r="L441" s="7" t="s">
        <v>85</v>
      </c>
      <c r="M441" s="7">
        <v>1</v>
      </c>
      <c r="N441" s="227"/>
      <c r="O441" s="228"/>
      <c r="P441" s="228"/>
      <c r="Q441" s="228"/>
      <c r="R441" s="231"/>
      <c r="S441" s="231"/>
      <c r="T441" s="232"/>
      <c r="U441" s="232"/>
      <c r="V441" s="234"/>
      <c r="W441" s="236"/>
      <c r="X441" s="236"/>
      <c r="Y441" s="236"/>
      <c r="Z441" s="236"/>
      <c r="AA441" s="236"/>
      <c r="AB441" s="236"/>
      <c r="AC441" s="227"/>
      <c r="AD441" s="237"/>
      <c r="AE441" s="237"/>
      <c r="AF441" s="228"/>
      <c r="AG441" s="227"/>
      <c r="AH441" s="227"/>
      <c r="AI441" s="227"/>
      <c r="AJ441" s="228"/>
    </row>
    <row r="442" spans="2:36" s="36" customFormat="1" ht="59.1" customHeight="1" x14ac:dyDescent="0.3">
      <c r="B442" s="228"/>
      <c r="C442" s="228"/>
      <c r="D442" s="228"/>
      <c r="E442" s="229"/>
      <c r="F442" s="229"/>
      <c r="G442" s="229"/>
      <c r="H442" s="228"/>
      <c r="I442" s="228"/>
      <c r="J442" s="11" t="s">
        <v>127</v>
      </c>
      <c r="K442" s="7" t="s">
        <v>128</v>
      </c>
      <c r="L442" s="7" t="s">
        <v>85</v>
      </c>
      <c r="M442" s="63">
        <v>20</v>
      </c>
      <c r="N442" s="227"/>
      <c r="O442" s="228"/>
      <c r="P442" s="228"/>
      <c r="Q442" s="228"/>
      <c r="R442" s="231"/>
      <c r="S442" s="231"/>
      <c r="T442" s="232"/>
      <c r="U442" s="232"/>
      <c r="V442" s="235"/>
      <c r="W442" s="236"/>
      <c r="X442" s="236"/>
      <c r="Y442" s="236"/>
      <c r="Z442" s="236"/>
      <c r="AA442" s="236"/>
      <c r="AB442" s="236"/>
      <c r="AC442" s="227"/>
      <c r="AD442" s="237"/>
      <c r="AE442" s="237"/>
      <c r="AF442" s="228"/>
      <c r="AG442" s="227"/>
      <c r="AH442" s="227"/>
      <c r="AI442" s="227"/>
      <c r="AJ442" s="228"/>
    </row>
    <row r="443" spans="2:36" s="36" customFormat="1" ht="107.1" customHeight="1" x14ac:dyDescent="0.3">
      <c r="B443" s="228" t="s">
        <v>446</v>
      </c>
      <c r="C443" s="228" t="s">
        <v>447</v>
      </c>
      <c r="D443" s="228" t="s">
        <v>106</v>
      </c>
      <c r="E443" s="229" t="s">
        <v>67</v>
      </c>
      <c r="F443" s="229" t="s">
        <v>134</v>
      </c>
      <c r="G443" s="229" t="s">
        <v>147</v>
      </c>
      <c r="H443" s="228" t="s">
        <v>70</v>
      </c>
      <c r="I443" s="228" t="s">
        <v>79</v>
      </c>
      <c r="J443" s="11" t="s">
        <v>207</v>
      </c>
      <c r="K443" s="7" t="s">
        <v>107</v>
      </c>
      <c r="L443" s="7" t="s">
        <v>86</v>
      </c>
      <c r="M443" s="7">
        <v>40</v>
      </c>
      <c r="N443" s="227" t="s">
        <v>108</v>
      </c>
      <c r="O443" s="228" t="s">
        <v>438</v>
      </c>
      <c r="P443" s="228" t="s">
        <v>75</v>
      </c>
      <c r="Q443" s="228" t="s">
        <v>76</v>
      </c>
      <c r="R443" s="231" t="s">
        <v>77</v>
      </c>
      <c r="S443" s="231" t="s">
        <v>109</v>
      </c>
      <c r="T443" s="232">
        <f>V443+Y443</f>
        <v>85600</v>
      </c>
      <c r="U443" s="232">
        <f>T443/M444</f>
        <v>42800</v>
      </c>
      <c r="V443" s="233">
        <v>72760</v>
      </c>
      <c r="W443" s="236" t="s">
        <v>79</v>
      </c>
      <c r="X443" s="236" t="s">
        <v>79</v>
      </c>
      <c r="Y443" s="236">
        <v>12840</v>
      </c>
      <c r="Z443" s="236" t="s">
        <v>98</v>
      </c>
      <c r="AA443" s="236" t="s">
        <v>79</v>
      </c>
      <c r="AB443" s="236">
        <v>30075.68</v>
      </c>
      <c r="AC443" s="227" t="s">
        <v>149</v>
      </c>
      <c r="AD443" s="237" t="s">
        <v>79</v>
      </c>
      <c r="AE443" s="237">
        <f>V443+Y443</f>
        <v>85600</v>
      </c>
      <c r="AF443" s="227" t="s">
        <v>79</v>
      </c>
      <c r="AG443" s="227" t="s">
        <v>33</v>
      </c>
      <c r="AH443" s="227" t="s">
        <v>176</v>
      </c>
      <c r="AI443" s="227" t="s">
        <v>179</v>
      </c>
      <c r="AJ443" s="227"/>
    </row>
    <row r="444" spans="2:36" s="36" customFormat="1" ht="86.1" customHeight="1" x14ac:dyDescent="0.3">
      <c r="B444" s="228"/>
      <c r="C444" s="228"/>
      <c r="D444" s="228"/>
      <c r="E444" s="229"/>
      <c r="F444" s="229"/>
      <c r="G444" s="229"/>
      <c r="H444" s="228"/>
      <c r="I444" s="228"/>
      <c r="J444" s="11" t="s">
        <v>111</v>
      </c>
      <c r="K444" s="7" t="s">
        <v>112</v>
      </c>
      <c r="L444" s="7" t="s">
        <v>85</v>
      </c>
      <c r="M444" s="7">
        <v>2</v>
      </c>
      <c r="N444" s="227"/>
      <c r="O444" s="228"/>
      <c r="P444" s="228"/>
      <c r="Q444" s="228"/>
      <c r="R444" s="231"/>
      <c r="S444" s="231"/>
      <c r="T444" s="232"/>
      <c r="U444" s="232"/>
      <c r="V444" s="234"/>
      <c r="W444" s="236"/>
      <c r="X444" s="236"/>
      <c r="Y444" s="236"/>
      <c r="Z444" s="236"/>
      <c r="AA444" s="236"/>
      <c r="AB444" s="236"/>
      <c r="AC444" s="227"/>
      <c r="AD444" s="237"/>
      <c r="AE444" s="237"/>
      <c r="AF444" s="228"/>
      <c r="AG444" s="227"/>
      <c r="AH444" s="227"/>
      <c r="AI444" s="227"/>
      <c r="AJ444" s="228"/>
    </row>
    <row r="445" spans="2:36" s="36" customFormat="1" ht="59.1" customHeight="1" x14ac:dyDescent="0.3">
      <c r="B445" s="228"/>
      <c r="C445" s="228"/>
      <c r="D445" s="228"/>
      <c r="E445" s="229"/>
      <c r="F445" s="229"/>
      <c r="G445" s="229"/>
      <c r="H445" s="228"/>
      <c r="I445" s="228"/>
      <c r="J445" s="11" t="s">
        <v>127</v>
      </c>
      <c r="K445" s="7" t="s">
        <v>128</v>
      </c>
      <c r="L445" s="7" t="s">
        <v>85</v>
      </c>
      <c r="M445" s="63">
        <v>40</v>
      </c>
      <c r="N445" s="227"/>
      <c r="O445" s="228"/>
      <c r="P445" s="228"/>
      <c r="Q445" s="228"/>
      <c r="R445" s="231"/>
      <c r="S445" s="231"/>
      <c r="T445" s="232"/>
      <c r="U445" s="232"/>
      <c r="V445" s="235"/>
      <c r="W445" s="236"/>
      <c r="X445" s="236"/>
      <c r="Y445" s="236"/>
      <c r="Z445" s="236"/>
      <c r="AA445" s="236"/>
      <c r="AB445" s="236"/>
      <c r="AC445" s="227"/>
      <c r="AD445" s="237"/>
      <c r="AE445" s="237"/>
      <c r="AF445" s="228"/>
      <c r="AG445" s="227"/>
      <c r="AH445" s="227"/>
      <c r="AI445" s="227"/>
      <c r="AJ445" s="228"/>
    </row>
    <row r="446" spans="2:36" ht="52.2" customHeight="1" x14ac:dyDescent="0.3">
      <c r="B446" s="243" t="s">
        <v>1150</v>
      </c>
      <c r="C446" s="243" t="s">
        <v>448</v>
      </c>
      <c r="D446" s="243" t="s">
        <v>66</v>
      </c>
      <c r="E446" s="299" t="s">
        <v>67</v>
      </c>
      <c r="F446" s="299" t="s">
        <v>132</v>
      </c>
      <c r="G446" s="299" t="s">
        <v>69</v>
      </c>
      <c r="H446" s="243" t="s">
        <v>70</v>
      </c>
      <c r="I446" s="243" t="s">
        <v>79</v>
      </c>
      <c r="J446" s="20" t="s">
        <v>113</v>
      </c>
      <c r="K446" s="27" t="s">
        <v>114</v>
      </c>
      <c r="L446" s="27" t="s">
        <v>115</v>
      </c>
      <c r="M446" s="27">
        <v>1.5</v>
      </c>
      <c r="N446" s="282" t="s">
        <v>108</v>
      </c>
      <c r="O446" s="243" t="s">
        <v>438</v>
      </c>
      <c r="P446" s="243" t="s">
        <v>75</v>
      </c>
      <c r="Q446" s="243" t="s">
        <v>76</v>
      </c>
      <c r="R446" s="301" t="s">
        <v>77</v>
      </c>
      <c r="S446" s="301" t="s">
        <v>109</v>
      </c>
      <c r="T446" s="300">
        <f>V446+Y446</f>
        <v>113955</v>
      </c>
      <c r="U446" s="300">
        <f>T446/M447</f>
        <v>56977.5</v>
      </c>
      <c r="V446" s="284">
        <v>96861.75</v>
      </c>
      <c r="W446" s="284" t="s">
        <v>79</v>
      </c>
      <c r="X446" s="284" t="s">
        <v>79</v>
      </c>
      <c r="Y446" s="284">
        <v>17093.25</v>
      </c>
      <c r="Z446" s="284" t="s">
        <v>79</v>
      </c>
      <c r="AA446" s="284" t="s">
        <v>79</v>
      </c>
      <c r="AB446" s="284">
        <v>40038.239999999998</v>
      </c>
      <c r="AC446" s="282" t="s">
        <v>80</v>
      </c>
      <c r="AD446" s="283" t="s">
        <v>79</v>
      </c>
      <c r="AE446" s="283">
        <f>V446+Y446</f>
        <v>113955</v>
      </c>
      <c r="AF446" s="282" t="s">
        <v>79</v>
      </c>
      <c r="AG446" s="282" t="s">
        <v>33</v>
      </c>
      <c r="AH446" s="282" t="s">
        <v>161</v>
      </c>
      <c r="AI446" s="282" t="s">
        <v>355</v>
      </c>
      <c r="AJ446" s="227"/>
    </row>
    <row r="447" spans="2:36" ht="55.2" x14ac:dyDescent="0.3">
      <c r="B447" s="243"/>
      <c r="C447" s="243"/>
      <c r="D447" s="243"/>
      <c r="E447" s="299"/>
      <c r="F447" s="299"/>
      <c r="G447" s="299"/>
      <c r="H447" s="243"/>
      <c r="I447" s="243"/>
      <c r="J447" s="20" t="s">
        <v>116</v>
      </c>
      <c r="K447" s="27" t="s">
        <v>117</v>
      </c>
      <c r="L447" s="27" t="s">
        <v>85</v>
      </c>
      <c r="M447" s="27">
        <v>2</v>
      </c>
      <c r="N447" s="282"/>
      <c r="O447" s="243"/>
      <c r="P447" s="243"/>
      <c r="Q447" s="243"/>
      <c r="R447" s="301"/>
      <c r="S447" s="301"/>
      <c r="T447" s="300"/>
      <c r="U447" s="300"/>
      <c r="V447" s="284"/>
      <c r="W447" s="284"/>
      <c r="X447" s="284"/>
      <c r="Y447" s="284"/>
      <c r="Z447" s="284"/>
      <c r="AA447" s="284"/>
      <c r="AB447" s="284"/>
      <c r="AC447" s="282"/>
      <c r="AD447" s="283"/>
      <c r="AE447" s="283"/>
      <c r="AF447" s="243"/>
      <c r="AG447" s="282"/>
      <c r="AH447" s="282"/>
      <c r="AI447" s="282"/>
      <c r="AJ447" s="228"/>
    </row>
    <row r="448" spans="2:36" ht="41.4" x14ac:dyDescent="0.3">
      <c r="B448" s="243"/>
      <c r="C448" s="243"/>
      <c r="D448" s="243"/>
      <c r="E448" s="299"/>
      <c r="F448" s="299"/>
      <c r="G448" s="299"/>
      <c r="H448" s="243"/>
      <c r="I448" s="243"/>
      <c r="J448" s="20" t="s">
        <v>208</v>
      </c>
      <c r="K448" s="27" t="s">
        <v>118</v>
      </c>
      <c r="L448" s="27" t="s">
        <v>119</v>
      </c>
      <c r="M448" s="27">
        <v>2</v>
      </c>
      <c r="N448" s="282"/>
      <c r="O448" s="243"/>
      <c r="P448" s="243"/>
      <c r="Q448" s="243"/>
      <c r="R448" s="301"/>
      <c r="S448" s="301"/>
      <c r="T448" s="300"/>
      <c r="U448" s="300"/>
      <c r="V448" s="284"/>
      <c r="W448" s="284"/>
      <c r="X448" s="284"/>
      <c r="Y448" s="284"/>
      <c r="Z448" s="284"/>
      <c r="AA448" s="284"/>
      <c r="AB448" s="284"/>
      <c r="AC448" s="282"/>
      <c r="AD448" s="283"/>
      <c r="AE448" s="283"/>
      <c r="AF448" s="243"/>
      <c r="AG448" s="282"/>
      <c r="AH448" s="282"/>
      <c r="AI448" s="282"/>
      <c r="AJ448" s="228"/>
    </row>
    <row r="449" spans="2:36" ht="27.6" x14ac:dyDescent="0.3">
      <c r="B449" s="243"/>
      <c r="C449" s="243"/>
      <c r="D449" s="243"/>
      <c r="E449" s="299"/>
      <c r="F449" s="299"/>
      <c r="G449" s="299"/>
      <c r="H449" s="243"/>
      <c r="I449" s="243"/>
      <c r="J449" s="20" t="s">
        <v>120</v>
      </c>
      <c r="K449" s="27" t="s">
        <v>121</v>
      </c>
      <c r="L449" s="27" t="s">
        <v>119</v>
      </c>
      <c r="M449" s="61">
        <v>2</v>
      </c>
      <c r="N449" s="282"/>
      <c r="O449" s="243"/>
      <c r="P449" s="243"/>
      <c r="Q449" s="243"/>
      <c r="R449" s="301"/>
      <c r="S449" s="301"/>
      <c r="T449" s="300"/>
      <c r="U449" s="300"/>
      <c r="V449" s="284"/>
      <c r="W449" s="284"/>
      <c r="X449" s="284"/>
      <c r="Y449" s="284"/>
      <c r="Z449" s="284"/>
      <c r="AA449" s="284"/>
      <c r="AB449" s="284"/>
      <c r="AC449" s="282"/>
      <c r="AD449" s="283"/>
      <c r="AE449" s="283"/>
      <c r="AF449" s="243"/>
      <c r="AG449" s="282"/>
      <c r="AH449" s="282"/>
      <c r="AI449" s="282"/>
      <c r="AJ449" s="228"/>
    </row>
    <row r="450" spans="2:36" ht="52.2" customHeight="1" x14ac:dyDescent="0.3">
      <c r="B450" s="243" t="s">
        <v>1151</v>
      </c>
      <c r="C450" s="243" t="s">
        <v>448</v>
      </c>
      <c r="D450" s="243" t="s">
        <v>66</v>
      </c>
      <c r="E450" s="299" t="s">
        <v>67</v>
      </c>
      <c r="F450" s="299" t="s">
        <v>132</v>
      </c>
      <c r="G450" s="299" t="s">
        <v>69</v>
      </c>
      <c r="H450" s="243" t="s">
        <v>70</v>
      </c>
      <c r="I450" s="243" t="s">
        <v>79</v>
      </c>
      <c r="J450" s="20" t="s">
        <v>113</v>
      </c>
      <c r="K450" s="27" t="s">
        <v>114</v>
      </c>
      <c r="L450" s="27" t="s">
        <v>115</v>
      </c>
      <c r="M450" s="27">
        <v>2</v>
      </c>
      <c r="N450" s="282" t="s">
        <v>108</v>
      </c>
      <c r="O450" s="243" t="s">
        <v>449</v>
      </c>
      <c r="P450" s="243" t="s">
        <v>75</v>
      </c>
      <c r="Q450" s="243" t="s">
        <v>76</v>
      </c>
      <c r="R450" s="301" t="s">
        <v>77</v>
      </c>
      <c r="S450" s="301" t="s">
        <v>109</v>
      </c>
      <c r="T450" s="300">
        <f>V450+Y450</f>
        <v>151940</v>
      </c>
      <c r="U450" s="300">
        <f>T450/M451</f>
        <v>75970</v>
      </c>
      <c r="V450" s="284">
        <v>129149</v>
      </c>
      <c r="W450" s="284" t="s">
        <v>79</v>
      </c>
      <c r="X450" s="284" t="s">
        <v>79</v>
      </c>
      <c r="Y450" s="284">
        <v>22791</v>
      </c>
      <c r="Z450" s="284" t="s">
        <v>79</v>
      </c>
      <c r="AA450" s="284" t="s">
        <v>79</v>
      </c>
      <c r="AB450" s="284">
        <v>53384.32</v>
      </c>
      <c r="AC450" s="282" t="s">
        <v>80</v>
      </c>
      <c r="AD450" s="283" t="s">
        <v>79</v>
      </c>
      <c r="AE450" s="283">
        <f>V450+Y450</f>
        <v>151940</v>
      </c>
      <c r="AF450" s="282" t="s">
        <v>79</v>
      </c>
      <c r="AG450" s="282" t="s">
        <v>33</v>
      </c>
      <c r="AH450" s="282" t="s">
        <v>161</v>
      </c>
      <c r="AI450" s="282" t="s">
        <v>355</v>
      </c>
      <c r="AJ450" s="227"/>
    </row>
    <row r="451" spans="2:36" ht="55.2" x14ac:dyDescent="0.3">
      <c r="B451" s="243"/>
      <c r="C451" s="243"/>
      <c r="D451" s="243"/>
      <c r="E451" s="299"/>
      <c r="F451" s="299"/>
      <c r="G451" s="299"/>
      <c r="H451" s="243"/>
      <c r="I451" s="243"/>
      <c r="J451" s="20" t="s">
        <v>116</v>
      </c>
      <c r="K451" s="27" t="s">
        <v>117</v>
      </c>
      <c r="L451" s="27" t="s">
        <v>85</v>
      </c>
      <c r="M451" s="27">
        <v>2</v>
      </c>
      <c r="N451" s="282"/>
      <c r="O451" s="243"/>
      <c r="P451" s="243"/>
      <c r="Q451" s="243"/>
      <c r="R451" s="301"/>
      <c r="S451" s="301"/>
      <c r="T451" s="300"/>
      <c r="U451" s="300"/>
      <c r="V451" s="284"/>
      <c r="W451" s="284"/>
      <c r="X451" s="284"/>
      <c r="Y451" s="284"/>
      <c r="Z451" s="284"/>
      <c r="AA451" s="284"/>
      <c r="AB451" s="284"/>
      <c r="AC451" s="282"/>
      <c r="AD451" s="283"/>
      <c r="AE451" s="283"/>
      <c r="AF451" s="243"/>
      <c r="AG451" s="282"/>
      <c r="AH451" s="282"/>
      <c r="AI451" s="282"/>
      <c r="AJ451" s="228"/>
    </row>
    <row r="452" spans="2:36" ht="41.4" x14ac:dyDescent="0.3">
      <c r="B452" s="243"/>
      <c r="C452" s="243"/>
      <c r="D452" s="243"/>
      <c r="E452" s="299"/>
      <c r="F452" s="299"/>
      <c r="G452" s="299"/>
      <c r="H452" s="243"/>
      <c r="I452" s="243"/>
      <c r="J452" s="20" t="s">
        <v>208</v>
      </c>
      <c r="K452" s="27" t="s">
        <v>118</v>
      </c>
      <c r="L452" s="27" t="s">
        <v>119</v>
      </c>
      <c r="M452" s="27">
        <v>2</v>
      </c>
      <c r="N452" s="282"/>
      <c r="O452" s="243"/>
      <c r="P452" s="243"/>
      <c r="Q452" s="243"/>
      <c r="R452" s="301"/>
      <c r="S452" s="301"/>
      <c r="T452" s="300"/>
      <c r="U452" s="300"/>
      <c r="V452" s="284"/>
      <c r="W452" s="284"/>
      <c r="X452" s="284"/>
      <c r="Y452" s="284"/>
      <c r="Z452" s="284"/>
      <c r="AA452" s="284"/>
      <c r="AB452" s="284"/>
      <c r="AC452" s="282"/>
      <c r="AD452" s="283"/>
      <c r="AE452" s="283"/>
      <c r="AF452" s="243"/>
      <c r="AG452" s="282"/>
      <c r="AH452" s="282"/>
      <c r="AI452" s="282"/>
      <c r="AJ452" s="228"/>
    </row>
    <row r="453" spans="2:36" ht="27.6" x14ac:dyDescent="0.3">
      <c r="B453" s="243"/>
      <c r="C453" s="243"/>
      <c r="D453" s="243"/>
      <c r="E453" s="299"/>
      <c r="F453" s="299"/>
      <c r="G453" s="299"/>
      <c r="H453" s="243"/>
      <c r="I453" s="243"/>
      <c r="J453" s="20" t="s">
        <v>120</v>
      </c>
      <c r="K453" s="27" t="s">
        <v>121</v>
      </c>
      <c r="L453" s="27" t="s">
        <v>119</v>
      </c>
      <c r="M453" s="61">
        <v>2</v>
      </c>
      <c r="N453" s="282"/>
      <c r="O453" s="243"/>
      <c r="P453" s="243"/>
      <c r="Q453" s="243"/>
      <c r="R453" s="301"/>
      <c r="S453" s="301"/>
      <c r="T453" s="300"/>
      <c r="U453" s="300"/>
      <c r="V453" s="284"/>
      <c r="W453" s="284"/>
      <c r="X453" s="284"/>
      <c r="Y453" s="284"/>
      <c r="Z453" s="284"/>
      <c r="AA453" s="284"/>
      <c r="AB453" s="284"/>
      <c r="AC453" s="282"/>
      <c r="AD453" s="283"/>
      <c r="AE453" s="283"/>
      <c r="AF453" s="243"/>
      <c r="AG453" s="282"/>
      <c r="AH453" s="282"/>
      <c r="AI453" s="282"/>
      <c r="AJ453" s="228"/>
    </row>
    <row r="454" spans="2:36" s="36" customFormat="1" ht="132" customHeight="1" x14ac:dyDescent="0.3">
      <c r="B454" s="228" t="s">
        <v>450</v>
      </c>
      <c r="C454" s="228" t="s">
        <v>437</v>
      </c>
      <c r="D454" s="228" t="s">
        <v>106</v>
      </c>
      <c r="E454" s="229" t="s">
        <v>67</v>
      </c>
      <c r="F454" s="229" t="s">
        <v>134</v>
      </c>
      <c r="G454" s="229" t="s">
        <v>147</v>
      </c>
      <c r="H454" s="228" t="s">
        <v>70</v>
      </c>
      <c r="I454" s="228" t="s">
        <v>79</v>
      </c>
      <c r="J454" s="11" t="s">
        <v>207</v>
      </c>
      <c r="K454" s="7" t="s">
        <v>107</v>
      </c>
      <c r="L454" s="7" t="s">
        <v>86</v>
      </c>
      <c r="M454" s="7">
        <v>40</v>
      </c>
      <c r="N454" s="227" t="s">
        <v>108</v>
      </c>
      <c r="O454" s="228" t="s">
        <v>449</v>
      </c>
      <c r="P454" s="228" t="s">
        <v>75</v>
      </c>
      <c r="Q454" s="228" t="s">
        <v>76</v>
      </c>
      <c r="R454" s="231" t="s">
        <v>77</v>
      </c>
      <c r="S454" s="231" t="s">
        <v>109</v>
      </c>
      <c r="T454" s="232">
        <f>V454+Y454</f>
        <v>128400</v>
      </c>
      <c r="U454" s="232">
        <f>T454/M455</f>
        <v>42800</v>
      </c>
      <c r="V454" s="233">
        <v>109140</v>
      </c>
      <c r="W454" s="236" t="s">
        <v>79</v>
      </c>
      <c r="X454" s="236" t="s">
        <v>79</v>
      </c>
      <c r="Y454" s="236">
        <v>19260</v>
      </c>
      <c r="Z454" s="236" t="s">
        <v>98</v>
      </c>
      <c r="AA454" s="236" t="s">
        <v>79</v>
      </c>
      <c r="AB454" s="236">
        <v>45113.51</v>
      </c>
      <c r="AC454" s="227" t="s">
        <v>149</v>
      </c>
      <c r="AD454" s="237" t="s">
        <v>79</v>
      </c>
      <c r="AE454" s="237">
        <f>V454+Y454</f>
        <v>128400</v>
      </c>
      <c r="AF454" s="227" t="s">
        <v>79</v>
      </c>
      <c r="AG454" s="227" t="s">
        <v>33</v>
      </c>
      <c r="AH454" s="227" t="s">
        <v>246</v>
      </c>
      <c r="AI454" s="227" t="s">
        <v>250</v>
      </c>
      <c r="AJ454" s="227"/>
    </row>
    <row r="455" spans="2:36" s="36" customFormat="1" ht="86.1" customHeight="1" x14ac:dyDescent="0.3">
      <c r="B455" s="228"/>
      <c r="C455" s="228"/>
      <c r="D455" s="228"/>
      <c r="E455" s="229"/>
      <c r="F455" s="229"/>
      <c r="G455" s="229"/>
      <c r="H455" s="228"/>
      <c r="I455" s="228"/>
      <c r="J455" s="11" t="s">
        <v>111</v>
      </c>
      <c r="K455" s="7" t="s">
        <v>112</v>
      </c>
      <c r="L455" s="7" t="s">
        <v>85</v>
      </c>
      <c r="M455" s="7">
        <v>3</v>
      </c>
      <c r="N455" s="227"/>
      <c r="O455" s="228"/>
      <c r="P455" s="228"/>
      <c r="Q455" s="228"/>
      <c r="R455" s="231"/>
      <c r="S455" s="231"/>
      <c r="T455" s="232"/>
      <c r="U455" s="232"/>
      <c r="V455" s="234"/>
      <c r="W455" s="236"/>
      <c r="X455" s="236"/>
      <c r="Y455" s="236"/>
      <c r="Z455" s="236"/>
      <c r="AA455" s="236"/>
      <c r="AB455" s="236"/>
      <c r="AC455" s="227"/>
      <c r="AD455" s="237"/>
      <c r="AE455" s="237"/>
      <c r="AF455" s="228"/>
      <c r="AG455" s="227"/>
      <c r="AH455" s="227"/>
      <c r="AI455" s="227"/>
      <c r="AJ455" s="228"/>
    </row>
    <row r="456" spans="2:36" s="36" customFormat="1" ht="59.1" customHeight="1" x14ac:dyDescent="0.3">
      <c r="B456" s="228"/>
      <c r="C456" s="228"/>
      <c r="D456" s="228"/>
      <c r="E456" s="229"/>
      <c r="F456" s="229"/>
      <c r="G456" s="229"/>
      <c r="H456" s="228"/>
      <c r="I456" s="228"/>
      <c r="J456" s="11" t="s">
        <v>127</v>
      </c>
      <c r="K456" s="7" t="s">
        <v>128</v>
      </c>
      <c r="L456" s="7" t="s">
        <v>85</v>
      </c>
      <c r="M456" s="63">
        <v>60</v>
      </c>
      <c r="N456" s="227"/>
      <c r="O456" s="228"/>
      <c r="P456" s="228"/>
      <c r="Q456" s="228"/>
      <c r="R456" s="231"/>
      <c r="S456" s="231"/>
      <c r="T456" s="232"/>
      <c r="U456" s="232"/>
      <c r="V456" s="235"/>
      <c r="W456" s="236"/>
      <c r="X456" s="236"/>
      <c r="Y456" s="236"/>
      <c r="Z456" s="236"/>
      <c r="AA456" s="236"/>
      <c r="AB456" s="236"/>
      <c r="AC456" s="227"/>
      <c r="AD456" s="237"/>
      <c r="AE456" s="237"/>
      <c r="AF456" s="228"/>
      <c r="AG456" s="227"/>
      <c r="AH456" s="227"/>
      <c r="AI456" s="227"/>
      <c r="AJ456" s="228"/>
    </row>
    <row r="457" spans="2:36" s="36" customFormat="1" ht="89.1" customHeight="1" x14ac:dyDescent="0.3">
      <c r="B457" s="228" t="s">
        <v>451</v>
      </c>
      <c r="C457" s="228" t="s">
        <v>452</v>
      </c>
      <c r="D457" s="228" t="s">
        <v>106</v>
      </c>
      <c r="E457" s="229" t="s">
        <v>67</v>
      </c>
      <c r="F457" s="229" t="s">
        <v>134</v>
      </c>
      <c r="G457" s="229" t="s">
        <v>147</v>
      </c>
      <c r="H457" s="228" t="s">
        <v>70</v>
      </c>
      <c r="I457" s="228" t="s">
        <v>79</v>
      </c>
      <c r="J457" s="28" t="s">
        <v>207</v>
      </c>
      <c r="K457" s="14" t="s">
        <v>107</v>
      </c>
      <c r="L457" s="14" t="s">
        <v>86</v>
      </c>
      <c r="M457" s="14">
        <v>40</v>
      </c>
      <c r="N457" s="227" t="s">
        <v>108</v>
      </c>
      <c r="O457" s="228" t="s">
        <v>449</v>
      </c>
      <c r="P457" s="228" t="s">
        <v>75</v>
      </c>
      <c r="Q457" s="228" t="s">
        <v>76</v>
      </c>
      <c r="R457" s="231" t="s">
        <v>77</v>
      </c>
      <c r="S457" s="231" t="s">
        <v>109</v>
      </c>
      <c r="T457" s="232">
        <f>V457+Y457</f>
        <v>67196</v>
      </c>
      <c r="U457" s="232">
        <f>T457/M458</f>
        <v>67196</v>
      </c>
      <c r="V457" s="233">
        <v>57116.6</v>
      </c>
      <c r="W457" s="236" t="s">
        <v>79</v>
      </c>
      <c r="X457" s="236" t="s">
        <v>79</v>
      </c>
      <c r="Y457" s="236">
        <v>10079.4</v>
      </c>
      <c r="Z457" s="236" t="s">
        <v>98</v>
      </c>
      <c r="AA457" s="236" t="s">
        <v>79</v>
      </c>
      <c r="AB457" s="236">
        <v>23609.41</v>
      </c>
      <c r="AC457" s="227" t="s">
        <v>149</v>
      </c>
      <c r="AD457" s="237" t="s">
        <v>79</v>
      </c>
      <c r="AE457" s="237">
        <f>V457+Y457</f>
        <v>67196</v>
      </c>
      <c r="AF457" s="227" t="s">
        <v>79</v>
      </c>
      <c r="AG457" s="227" t="s">
        <v>33</v>
      </c>
      <c r="AH457" s="227" t="s">
        <v>247</v>
      </c>
      <c r="AI457" s="227" t="s">
        <v>252</v>
      </c>
      <c r="AJ457" s="227"/>
    </row>
    <row r="458" spans="2:36" s="36" customFormat="1" ht="86.1" customHeight="1" x14ac:dyDescent="0.3">
      <c r="B458" s="228"/>
      <c r="C458" s="228"/>
      <c r="D458" s="228"/>
      <c r="E458" s="229"/>
      <c r="F458" s="229"/>
      <c r="G458" s="229"/>
      <c r="H458" s="228"/>
      <c r="I458" s="228"/>
      <c r="J458" s="11" t="s">
        <v>111</v>
      </c>
      <c r="K458" s="7" t="s">
        <v>112</v>
      </c>
      <c r="L458" s="7" t="s">
        <v>85</v>
      </c>
      <c r="M458" s="7">
        <v>1</v>
      </c>
      <c r="N458" s="227"/>
      <c r="O458" s="228"/>
      <c r="P458" s="228"/>
      <c r="Q458" s="228"/>
      <c r="R458" s="231"/>
      <c r="S458" s="231"/>
      <c r="T458" s="232"/>
      <c r="U458" s="232"/>
      <c r="V458" s="234"/>
      <c r="W458" s="236"/>
      <c r="X458" s="236"/>
      <c r="Y458" s="236"/>
      <c r="Z458" s="236"/>
      <c r="AA458" s="236"/>
      <c r="AB458" s="236"/>
      <c r="AC458" s="227"/>
      <c r="AD458" s="237"/>
      <c r="AE458" s="237"/>
      <c r="AF458" s="228"/>
      <c r="AG458" s="227"/>
      <c r="AH458" s="227"/>
      <c r="AI458" s="227"/>
      <c r="AJ458" s="228"/>
    </row>
    <row r="459" spans="2:36" s="36" customFormat="1" ht="88.5" customHeight="1" x14ac:dyDescent="0.3">
      <c r="B459" s="228"/>
      <c r="C459" s="228"/>
      <c r="D459" s="228"/>
      <c r="E459" s="229"/>
      <c r="F459" s="229"/>
      <c r="G459" s="229"/>
      <c r="H459" s="228"/>
      <c r="I459" s="228"/>
      <c r="J459" s="11" t="s">
        <v>127</v>
      </c>
      <c r="K459" s="7" t="s">
        <v>128</v>
      </c>
      <c r="L459" s="7" t="s">
        <v>85</v>
      </c>
      <c r="M459" s="63">
        <v>40</v>
      </c>
      <c r="N459" s="227"/>
      <c r="O459" s="228"/>
      <c r="P459" s="228"/>
      <c r="Q459" s="228"/>
      <c r="R459" s="231"/>
      <c r="S459" s="231"/>
      <c r="T459" s="232"/>
      <c r="U459" s="232"/>
      <c r="V459" s="235"/>
      <c r="W459" s="236"/>
      <c r="X459" s="236"/>
      <c r="Y459" s="236"/>
      <c r="Z459" s="236"/>
      <c r="AA459" s="236"/>
      <c r="AB459" s="236"/>
      <c r="AC459" s="227"/>
      <c r="AD459" s="237"/>
      <c r="AE459" s="237"/>
      <c r="AF459" s="228"/>
      <c r="AG459" s="227"/>
      <c r="AH459" s="227"/>
      <c r="AI459" s="227"/>
      <c r="AJ459" s="228"/>
    </row>
    <row r="460" spans="2:36" s="36" customFormat="1" ht="102.6" customHeight="1" x14ac:dyDescent="0.3">
      <c r="B460" s="228" t="s">
        <v>453</v>
      </c>
      <c r="C460" s="228" t="s">
        <v>440</v>
      </c>
      <c r="D460" s="228" t="s">
        <v>106</v>
      </c>
      <c r="E460" s="229" t="s">
        <v>67</v>
      </c>
      <c r="F460" s="229" t="s">
        <v>134</v>
      </c>
      <c r="G460" s="229" t="s">
        <v>147</v>
      </c>
      <c r="H460" s="228" t="s">
        <v>70</v>
      </c>
      <c r="I460" s="228" t="s">
        <v>79</v>
      </c>
      <c r="J460" s="28" t="s">
        <v>207</v>
      </c>
      <c r="K460" s="14" t="s">
        <v>107</v>
      </c>
      <c r="L460" s="14" t="s">
        <v>86</v>
      </c>
      <c r="M460" s="14">
        <v>40</v>
      </c>
      <c r="N460" s="227" t="s">
        <v>108</v>
      </c>
      <c r="O460" s="228" t="s">
        <v>449</v>
      </c>
      <c r="P460" s="228" t="s">
        <v>75</v>
      </c>
      <c r="Q460" s="228" t="s">
        <v>76</v>
      </c>
      <c r="R460" s="231" t="s">
        <v>77</v>
      </c>
      <c r="S460" s="231" t="s">
        <v>109</v>
      </c>
      <c r="T460" s="232">
        <f>V460+Y460</f>
        <v>85600</v>
      </c>
      <c r="U460" s="232">
        <f>+T460/M461</f>
        <v>42800</v>
      </c>
      <c r="V460" s="233">
        <v>72760</v>
      </c>
      <c r="W460" s="236" t="s">
        <v>79</v>
      </c>
      <c r="X460" s="236" t="s">
        <v>79</v>
      </c>
      <c r="Y460" s="236">
        <v>12840</v>
      </c>
      <c r="Z460" s="236" t="s">
        <v>98</v>
      </c>
      <c r="AA460" s="236" t="s">
        <v>79</v>
      </c>
      <c r="AB460" s="236">
        <v>30075.67</v>
      </c>
      <c r="AC460" s="227" t="s">
        <v>149</v>
      </c>
      <c r="AD460" s="237" t="s">
        <v>79</v>
      </c>
      <c r="AE460" s="237">
        <f>V460+Y460</f>
        <v>85600</v>
      </c>
      <c r="AF460" s="227" t="s">
        <v>79</v>
      </c>
      <c r="AG460" s="227" t="s">
        <v>33</v>
      </c>
      <c r="AH460" s="227" t="s">
        <v>246</v>
      </c>
      <c r="AI460" s="227" t="s">
        <v>250</v>
      </c>
      <c r="AJ460" s="227"/>
    </row>
    <row r="461" spans="2:36" s="36" customFormat="1" ht="59.7" customHeight="1" x14ac:dyDescent="0.3">
      <c r="B461" s="228"/>
      <c r="C461" s="228"/>
      <c r="D461" s="228"/>
      <c r="E461" s="229"/>
      <c r="F461" s="229"/>
      <c r="G461" s="229"/>
      <c r="H461" s="228"/>
      <c r="I461" s="228"/>
      <c r="J461" s="11" t="s">
        <v>111</v>
      </c>
      <c r="K461" s="7" t="s">
        <v>112</v>
      </c>
      <c r="L461" s="7" t="s">
        <v>85</v>
      </c>
      <c r="M461" s="7">
        <v>2</v>
      </c>
      <c r="N461" s="227"/>
      <c r="O461" s="228"/>
      <c r="P461" s="228"/>
      <c r="Q461" s="228"/>
      <c r="R461" s="231"/>
      <c r="S461" s="231"/>
      <c r="T461" s="232"/>
      <c r="U461" s="232"/>
      <c r="V461" s="234"/>
      <c r="W461" s="236"/>
      <c r="X461" s="236"/>
      <c r="Y461" s="236"/>
      <c r="Z461" s="236"/>
      <c r="AA461" s="236"/>
      <c r="AB461" s="236"/>
      <c r="AC461" s="227"/>
      <c r="AD461" s="237"/>
      <c r="AE461" s="237"/>
      <c r="AF461" s="228"/>
      <c r="AG461" s="227"/>
      <c r="AH461" s="227"/>
      <c r="AI461" s="227"/>
      <c r="AJ461" s="228"/>
    </row>
    <row r="462" spans="2:36" s="36" customFormat="1" ht="51.6" customHeight="1" x14ac:dyDescent="0.3">
      <c r="B462" s="228"/>
      <c r="C462" s="228"/>
      <c r="D462" s="228"/>
      <c r="E462" s="229"/>
      <c r="F462" s="229"/>
      <c r="G462" s="229"/>
      <c r="H462" s="228"/>
      <c r="I462" s="228"/>
      <c r="J462" s="11" t="s">
        <v>127</v>
      </c>
      <c r="K462" s="7" t="s">
        <v>128</v>
      </c>
      <c r="L462" s="7" t="s">
        <v>85</v>
      </c>
      <c r="M462" s="63">
        <v>40</v>
      </c>
      <c r="N462" s="227"/>
      <c r="O462" s="228"/>
      <c r="P462" s="228"/>
      <c r="Q462" s="228"/>
      <c r="R462" s="231"/>
      <c r="S462" s="231"/>
      <c r="T462" s="232"/>
      <c r="U462" s="232"/>
      <c r="V462" s="235"/>
      <c r="W462" s="236"/>
      <c r="X462" s="236"/>
      <c r="Y462" s="236"/>
      <c r="Z462" s="236"/>
      <c r="AA462" s="236"/>
      <c r="AB462" s="236"/>
      <c r="AC462" s="227"/>
      <c r="AD462" s="237"/>
      <c r="AE462" s="237"/>
      <c r="AF462" s="228"/>
      <c r="AG462" s="227"/>
      <c r="AH462" s="227"/>
      <c r="AI462" s="227"/>
      <c r="AJ462" s="228"/>
    </row>
    <row r="463" spans="2:36" s="36" customFormat="1" ht="107.1" customHeight="1" x14ac:dyDescent="0.3">
      <c r="B463" s="228" t="s">
        <v>956</v>
      </c>
      <c r="C463" s="228" t="s">
        <v>441</v>
      </c>
      <c r="D463" s="228" t="s">
        <v>106</v>
      </c>
      <c r="E463" s="229" t="s">
        <v>67</v>
      </c>
      <c r="F463" s="229" t="s">
        <v>134</v>
      </c>
      <c r="G463" s="229" t="s">
        <v>147</v>
      </c>
      <c r="H463" s="228" t="s">
        <v>70</v>
      </c>
      <c r="I463" s="228" t="s">
        <v>79</v>
      </c>
      <c r="J463" s="11" t="s">
        <v>207</v>
      </c>
      <c r="K463" s="7" t="s">
        <v>107</v>
      </c>
      <c r="L463" s="7" t="s">
        <v>86</v>
      </c>
      <c r="M463" s="7">
        <v>40</v>
      </c>
      <c r="N463" s="227" t="s">
        <v>108</v>
      </c>
      <c r="O463" s="228" t="s">
        <v>438</v>
      </c>
      <c r="P463" s="228" t="s">
        <v>75</v>
      </c>
      <c r="Q463" s="228" t="s">
        <v>76</v>
      </c>
      <c r="R463" s="231" t="s">
        <v>77</v>
      </c>
      <c r="S463" s="231" t="s">
        <v>109</v>
      </c>
      <c r="T463" s="232">
        <f>V463+Y463</f>
        <v>42800</v>
      </c>
      <c r="U463" s="232">
        <f>T463/M464</f>
        <v>42800</v>
      </c>
      <c r="V463" s="233">
        <v>36380</v>
      </c>
      <c r="W463" s="236" t="s">
        <v>79</v>
      </c>
      <c r="X463" s="236" t="s">
        <v>79</v>
      </c>
      <c r="Y463" s="236">
        <v>6420</v>
      </c>
      <c r="Z463" s="236" t="s">
        <v>98</v>
      </c>
      <c r="AA463" s="236" t="s">
        <v>79</v>
      </c>
      <c r="AB463" s="236">
        <v>15037.84</v>
      </c>
      <c r="AC463" s="227" t="s">
        <v>149</v>
      </c>
      <c r="AD463" s="237" t="s">
        <v>79</v>
      </c>
      <c r="AE463" s="237">
        <f>V463+Y463</f>
        <v>42800</v>
      </c>
      <c r="AF463" s="227" t="s">
        <v>79</v>
      </c>
      <c r="AG463" s="227" t="s">
        <v>33</v>
      </c>
      <c r="AH463" s="227" t="s">
        <v>247</v>
      </c>
      <c r="AI463" s="227" t="s">
        <v>252</v>
      </c>
      <c r="AJ463" s="227"/>
    </row>
    <row r="464" spans="2:36" s="36" customFormat="1" ht="86.1" customHeight="1" x14ac:dyDescent="0.3">
      <c r="B464" s="228"/>
      <c r="C464" s="228"/>
      <c r="D464" s="228"/>
      <c r="E464" s="229"/>
      <c r="F464" s="229"/>
      <c r="G464" s="229"/>
      <c r="H464" s="228"/>
      <c r="I464" s="228"/>
      <c r="J464" s="11" t="s">
        <v>111</v>
      </c>
      <c r="K464" s="7" t="s">
        <v>112</v>
      </c>
      <c r="L464" s="7" t="s">
        <v>85</v>
      </c>
      <c r="M464" s="7">
        <v>1</v>
      </c>
      <c r="N464" s="227"/>
      <c r="O464" s="228"/>
      <c r="P464" s="228"/>
      <c r="Q464" s="228"/>
      <c r="R464" s="231"/>
      <c r="S464" s="231"/>
      <c r="T464" s="232"/>
      <c r="U464" s="232"/>
      <c r="V464" s="234"/>
      <c r="W464" s="236"/>
      <c r="X464" s="236"/>
      <c r="Y464" s="236"/>
      <c r="Z464" s="236"/>
      <c r="AA464" s="236"/>
      <c r="AB464" s="236"/>
      <c r="AC464" s="227"/>
      <c r="AD464" s="237"/>
      <c r="AE464" s="237"/>
      <c r="AF464" s="228"/>
      <c r="AG464" s="227"/>
      <c r="AH464" s="227"/>
      <c r="AI464" s="227"/>
      <c r="AJ464" s="228"/>
    </row>
    <row r="465" spans="2:36" s="36" customFormat="1" ht="59.1" customHeight="1" x14ac:dyDescent="0.3">
      <c r="B465" s="228"/>
      <c r="C465" s="228"/>
      <c r="D465" s="228"/>
      <c r="E465" s="229"/>
      <c r="F465" s="229"/>
      <c r="G465" s="229"/>
      <c r="H465" s="228"/>
      <c r="I465" s="228"/>
      <c r="J465" s="11" t="s">
        <v>127</v>
      </c>
      <c r="K465" s="7" t="s">
        <v>128</v>
      </c>
      <c r="L465" s="7" t="s">
        <v>85</v>
      </c>
      <c r="M465" s="63">
        <v>20</v>
      </c>
      <c r="N465" s="227"/>
      <c r="O465" s="228"/>
      <c r="P465" s="228"/>
      <c r="Q465" s="228"/>
      <c r="R465" s="231"/>
      <c r="S465" s="231"/>
      <c r="T465" s="232"/>
      <c r="U465" s="232"/>
      <c r="V465" s="235"/>
      <c r="W465" s="236"/>
      <c r="X465" s="236"/>
      <c r="Y465" s="236"/>
      <c r="Z465" s="236"/>
      <c r="AA465" s="236"/>
      <c r="AB465" s="236"/>
      <c r="AC465" s="227"/>
      <c r="AD465" s="237"/>
      <c r="AE465" s="237"/>
      <c r="AF465" s="228"/>
      <c r="AG465" s="227"/>
      <c r="AH465" s="227"/>
      <c r="AI465" s="227"/>
      <c r="AJ465" s="228"/>
    </row>
    <row r="466" spans="2:36" s="36" customFormat="1" ht="107.1" customHeight="1" x14ac:dyDescent="0.3">
      <c r="B466" s="228" t="s">
        <v>957</v>
      </c>
      <c r="C466" s="228" t="s">
        <v>1086</v>
      </c>
      <c r="D466" s="228" t="s">
        <v>106</v>
      </c>
      <c r="E466" s="229" t="s">
        <v>67</v>
      </c>
      <c r="F466" s="229" t="s">
        <v>134</v>
      </c>
      <c r="G466" s="229" t="s">
        <v>147</v>
      </c>
      <c r="H466" s="228" t="s">
        <v>70</v>
      </c>
      <c r="I466" s="228" t="s">
        <v>79</v>
      </c>
      <c r="J466" s="11" t="s">
        <v>207</v>
      </c>
      <c r="K466" s="7" t="s">
        <v>107</v>
      </c>
      <c r="L466" s="7" t="s">
        <v>86</v>
      </c>
      <c r="M466" s="7">
        <v>40</v>
      </c>
      <c r="N466" s="227" t="s">
        <v>108</v>
      </c>
      <c r="O466" s="228" t="s">
        <v>438</v>
      </c>
      <c r="P466" s="228" t="s">
        <v>75</v>
      </c>
      <c r="Q466" s="228" t="s">
        <v>76</v>
      </c>
      <c r="R466" s="231" t="s">
        <v>77</v>
      </c>
      <c r="S466" s="231" t="s">
        <v>109</v>
      </c>
      <c r="T466" s="232">
        <f>V466+Y466</f>
        <v>42800</v>
      </c>
      <c r="U466" s="232">
        <f>T466/M467</f>
        <v>42800</v>
      </c>
      <c r="V466" s="233">
        <v>36380</v>
      </c>
      <c r="W466" s="236" t="s">
        <v>79</v>
      </c>
      <c r="X466" s="236" t="s">
        <v>79</v>
      </c>
      <c r="Y466" s="236">
        <v>6420</v>
      </c>
      <c r="Z466" s="236" t="s">
        <v>98</v>
      </c>
      <c r="AA466" s="236" t="s">
        <v>79</v>
      </c>
      <c r="AB466" s="236">
        <v>15037.84</v>
      </c>
      <c r="AC466" s="227" t="s">
        <v>149</v>
      </c>
      <c r="AD466" s="237" t="s">
        <v>79</v>
      </c>
      <c r="AE466" s="237">
        <f>V466+Y466</f>
        <v>42800</v>
      </c>
      <c r="AF466" s="227" t="s">
        <v>79</v>
      </c>
      <c r="AG466" s="227" t="s">
        <v>33</v>
      </c>
      <c r="AH466" s="227" t="s">
        <v>252</v>
      </c>
      <c r="AI466" s="227" t="s">
        <v>166</v>
      </c>
      <c r="AJ466" s="227"/>
    </row>
    <row r="467" spans="2:36" s="36" customFormat="1" ht="86.1" customHeight="1" x14ac:dyDescent="0.3">
      <c r="B467" s="228"/>
      <c r="C467" s="228"/>
      <c r="D467" s="228"/>
      <c r="E467" s="229"/>
      <c r="F467" s="229"/>
      <c r="G467" s="229"/>
      <c r="H467" s="228"/>
      <c r="I467" s="228"/>
      <c r="J467" s="11" t="s">
        <v>111</v>
      </c>
      <c r="K467" s="7" t="s">
        <v>112</v>
      </c>
      <c r="L467" s="7" t="s">
        <v>85</v>
      </c>
      <c r="M467" s="7">
        <v>1</v>
      </c>
      <c r="N467" s="227"/>
      <c r="O467" s="228"/>
      <c r="P467" s="228"/>
      <c r="Q467" s="228"/>
      <c r="R467" s="231"/>
      <c r="S467" s="231"/>
      <c r="T467" s="232"/>
      <c r="U467" s="232"/>
      <c r="V467" s="234"/>
      <c r="W467" s="236"/>
      <c r="X467" s="236"/>
      <c r="Y467" s="236"/>
      <c r="Z467" s="236"/>
      <c r="AA467" s="236"/>
      <c r="AB467" s="236"/>
      <c r="AC467" s="227"/>
      <c r="AD467" s="237"/>
      <c r="AE467" s="237"/>
      <c r="AF467" s="228"/>
      <c r="AG467" s="227"/>
      <c r="AH467" s="227"/>
      <c r="AI467" s="227"/>
      <c r="AJ467" s="228"/>
    </row>
    <row r="468" spans="2:36" s="36" customFormat="1" ht="59.1" customHeight="1" x14ac:dyDescent="0.3">
      <c r="B468" s="228"/>
      <c r="C468" s="228"/>
      <c r="D468" s="228"/>
      <c r="E468" s="229"/>
      <c r="F468" s="229"/>
      <c r="G468" s="229"/>
      <c r="H468" s="228"/>
      <c r="I468" s="228"/>
      <c r="J468" s="11" t="s">
        <v>127</v>
      </c>
      <c r="K468" s="7" t="s">
        <v>128</v>
      </c>
      <c r="L468" s="7" t="s">
        <v>85</v>
      </c>
      <c r="M468" s="63">
        <v>20</v>
      </c>
      <c r="N468" s="227"/>
      <c r="O468" s="228"/>
      <c r="P468" s="228"/>
      <c r="Q468" s="228"/>
      <c r="R468" s="231"/>
      <c r="S468" s="231"/>
      <c r="T468" s="232"/>
      <c r="U468" s="232"/>
      <c r="V468" s="235"/>
      <c r="W468" s="236"/>
      <c r="X468" s="236"/>
      <c r="Y468" s="236"/>
      <c r="Z468" s="236"/>
      <c r="AA468" s="236"/>
      <c r="AB468" s="236"/>
      <c r="AC468" s="227"/>
      <c r="AD468" s="237"/>
      <c r="AE468" s="237"/>
      <c r="AF468" s="228"/>
      <c r="AG468" s="227"/>
      <c r="AH468" s="227"/>
      <c r="AI468" s="227"/>
      <c r="AJ468" s="228"/>
    </row>
    <row r="469" spans="2:36" s="36" customFormat="1" ht="107.1" customHeight="1" x14ac:dyDescent="0.3">
      <c r="B469" s="243" t="s">
        <v>1138</v>
      </c>
      <c r="C469" s="243" t="s">
        <v>447</v>
      </c>
      <c r="D469" s="243" t="s">
        <v>106</v>
      </c>
      <c r="E469" s="299" t="s">
        <v>67</v>
      </c>
      <c r="F469" s="299" t="s">
        <v>134</v>
      </c>
      <c r="G469" s="299" t="s">
        <v>147</v>
      </c>
      <c r="H469" s="243" t="s">
        <v>70</v>
      </c>
      <c r="I469" s="243" t="s">
        <v>79</v>
      </c>
      <c r="J469" s="20" t="s">
        <v>207</v>
      </c>
      <c r="K469" s="27" t="s">
        <v>107</v>
      </c>
      <c r="L469" s="27" t="s">
        <v>86</v>
      </c>
      <c r="M469" s="27">
        <v>40</v>
      </c>
      <c r="N469" s="282" t="s">
        <v>108</v>
      </c>
      <c r="O469" s="243" t="s">
        <v>438</v>
      </c>
      <c r="P469" s="243" t="s">
        <v>75</v>
      </c>
      <c r="Q469" s="243" t="s">
        <v>76</v>
      </c>
      <c r="R469" s="301" t="s">
        <v>77</v>
      </c>
      <c r="S469" s="301" t="s">
        <v>109</v>
      </c>
      <c r="T469" s="300">
        <f>V469+Y469</f>
        <v>42800</v>
      </c>
      <c r="U469" s="300">
        <f>T469/M470</f>
        <v>42800</v>
      </c>
      <c r="V469" s="288">
        <v>36380</v>
      </c>
      <c r="W469" s="284" t="s">
        <v>79</v>
      </c>
      <c r="X469" s="284" t="s">
        <v>79</v>
      </c>
      <c r="Y469" s="284">
        <v>6420</v>
      </c>
      <c r="Z469" s="284" t="s">
        <v>98</v>
      </c>
      <c r="AA469" s="284" t="s">
        <v>79</v>
      </c>
      <c r="AB469" s="284">
        <v>15037.84</v>
      </c>
      <c r="AC469" s="282" t="s">
        <v>149</v>
      </c>
      <c r="AD469" s="283" t="s">
        <v>79</v>
      </c>
      <c r="AE469" s="283">
        <f>V469+Y469</f>
        <v>42800</v>
      </c>
      <c r="AF469" s="282" t="s">
        <v>79</v>
      </c>
      <c r="AG469" s="282" t="s">
        <v>33</v>
      </c>
      <c r="AH469" s="282" t="s">
        <v>252</v>
      </c>
      <c r="AI469" s="282" t="s">
        <v>253</v>
      </c>
      <c r="AJ469" s="282"/>
    </row>
    <row r="470" spans="2:36" s="36" customFormat="1" ht="86.1" customHeight="1" x14ac:dyDescent="0.3">
      <c r="B470" s="243"/>
      <c r="C470" s="243"/>
      <c r="D470" s="243"/>
      <c r="E470" s="299"/>
      <c r="F470" s="299"/>
      <c r="G470" s="299"/>
      <c r="H470" s="243"/>
      <c r="I470" s="243"/>
      <c r="J470" s="20" t="s">
        <v>111</v>
      </c>
      <c r="K470" s="27" t="s">
        <v>112</v>
      </c>
      <c r="L470" s="27" t="s">
        <v>85</v>
      </c>
      <c r="M470" s="27">
        <v>1</v>
      </c>
      <c r="N470" s="282"/>
      <c r="O470" s="243"/>
      <c r="P470" s="243"/>
      <c r="Q470" s="243"/>
      <c r="R470" s="301"/>
      <c r="S470" s="301"/>
      <c r="T470" s="300"/>
      <c r="U470" s="300"/>
      <c r="V470" s="289"/>
      <c r="W470" s="284"/>
      <c r="X470" s="284"/>
      <c r="Y470" s="284"/>
      <c r="Z470" s="284"/>
      <c r="AA470" s="284"/>
      <c r="AB470" s="284"/>
      <c r="AC470" s="282"/>
      <c r="AD470" s="283"/>
      <c r="AE470" s="283"/>
      <c r="AF470" s="243"/>
      <c r="AG470" s="282"/>
      <c r="AH470" s="282"/>
      <c r="AI470" s="282"/>
      <c r="AJ470" s="243"/>
    </row>
    <row r="471" spans="2:36" s="36" customFormat="1" ht="59.1" customHeight="1" x14ac:dyDescent="0.3">
      <c r="B471" s="243"/>
      <c r="C471" s="243"/>
      <c r="D471" s="243"/>
      <c r="E471" s="299"/>
      <c r="F471" s="299"/>
      <c r="G471" s="299"/>
      <c r="H471" s="243"/>
      <c r="I471" s="243"/>
      <c r="J471" s="20" t="s">
        <v>127</v>
      </c>
      <c r="K471" s="27" t="s">
        <v>128</v>
      </c>
      <c r="L471" s="27" t="s">
        <v>85</v>
      </c>
      <c r="M471" s="61">
        <v>20</v>
      </c>
      <c r="N471" s="282"/>
      <c r="O471" s="243"/>
      <c r="P471" s="243"/>
      <c r="Q471" s="243"/>
      <c r="R471" s="301"/>
      <c r="S471" s="301"/>
      <c r="T471" s="300"/>
      <c r="U471" s="300"/>
      <c r="V471" s="290"/>
      <c r="W471" s="284"/>
      <c r="X471" s="284"/>
      <c r="Y471" s="284"/>
      <c r="Z471" s="284"/>
      <c r="AA471" s="284"/>
      <c r="AB471" s="284"/>
      <c r="AC471" s="282"/>
      <c r="AD471" s="283"/>
      <c r="AE471" s="283"/>
      <c r="AF471" s="243"/>
      <c r="AG471" s="282"/>
      <c r="AH471" s="282"/>
      <c r="AI471" s="282"/>
      <c r="AJ471" s="243"/>
    </row>
    <row r="472" spans="2:36" ht="52.2" customHeight="1" x14ac:dyDescent="0.3">
      <c r="B472" s="228" t="s">
        <v>997</v>
      </c>
      <c r="C472" s="228" t="s">
        <v>448</v>
      </c>
      <c r="D472" s="228" t="s">
        <v>66</v>
      </c>
      <c r="E472" s="229" t="s">
        <v>67</v>
      </c>
      <c r="F472" s="229" t="s">
        <v>132</v>
      </c>
      <c r="G472" s="229" t="s">
        <v>69</v>
      </c>
      <c r="H472" s="228" t="s">
        <v>70</v>
      </c>
      <c r="I472" s="228" t="s">
        <v>79</v>
      </c>
      <c r="J472" s="11" t="s">
        <v>113</v>
      </c>
      <c r="K472" s="7" t="s">
        <v>114</v>
      </c>
      <c r="L472" s="7" t="s">
        <v>115</v>
      </c>
      <c r="M472" s="7">
        <v>1.5</v>
      </c>
      <c r="N472" s="227" t="s">
        <v>108</v>
      </c>
      <c r="O472" s="228" t="s">
        <v>438</v>
      </c>
      <c r="P472" s="228" t="s">
        <v>75</v>
      </c>
      <c r="Q472" s="228" t="s">
        <v>76</v>
      </c>
      <c r="R472" s="231" t="s">
        <v>77</v>
      </c>
      <c r="S472" s="231" t="s">
        <v>109</v>
      </c>
      <c r="T472" s="232">
        <f>V472+Y472</f>
        <v>113955</v>
      </c>
      <c r="U472" s="232">
        <f>T472/M473</f>
        <v>113955</v>
      </c>
      <c r="V472" s="236">
        <v>96861.75</v>
      </c>
      <c r="W472" s="236" t="s">
        <v>79</v>
      </c>
      <c r="X472" s="236" t="s">
        <v>79</v>
      </c>
      <c r="Y472" s="236">
        <v>17093.25</v>
      </c>
      <c r="Z472" s="236" t="s">
        <v>79</v>
      </c>
      <c r="AA472" s="236" t="s">
        <v>79</v>
      </c>
      <c r="AB472" s="236">
        <v>40038.239999999998</v>
      </c>
      <c r="AC472" s="227" t="s">
        <v>80</v>
      </c>
      <c r="AD472" s="237" t="s">
        <v>79</v>
      </c>
      <c r="AE472" s="237">
        <f>V472+Y472</f>
        <v>113955</v>
      </c>
      <c r="AF472" s="227" t="s">
        <v>79</v>
      </c>
      <c r="AG472" s="227" t="s">
        <v>33</v>
      </c>
      <c r="AH472" s="227" t="s">
        <v>252</v>
      </c>
      <c r="AI472" s="227" t="s">
        <v>157</v>
      </c>
      <c r="AJ472" s="227"/>
    </row>
    <row r="473" spans="2:36" ht="55.2" x14ac:dyDescent="0.3">
      <c r="B473" s="228"/>
      <c r="C473" s="228"/>
      <c r="D473" s="228"/>
      <c r="E473" s="229"/>
      <c r="F473" s="229"/>
      <c r="G473" s="229"/>
      <c r="H473" s="228"/>
      <c r="I473" s="228"/>
      <c r="J473" s="11" t="s">
        <v>116</v>
      </c>
      <c r="K473" s="7" t="s">
        <v>117</v>
      </c>
      <c r="L473" s="7" t="s">
        <v>85</v>
      </c>
      <c r="M473" s="7">
        <v>1</v>
      </c>
      <c r="N473" s="227"/>
      <c r="O473" s="228"/>
      <c r="P473" s="228"/>
      <c r="Q473" s="228"/>
      <c r="R473" s="231"/>
      <c r="S473" s="231"/>
      <c r="T473" s="232"/>
      <c r="U473" s="232"/>
      <c r="V473" s="236"/>
      <c r="W473" s="236"/>
      <c r="X473" s="236"/>
      <c r="Y473" s="236"/>
      <c r="Z473" s="236"/>
      <c r="AA473" s="236"/>
      <c r="AB473" s="236"/>
      <c r="AC473" s="227"/>
      <c r="AD473" s="237"/>
      <c r="AE473" s="237"/>
      <c r="AF473" s="228"/>
      <c r="AG473" s="227"/>
      <c r="AH473" s="227"/>
      <c r="AI473" s="227"/>
      <c r="AJ473" s="228"/>
    </row>
    <row r="474" spans="2:36" ht="41.4" x14ac:dyDescent="0.3">
      <c r="B474" s="228"/>
      <c r="C474" s="228"/>
      <c r="D474" s="228"/>
      <c r="E474" s="229"/>
      <c r="F474" s="229"/>
      <c r="G474" s="229"/>
      <c r="H474" s="228"/>
      <c r="I474" s="228"/>
      <c r="J474" s="11" t="s">
        <v>208</v>
      </c>
      <c r="K474" s="7" t="s">
        <v>118</v>
      </c>
      <c r="L474" s="7" t="s">
        <v>119</v>
      </c>
      <c r="M474" s="7">
        <v>1</v>
      </c>
      <c r="N474" s="227"/>
      <c r="O474" s="228"/>
      <c r="P474" s="228"/>
      <c r="Q474" s="228"/>
      <c r="R474" s="231"/>
      <c r="S474" s="231"/>
      <c r="T474" s="232"/>
      <c r="U474" s="232"/>
      <c r="V474" s="236"/>
      <c r="W474" s="236"/>
      <c r="X474" s="236"/>
      <c r="Y474" s="236"/>
      <c r="Z474" s="236"/>
      <c r="AA474" s="236"/>
      <c r="AB474" s="236"/>
      <c r="AC474" s="227"/>
      <c r="AD474" s="237"/>
      <c r="AE474" s="237"/>
      <c r="AF474" s="228"/>
      <c r="AG474" s="227"/>
      <c r="AH474" s="227"/>
      <c r="AI474" s="227"/>
      <c r="AJ474" s="228"/>
    </row>
    <row r="475" spans="2:36" ht="27.6" x14ac:dyDescent="0.3">
      <c r="B475" s="228"/>
      <c r="C475" s="228"/>
      <c r="D475" s="228"/>
      <c r="E475" s="229"/>
      <c r="F475" s="229"/>
      <c r="G475" s="229"/>
      <c r="H475" s="228"/>
      <c r="I475" s="228"/>
      <c r="J475" s="11" t="s">
        <v>120</v>
      </c>
      <c r="K475" s="7" t="s">
        <v>121</v>
      </c>
      <c r="L475" s="7" t="s">
        <v>119</v>
      </c>
      <c r="M475" s="7">
        <v>1</v>
      </c>
      <c r="N475" s="227"/>
      <c r="O475" s="228"/>
      <c r="P475" s="228"/>
      <c r="Q475" s="228"/>
      <c r="R475" s="231"/>
      <c r="S475" s="231"/>
      <c r="T475" s="232"/>
      <c r="U475" s="232"/>
      <c r="V475" s="236"/>
      <c r="W475" s="236"/>
      <c r="X475" s="236"/>
      <c r="Y475" s="236"/>
      <c r="Z475" s="236"/>
      <c r="AA475" s="236"/>
      <c r="AB475" s="236"/>
      <c r="AC475" s="227"/>
      <c r="AD475" s="237"/>
      <c r="AE475" s="237"/>
      <c r="AF475" s="228"/>
      <c r="AG475" s="227"/>
      <c r="AH475" s="227"/>
      <c r="AI475" s="227"/>
      <c r="AJ475" s="228"/>
    </row>
    <row r="476" spans="2:36" ht="52.2" customHeight="1" x14ac:dyDescent="0.3">
      <c r="B476" s="228" t="s">
        <v>998</v>
      </c>
      <c r="C476" s="228" t="s">
        <v>448</v>
      </c>
      <c r="D476" s="228" t="s">
        <v>66</v>
      </c>
      <c r="E476" s="229" t="s">
        <v>67</v>
      </c>
      <c r="F476" s="229" t="s">
        <v>132</v>
      </c>
      <c r="G476" s="229" t="s">
        <v>69</v>
      </c>
      <c r="H476" s="228" t="s">
        <v>70</v>
      </c>
      <c r="I476" s="228" t="s">
        <v>79</v>
      </c>
      <c r="J476" s="11" t="s">
        <v>113</v>
      </c>
      <c r="K476" s="7" t="s">
        <v>114</v>
      </c>
      <c r="L476" s="7" t="s">
        <v>115</v>
      </c>
      <c r="M476" s="7">
        <v>2</v>
      </c>
      <c r="N476" s="227" t="s">
        <v>108</v>
      </c>
      <c r="O476" s="228" t="s">
        <v>449</v>
      </c>
      <c r="P476" s="228" t="s">
        <v>75</v>
      </c>
      <c r="Q476" s="228" t="s">
        <v>76</v>
      </c>
      <c r="R476" s="231" t="s">
        <v>77</v>
      </c>
      <c r="S476" s="231" t="s">
        <v>109</v>
      </c>
      <c r="T476" s="232">
        <f>V476+Y476</f>
        <v>151940</v>
      </c>
      <c r="U476" s="232">
        <f>T476/M477</f>
        <v>151940</v>
      </c>
      <c r="V476" s="236">
        <v>129149</v>
      </c>
      <c r="W476" s="236" t="s">
        <v>79</v>
      </c>
      <c r="X476" s="236" t="s">
        <v>79</v>
      </c>
      <c r="Y476" s="236">
        <v>22791</v>
      </c>
      <c r="Z476" s="236" t="s">
        <v>79</v>
      </c>
      <c r="AA476" s="236" t="s">
        <v>79</v>
      </c>
      <c r="AB476" s="236">
        <v>53384.32</v>
      </c>
      <c r="AC476" s="227" t="s">
        <v>80</v>
      </c>
      <c r="AD476" s="237" t="s">
        <v>79</v>
      </c>
      <c r="AE476" s="237">
        <f>V476+Y476</f>
        <v>151940</v>
      </c>
      <c r="AF476" s="227" t="s">
        <v>79</v>
      </c>
      <c r="AG476" s="227" t="s">
        <v>33</v>
      </c>
      <c r="AH476" s="227" t="s">
        <v>252</v>
      </c>
      <c r="AI476" s="227" t="s">
        <v>157</v>
      </c>
      <c r="AJ476" s="227"/>
    </row>
    <row r="477" spans="2:36" ht="55.2" x14ac:dyDescent="0.3">
      <c r="B477" s="228"/>
      <c r="C477" s="228"/>
      <c r="D477" s="228"/>
      <c r="E477" s="229"/>
      <c r="F477" s="229"/>
      <c r="G477" s="229"/>
      <c r="H477" s="228"/>
      <c r="I477" s="228"/>
      <c r="J477" s="11" t="s">
        <v>116</v>
      </c>
      <c r="K477" s="7" t="s">
        <v>117</v>
      </c>
      <c r="L477" s="7" t="s">
        <v>85</v>
      </c>
      <c r="M477" s="7">
        <v>1</v>
      </c>
      <c r="N477" s="227"/>
      <c r="O477" s="228"/>
      <c r="P477" s="228"/>
      <c r="Q477" s="228"/>
      <c r="R477" s="231"/>
      <c r="S477" s="231"/>
      <c r="T477" s="232"/>
      <c r="U477" s="232"/>
      <c r="V477" s="236"/>
      <c r="W477" s="236"/>
      <c r="X477" s="236"/>
      <c r="Y477" s="236"/>
      <c r="Z477" s="236"/>
      <c r="AA477" s="236"/>
      <c r="AB477" s="236"/>
      <c r="AC477" s="227"/>
      <c r="AD477" s="237"/>
      <c r="AE477" s="237"/>
      <c r="AF477" s="228"/>
      <c r="AG477" s="227"/>
      <c r="AH477" s="227"/>
      <c r="AI477" s="227"/>
      <c r="AJ477" s="228"/>
    </row>
    <row r="478" spans="2:36" ht="41.4" x14ac:dyDescent="0.3">
      <c r="B478" s="228"/>
      <c r="C478" s="228"/>
      <c r="D478" s="228"/>
      <c r="E478" s="229"/>
      <c r="F478" s="229"/>
      <c r="G478" s="229"/>
      <c r="H478" s="228"/>
      <c r="I478" s="228"/>
      <c r="J478" s="11" t="s">
        <v>208</v>
      </c>
      <c r="K478" s="7" t="s">
        <v>118</v>
      </c>
      <c r="L478" s="7" t="s">
        <v>119</v>
      </c>
      <c r="M478" s="7">
        <v>1</v>
      </c>
      <c r="N478" s="227"/>
      <c r="O478" s="228"/>
      <c r="P478" s="228"/>
      <c r="Q478" s="228"/>
      <c r="R478" s="231"/>
      <c r="S478" s="231"/>
      <c r="T478" s="232"/>
      <c r="U478" s="232"/>
      <c r="V478" s="236"/>
      <c r="W478" s="236"/>
      <c r="X478" s="236"/>
      <c r="Y478" s="236"/>
      <c r="Z478" s="236"/>
      <c r="AA478" s="236"/>
      <c r="AB478" s="236"/>
      <c r="AC478" s="227"/>
      <c r="AD478" s="237"/>
      <c r="AE478" s="237"/>
      <c r="AF478" s="228"/>
      <c r="AG478" s="227"/>
      <c r="AH478" s="227"/>
      <c r="AI478" s="227"/>
      <c r="AJ478" s="228"/>
    </row>
    <row r="479" spans="2:36" ht="27.6" x14ac:dyDescent="0.3">
      <c r="B479" s="228"/>
      <c r="C479" s="228"/>
      <c r="D479" s="228"/>
      <c r="E479" s="229"/>
      <c r="F479" s="229"/>
      <c r="G479" s="229"/>
      <c r="H479" s="228"/>
      <c r="I479" s="228"/>
      <c r="J479" s="11" t="s">
        <v>120</v>
      </c>
      <c r="K479" s="7" t="s">
        <v>121</v>
      </c>
      <c r="L479" s="7" t="s">
        <v>119</v>
      </c>
      <c r="M479" s="7">
        <v>1</v>
      </c>
      <c r="N479" s="227"/>
      <c r="O479" s="228"/>
      <c r="P479" s="228"/>
      <c r="Q479" s="228"/>
      <c r="R479" s="231"/>
      <c r="S479" s="231"/>
      <c r="T479" s="232"/>
      <c r="U479" s="232"/>
      <c r="V479" s="236"/>
      <c r="W479" s="236"/>
      <c r="X479" s="236"/>
      <c r="Y479" s="236"/>
      <c r="Z479" s="236"/>
      <c r="AA479" s="236"/>
      <c r="AB479" s="236"/>
      <c r="AC479" s="227"/>
      <c r="AD479" s="237"/>
      <c r="AE479" s="237"/>
      <c r="AF479" s="228"/>
      <c r="AG479" s="227"/>
      <c r="AH479" s="227"/>
      <c r="AI479" s="227"/>
      <c r="AJ479" s="228"/>
    </row>
    <row r="480" spans="2:36" s="36" customFormat="1" ht="132" customHeight="1" x14ac:dyDescent="0.3">
      <c r="B480" s="228" t="s">
        <v>999</v>
      </c>
      <c r="C480" s="228" t="s">
        <v>437</v>
      </c>
      <c r="D480" s="228" t="s">
        <v>106</v>
      </c>
      <c r="E480" s="229" t="s">
        <v>67</v>
      </c>
      <c r="F480" s="229" t="s">
        <v>134</v>
      </c>
      <c r="G480" s="229" t="s">
        <v>147</v>
      </c>
      <c r="H480" s="228" t="s">
        <v>70</v>
      </c>
      <c r="I480" s="228" t="s">
        <v>79</v>
      </c>
      <c r="J480" s="11" t="s">
        <v>207</v>
      </c>
      <c r="K480" s="7" t="s">
        <v>107</v>
      </c>
      <c r="L480" s="7" t="s">
        <v>86</v>
      </c>
      <c r="M480" s="7">
        <v>40</v>
      </c>
      <c r="N480" s="227" t="s">
        <v>108</v>
      </c>
      <c r="O480" s="228" t="s">
        <v>449</v>
      </c>
      <c r="P480" s="228" t="s">
        <v>75</v>
      </c>
      <c r="Q480" s="228" t="s">
        <v>76</v>
      </c>
      <c r="R480" s="231" t="s">
        <v>77</v>
      </c>
      <c r="S480" s="231" t="s">
        <v>109</v>
      </c>
      <c r="T480" s="232">
        <f>V480+Y480</f>
        <v>42800</v>
      </c>
      <c r="U480" s="232">
        <f>T480/M481</f>
        <v>42800</v>
      </c>
      <c r="V480" s="233">
        <v>36380</v>
      </c>
      <c r="W480" s="236" t="s">
        <v>79</v>
      </c>
      <c r="X480" s="236" t="s">
        <v>79</v>
      </c>
      <c r="Y480" s="236">
        <v>6420</v>
      </c>
      <c r="Z480" s="236" t="s">
        <v>98</v>
      </c>
      <c r="AA480" s="236" t="s">
        <v>79</v>
      </c>
      <c r="AB480" s="236">
        <v>15037.84</v>
      </c>
      <c r="AC480" s="227" t="s">
        <v>149</v>
      </c>
      <c r="AD480" s="237" t="s">
        <v>79</v>
      </c>
      <c r="AE480" s="237">
        <f>V480+Y480</f>
        <v>42800</v>
      </c>
      <c r="AF480" s="227" t="s">
        <v>79</v>
      </c>
      <c r="AG480" s="227" t="s">
        <v>33</v>
      </c>
      <c r="AH480" s="227" t="s">
        <v>166</v>
      </c>
      <c r="AI480" s="227" t="s">
        <v>167</v>
      </c>
      <c r="AJ480" s="227"/>
    </row>
    <row r="481" spans="2:36" s="36" customFormat="1" ht="86.1" customHeight="1" x14ac:dyDescent="0.3">
      <c r="B481" s="228"/>
      <c r="C481" s="228"/>
      <c r="D481" s="228"/>
      <c r="E481" s="229"/>
      <c r="F481" s="229"/>
      <c r="G481" s="229"/>
      <c r="H481" s="228"/>
      <c r="I481" s="228"/>
      <c r="J481" s="11" t="s">
        <v>111</v>
      </c>
      <c r="K481" s="7" t="s">
        <v>112</v>
      </c>
      <c r="L481" s="7" t="s">
        <v>85</v>
      </c>
      <c r="M481" s="7">
        <v>1</v>
      </c>
      <c r="N481" s="227"/>
      <c r="O481" s="228"/>
      <c r="P481" s="228"/>
      <c r="Q481" s="228"/>
      <c r="R481" s="231"/>
      <c r="S481" s="231"/>
      <c r="T481" s="232"/>
      <c r="U481" s="232"/>
      <c r="V481" s="234"/>
      <c r="W481" s="236"/>
      <c r="X481" s="236"/>
      <c r="Y481" s="236"/>
      <c r="Z481" s="236"/>
      <c r="AA481" s="236"/>
      <c r="AB481" s="236"/>
      <c r="AC481" s="227"/>
      <c r="AD481" s="237"/>
      <c r="AE481" s="237"/>
      <c r="AF481" s="228"/>
      <c r="AG481" s="227"/>
      <c r="AH481" s="227"/>
      <c r="AI481" s="227"/>
      <c r="AJ481" s="228"/>
    </row>
    <row r="482" spans="2:36" s="36" customFormat="1" ht="59.1" customHeight="1" x14ac:dyDescent="0.3">
      <c r="B482" s="228"/>
      <c r="C482" s="228"/>
      <c r="D482" s="228"/>
      <c r="E482" s="229"/>
      <c r="F482" s="229"/>
      <c r="G482" s="229"/>
      <c r="H482" s="228"/>
      <c r="I482" s="228"/>
      <c r="J482" s="11" t="s">
        <v>127</v>
      </c>
      <c r="K482" s="7" t="s">
        <v>128</v>
      </c>
      <c r="L482" s="7" t="s">
        <v>85</v>
      </c>
      <c r="M482" s="63">
        <v>20</v>
      </c>
      <c r="N482" s="227"/>
      <c r="O482" s="228"/>
      <c r="P482" s="228"/>
      <c r="Q482" s="228"/>
      <c r="R482" s="231"/>
      <c r="S482" s="231"/>
      <c r="T482" s="232"/>
      <c r="U482" s="232"/>
      <c r="V482" s="235"/>
      <c r="W482" s="236"/>
      <c r="X482" s="236"/>
      <c r="Y482" s="236"/>
      <c r="Z482" s="236"/>
      <c r="AA482" s="236"/>
      <c r="AB482" s="236"/>
      <c r="AC482" s="227"/>
      <c r="AD482" s="237"/>
      <c r="AE482" s="237"/>
      <c r="AF482" s="228"/>
      <c r="AG482" s="227"/>
      <c r="AH482" s="227"/>
      <c r="AI482" s="227"/>
      <c r="AJ482" s="228"/>
    </row>
    <row r="483" spans="2:36" s="36" customFormat="1" ht="102.6" customHeight="1" x14ac:dyDescent="0.3">
      <c r="B483" s="228" t="s">
        <v>1000</v>
      </c>
      <c r="C483" s="228" t="s">
        <v>440</v>
      </c>
      <c r="D483" s="228" t="s">
        <v>106</v>
      </c>
      <c r="E483" s="229" t="s">
        <v>67</v>
      </c>
      <c r="F483" s="229" t="s">
        <v>134</v>
      </c>
      <c r="G483" s="229" t="s">
        <v>147</v>
      </c>
      <c r="H483" s="228" t="s">
        <v>70</v>
      </c>
      <c r="I483" s="228" t="s">
        <v>79</v>
      </c>
      <c r="J483" s="28" t="s">
        <v>207</v>
      </c>
      <c r="K483" s="14" t="s">
        <v>107</v>
      </c>
      <c r="L483" s="14" t="s">
        <v>86</v>
      </c>
      <c r="M483" s="14">
        <v>40</v>
      </c>
      <c r="N483" s="227" t="s">
        <v>108</v>
      </c>
      <c r="O483" s="228" t="s">
        <v>449</v>
      </c>
      <c r="P483" s="228" t="s">
        <v>75</v>
      </c>
      <c r="Q483" s="228" t="s">
        <v>76</v>
      </c>
      <c r="R483" s="231" t="s">
        <v>77</v>
      </c>
      <c r="S483" s="231" t="s">
        <v>109</v>
      </c>
      <c r="T483" s="232">
        <f>V483+Y483</f>
        <v>42800</v>
      </c>
      <c r="U483" s="232">
        <f>T483/M484</f>
        <v>42800</v>
      </c>
      <c r="V483" s="233">
        <v>36380</v>
      </c>
      <c r="W483" s="236" t="s">
        <v>79</v>
      </c>
      <c r="X483" s="236" t="s">
        <v>79</v>
      </c>
      <c r="Y483" s="236">
        <v>6420</v>
      </c>
      <c r="Z483" s="236" t="s">
        <v>98</v>
      </c>
      <c r="AA483" s="236" t="s">
        <v>79</v>
      </c>
      <c r="AB483" s="236">
        <v>15037.84</v>
      </c>
      <c r="AC483" s="227" t="s">
        <v>149</v>
      </c>
      <c r="AD483" s="237" t="s">
        <v>79</v>
      </c>
      <c r="AE483" s="237">
        <f>V483+Y483</f>
        <v>42800</v>
      </c>
      <c r="AF483" s="227" t="s">
        <v>79</v>
      </c>
      <c r="AG483" s="227" t="s">
        <v>33</v>
      </c>
      <c r="AH483" s="227" t="s">
        <v>166</v>
      </c>
      <c r="AI483" s="227" t="s">
        <v>167</v>
      </c>
      <c r="AJ483" s="227"/>
    </row>
    <row r="484" spans="2:36" s="36" customFormat="1" ht="59.7" customHeight="1" x14ac:dyDescent="0.3">
      <c r="B484" s="228"/>
      <c r="C484" s="228"/>
      <c r="D484" s="228"/>
      <c r="E484" s="229"/>
      <c r="F484" s="229"/>
      <c r="G484" s="229"/>
      <c r="H484" s="228"/>
      <c r="I484" s="228"/>
      <c r="J484" s="11" t="s">
        <v>111</v>
      </c>
      <c r="K484" s="7" t="s">
        <v>112</v>
      </c>
      <c r="L484" s="7" t="s">
        <v>85</v>
      </c>
      <c r="M484" s="7">
        <v>1</v>
      </c>
      <c r="N484" s="227"/>
      <c r="O484" s="228"/>
      <c r="P484" s="228"/>
      <c r="Q484" s="228"/>
      <c r="R484" s="231"/>
      <c r="S484" s="231"/>
      <c r="T484" s="232"/>
      <c r="U484" s="232"/>
      <c r="V484" s="234"/>
      <c r="W484" s="236"/>
      <c r="X484" s="236"/>
      <c r="Y484" s="236"/>
      <c r="Z484" s="236"/>
      <c r="AA484" s="236"/>
      <c r="AB484" s="236"/>
      <c r="AC484" s="227"/>
      <c r="AD484" s="237"/>
      <c r="AE484" s="237"/>
      <c r="AF484" s="228"/>
      <c r="AG484" s="227"/>
      <c r="AH484" s="227"/>
      <c r="AI484" s="227"/>
      <c r="AJ484" s="228"/>
    </row>
    <row r="485" spans="2:36" s="36" customFormat="1" ht="51.6" customHeight="1" x14ac:dyDescent="0.3">
      <c r="B485" s="228"/>
      <c r="C485" s="228"/>
      <c r="D485" s="228"/>
      <c r="E485" s="229"/>
      <c r="F485" s="229"/>
      <c r="G485" s="229"/>
      <c r="H485" s="228"/>
      <c r="I485" s="228"/>
      <c r="J485" s="11" t="s">
        <v>127</v>
      </c>
      <c r="K485" s="7" t="s">
        <v>128</v>
      </c>
      <c r="L485" s="7" t="s">
        <v>85</v>
      </c>
      <c r="M485" s="63">
        <v>20</v>
      </c>
      <c r="N485" s="227"/>
      <c r="O485" s="228"/>
      <c r="P485" s="228"/>
      <c r="Q485" s="228"/>
      <c r="R485" s="231"/>
      <c r="S485" s="231"/>
      <c r="T485" s="232"/>
      <c r="U485" s="232"/>
      <c r="V485" s="235"/>
      <c r="W485" s="236"/>
      <c r="X485" s="236"/>
      <c r="Y485" s="236"/>
      <c r="Z485" s="236"/>
      <c r="AA485" s="236"/>
      <c r="AB485" s="236"/>
      <c r="AC485" s="227"/>
      <c r="AD485" s="237"/>
      <c r="AE485" s="237"/>
      <c r="AF485" s="228"/>
      <c r="AG485" s="227"/>
      <c r="AH485" s="227"/>
      <c r="AI485" s="227"/>
      <c r="AJ485" s="228"/>
    </row>
    <row r="486" spans="2:36" s="36" customFormat="1" ht="107.1" customHeight="1" x14ac:dyDescent="0.3">
      <c r="B486" s="228" t="s">
        <v>1120</v>
      </c>
      <c r="C486" s="228" t="s">
        <v>447</v>
      </c>
      <c r="D486" s="228" t="s">
        <v>106</v>
      </c>
      <c r="E486" s="229" t="s">
        <v>67</v>
      </c>
      <c r="F486" s="229" t="s">
        <v>134</v>
      </c>
      <c r="G486" s="229" t="s">
        <v>147</v>
      </c>
      <c r="H486" s="228" t="s">
        <v>70</v>
      </c>
      <c r="I486" s="228" t="s">
        <v>79</v>
      </c>
      <c r="J486" s="11" t="s">
        <v>207</v>
      </c>
      <c r="K486" s="7" t="s">
        <v>107</v>
      </c>
      <c r="L486" s="7" t="s">
        <v>86</v>
      </c>
      <c r="M486" s="7">
        <v>40</v>
      </c>
      <c r="N486" s="227" t="s">
        <v>108</v>
      </c>
      <c r="O486" s="228" t="s">
        <v>438</v>
      </c>
      <c r="P486" s="228" t="s">
        <v>75</v>
      </c>
      <c r="Q486" s="228" t="s">
        <v>76</v>
      </c>
      <c r="R486" s="231" t="s">
        <v>77</v>
      </c>
      <c r="S486" s="231" t="s">
        <v>109</v>
      </c>
      <c r="T486" s="232">
        <f>V486+Y486</f>
        <v>42800</v>
      </c>
      <c r="U486" s="232">
        <f>T486/M487</f>
        <v>42800</v>
      </c>
      <c r="V486" s="233">
        <v>36380</v>
      </c>
      <c r="W486" s="236" t="s">
        <v>79</v>
      </c>
      <c r="X486" s="236" t="s">
        <v>79</v>
      </c>
      <c r="Y486" s="236">
        <v>6420</v>
      </c>
      <c r="Z486" s="236" t="s">
        <v>98</v>
      </c>
      <c r="AA486" s="236" t="s">
        <v>79</v>
      </c>
      <c r="AB486" s="236">
        <v>15037.84</v>
      </c>
      <c r="AC486" s="227" t="s">
        <v>149</v>
      </c>
      <c r="AD486" s="237" t="s">
        <v>79</v>
      </c>
      <c r="AE486" s="237">
        <f>V486+Y486</f>
        <v>42800</v>
      </c>
      <c r="AF486" s="227" t="s">
        <v>79</v>
      </c>
      <c r="AG486" s="227" t="s">
        <v>33</v>
      </c>
      <c r="AH486" s="227" t="s">
        <v>166</v>
      </c>
      <c r="AI486" s="227" t="s">
        <v>232</v>
      </c>
      <c r="AJ486" s="227"/>
    </row>
    <row r="487" spans="2:36" s="36" customFormat="1" ht="86.1" customHeight="1" x14ac:dyDescent="0.3">
      <c r="B487" s="228"/>
      <c r="C487" s="228"/>
      <c r="D487" s="228"/>
      <c r="E487" s="229"/>
      <c r="F487" s="229"/>
      <c r="G487" s="229"/>
      <c r="H487" s="228"/>
      <c r="I487" s="228"/>
      <c r="J487" s="11" t="s">
        <v>111</v>
      </c>
      <c r="K487" s="7" t="s">
        <v>112</v>
      </c>
      <c r="L487" s="7" t="s">
        <v>85</v>
      </c>
      <c r="M487" s="7">
        <v>1</v>
      </c>
      <c r="N487" s="227"/>
      <c r="O487" s="228"/>
      <c r="P487" s="228"/>
      <c r="Q487" s="228"/>
      <c r="R487" s="231"/>
      <c r="S487" s="231"/>
      <c r="T487" s="232"/>
      <c r="U487" s="232"/>
      <c r="V487" s="234"/>
      <c r="W487" s="236"/>
      <c r="X487" s="236"/>
      <c r="Y487" s="236"/>
      <c r="Z487" s="236"/>
      <c r="AA487" s="236"/>
      <c r="AB487" s="236"/>
      <c r="AC487" s="227"/>
      <c r="AD487" s="237"/>
      <c r="AE487" s="237"/>
      <c r="AF487" s="228"/>
      <c r="AG487" s="227"/>
      <c r="AH487" s="227"/>
      <c r="AI487" s="227"/>
      <c r="AJ487" s="228"/>
    </row>
    <row r="488" spans="2:36" s="36" customFormat="1" ht="59.1" customHeight="1" x14ac:dyDescent="0.3">
      <c r="B488" s="228"/>
      <c r="C488" s="228"/>
      <c r="D488" s="228"/>
      <c r="E488" s="229"/>
      <c r="F488" s="229"/>
      <c r="G488" s="229"/>
      <c r="H488" s="228"/>
      <c r="I488" s="228"/>
      <c r="J488" s="11" t="s">
        <v>127</v>
      </c>
      <c r="K488" s="7" t="s">
        <v>128</v>
      </c>
      <c r="L488" s="7" t="s">
        <v>85</v>
      </c>
      <c r="M488" s="63">
        <v>20</v>
      </c>
      <c r="N488" s="227"/>
      <c r="O488" s="228"/>
      <c r="P488" s="228"/>
      <c r="Q488" s="228"/>
      <c r="R488" s="231"/>
      <c r="S488" s="231"/>
      <c r="T488" s="232"/>
      <c r="U488" s="232"/>
      <c r="V488" s="235"/>
      <c r="W488" s="236"/>
      <c r="X488" s="236"/>
      <c r="Y488" s="236"/>
      <c r="Z488" s="236"/>
      <c r="AA488" s="236"/>
      <c r="AB488" s="236"/>
      <c r="AC488" s="227"/>
      <c r="AD488" s="237"/>
      <c r="AE488" s="237"/>
      <c r="AF488" s="228"/>
      <c r="AG488" s="227"/>
      <c r="AH488" s="227"/>
      <c r="AI488" s="227"/>
      <c r="AJ488" s="228"/>
    </row>
    <row r="489" spans="2:36" s="36" customFormat="1" ht="132" customHeight="1" x14ac:dyDescent="0.3">
      <c r="B489" s="256" t="s">
        <v>418</v>
      </c>
      <c r="C489" s="256" t="s">
        <v>419</v>
      </c>
      <c r="D489" s="256" t="s">
        <v>106</v>
      </c>
      <c r="E489" s="271" t="s">
        <v>67</v>
      </c>
      <c r="F489" s="499" t="s">
        <v>134</v>
      </c>
      <c r="G489" s="271" t="s">
        <v>147</v>
      </c>
      <c r="H489" s="342" t="s">
        <v>70</v>
      </c>
      <c r="I489" s="342" t="s">
        <v>79</v>
      </c>
      <c r="J489" s="11" t="s">
        <v>207</v>
      </c>
      <c r="K489" s="7" t="s">
        <v>107</v>
      </c>
      <c r="L489" s="7" t="s">
        <v>86</v>
      </c>
      <c r="M489" s="7">
        <v>40</v>
      </c>
      <c r="N489" s="281" t="s">
        <v>108</v>
      </c>
      <c r="O489" s="256" t="s">
        <v>420</v>
      </c>
      <c r="P489" s="256" t="s">
        <v>75</v>
      </c>
      <c r="Q489" s="256" t="s">
        <v>76</v>
      </c>
      <c r="R489" s="263" t="s">
        <v>77</v>
      </c>
      <c r="S489" s="263" t="s">
        <v>109</v>
      </c>
      <c r="T489" s="302">
        <f>V489+Y489</f>
        <v>95497.5</v>
      </c>
      <c r="U489" s="302" t="s">
        <v>79</v>
      </c>
      <c r="V489" s="233">
        <v>81172.86</v>
      </c>
      <c r="W489" s="233" t="s">
        <v>79</v>
      </c>
      <c r="X489" s="233" t="s">
        <v>79</v>
      </c>
      <c r="Y489" s="233">
        <v>14324.64</v>
      </c>
      <c r="Z489" s="233" t="s">
        <v>98</v>
      </c>
      <c r="AA489" s="233" t="s">
        <v>79</v>
      </c>
      <c r="AB489" s="233">
        <v>16852.5</v>
      </c>
      <c r="AC489" s="239" t="s">
        <v>149</v>
      </c>
      <c r="AD489" s="260" t="s">
        <v>79</v>
      </c>
      <c r="AE489" s="260">
        <f>V489+Y489</f>
        <v>95497.5</v>
      </c>
      <c r="AF489" s="239" t="s">
        <v>79</v>
      </c>
      <c r="AG489" s="239" t="s">
        <v>33</v>
      </c>
      <c r="AH489" s="281" t="s">
        <v>157</v>
      </c>
      <c r="AI489" s="239" t="s">
        <v>158</v>
      </c>
      <c r="AJ489" s="239"/>
    </row>
    <row r="490" spans="2:36" s="36" customFormat="1" ht="86.1" customHeight="1" x14ac:dyDescent="0.3">
      <c r="B490" s="257"/>
      <c r="C490" s="257"/>
      <c r="D490" s="257"/>
      <c r="E490" s="272"/>
      <c r="F490" s="272"/>
      <c r="G490" s="272"/>
      <c r="H490" s="257"/>
      <c r="I490" s="257"/>
      <c r="J490" s="11" t="s">
        <v>111</v>
      </c>
      <c r="K490" s="7" t="s">
        <v>112</v>
      </c>
      <c r="L490" s="7" t="s">
        <v>85</v>
      </c>
      <c r="M490" s="7">
        <v>1</v>
      </c>
      <c r="N490" s="240"/>
      <c r="O490" s="257"/>
      <c r="P490" s="257"/>
      <c r="Q490" s="257"/>
      <c r="R490" s="264"/>
      <c r="S490" s="264"/>
      <c r="T490" s="303"/>
      <c r="U490" s="303"/>
      <c r="V490" s="234"/>
      <c r="W490" s="234"/>
      <c r="X490" s="234"/>
      <c r="Y490" s="234"/>
      <c r="Z490" s="234"/>
      <c r="AA490" s="234"/>
      <c r="AB490" s="234"/>
      <c r="AC490" s="240"/>
      <c r="AD490" s="261"/>
      <c r="AE490" s="261"/>
      <c r="AF490" s="257"/>
      <c r="AG490" s="240"/>
      <c r="AH490" s="240"/>
      <c r="AI490" s="240"/>
      <c r="AJ490" s="257"/>
    </row>
    <row r="491" spans="2:36" s="36" customFormat="1" ht="59.1" customHeight="1" x14ac:dyDescent="0.3">
      <c r="B491" s="258"/>
      <c r="C491" s="258"/>
      <c r="D491" s="258"/>
      <c r="E491" s="273"/>
      <c r="F491" s="273"/>
      <c r="G491" s="273"/>
      <c r="H491" s="258"/>
      <c r="I491" s="258"/>
      <c r="J491" s="11" t="s">
        <v>127</v>
      </c>
      <c r="K491" s="7" t="s">
        <v>128</v>
      </c>
      <c r="L491" s="7" t="s">
        <v>85</v>
      </c>
      <c r="M491" s="63">
        <v>60</v>
      </c>
      <c r="N491" s="241"/>
      <c r="O491" s="258"/>
      <c r="P491" s="258"/>
      <c r="Q491" s="258"/>
      <c r="R491" s="265"/>
      <c r="S491" s="265"/>
      <c r="T491" s="253"/>
      <c r="U491" s="253"/>
      <c r="V491" s="235"/>
      <c r="W491" s="235"/>
      <c r="X491" s="235"/>
      <c r="Y491" s="235"/>
      <c r="Z491" s="235"/>
      <c r="AA491" s="235"/>
      <c r="AB491" s="235"/>
      <c r="AC491" s="241"/>
      <c r="AD491" s="262"/>
      <c r="AE491" s="262"/>
      <c r="AF491" s="258"/>
      <c r="AG491" s="241"/>
      <c r="AH491" s="241"/>
      <c r="AI491" s="241"/>
      <c r="AJ491" s="258"/>
    </row>
    <row r="492" spans="2:36" s="36" customFormat="1" ht="107.1" customHeight="1" x14ac:dyDescent="0.3">
      <c r="B492" s="228" t="s">
        <v>421</v>
      </c>
      <c r="C492" s="228" t="s">
        <v>422</v>
      </c>
      <c r="D492" s="228" t="s">
        <v>106</v>
      </c>
      <c r="E492" s="229" t="s">
        <v>67</v>
      </c>
      <c r="F492" s="229" t="s">
        <v>134</v>
      </c>
      <c r="G492" s="229" t="s">
        <v>147</v>
      </c>
      <c r="H492" s="228" t="s">
        <v>70</v>
      </c>
      <c r="I492" s="228" t="s">
        <v>79</v>
      </c>
      <c r="J492" s="11" t="s">
        <v>207</v>
      </c>
      <c r="K492" s="7" t="s">
        <v>107</v>
      </c>
      <c r="L492" s="7" t="s">
        <v>86</v>
      </c>
      <c r="M492" s="7">
        <v>40</v>
      </c>
      <c r="N492" s="227" t="s">
        <v>108</v>
      </c>
      <c r="O492" s="228" t="s">
        <v>420</v>
      </c>
      <c r="P492" s="228" t="s">
        <v>75</v>
      </c>
      <c r="Q492" s="228" t="s">
        <v>76</v>
      </c>
      <c r="R492" s="231" t="s">
        <v>77</v>
      </c>
      <c r="S492" s="231" t="s">
        <v>109</v>
      </c>
      <c r="T492" s="232">
        <f>V492+Y492</f>
        <v>54570</v>
      </c>
      <c r="U492" s="232" t="s">
        <v>79</v>
      </c>
      <c r="V492" s="233">
        <v>46384.5</v>
      </c>
      <c r="W492" s="236" t="s">
        <v>79</v>
      </c>
      <c r="X492" s="236" t="s">
        <v>79</v>
      </c>
      <c r="Y492" s="236">
        <v>8185.5</v>
      </c>
      <c r="Z492" s="236" t="s">
        <v>98</v>
      </c>
      <c r="AA492" s="236" t="s">
        <v>79</v>
      </c>
      <c r="AB492" s="236">
        <v>9630</v>
      </c>
      <c r="AC492" s="227" t="s">
        <v>149</v>
      </c>
      <c r="AD492" s="237" t="s">
        <v>79</v>
      </c>
      <c r="AE492" s="237">
        <f>V492+Y492</f>
        <v>54570</v>
      </c>
      <c r="AF492" s="227" t="s">
        <v>79</v>
      </c>
      <c r="AG492" s="227" t="s">
        <v>33</v>
      </c>
      <c r="AH492" s="227" t="s">
        <v>157</v>
      </c>
      <c r="AI492" s="227" t="s">
        <v>158</v>
      </c>
      <c r="AJ492" s="227"/>
    </row>
    <row r="493" spans="2:36" s="36" customFormat="1" ht="86.1" customHeight="1" x14ac:dyDescent="0.3">
      <c r="B493" s="228"/>
      <c r="C493" s="228"/>
      <c r="D493" s="228"/>
      <c r="E493" s="229"/>
      <c r="F493" s="229"/>
      <c r="G493" s="229"/>
      <c r="H493" s="228"/>
      <c r="I493" s="228"/>
      <c r="J493" s="11" t="s">
        <v>111</v>
      </c>
      <c r="K493" s="7" t="s">
        <v>112</v>
      </c>
      <c r="L493" s="7" t="s">
        <v>85</v>
      </c>
      <c r="M493" s="7">
        <v>1</v>
      </c>
      <c r="N493" s="227"/>
      <c r="O493" s="228"/>
      <c r="P493" s="228"/>
      <c r="Q493" s="228"/>
      <c r="R493" s="231"/>
      <c r="S493" s="231"/>
      <c r="T493" s="232"/>
      <c r="U493" s="232"/>
      <c r="V493" s="234"/>
      <c r="W493" s="236"/>
      <c r="X493" s="236"/>
      <c r="Y493" s="236"/>
      <c r="Z493" s="236"/>
      <c r="AA493" s="236"/>
      <c r="AB493" s="236"/>
      <c r="AC493" s="227"/>
      <c r="AD493" s="237"/>
      <c r="AE493" s="237"/>
      <c r="AF493" s="228"/>
      <c r="AG493" s="227"/>
      <c r="AH493" s="227"/>
      <c r="AI493" s="227"/>
      <c r="AJ493" s="228"/>
    </row>
    <row r="494" spans="2:36" s="36" customFormat="1" ht="59.1" customHeight="1" x14ac:dyDescent="0.3">
      <c r="B494" s="228"/>
      <c r="C494" s="228"/>
      <c r="D494" s="228"/>
      <c r="E494" s="229"/>
      <c r="F494" s="229"/>
      <c r="G494" s="229"/>
      <c r="H494" s="228"/>
      <c r="I494" s="228"/>
      <c r="J494" s="11" t="s">
        <v>127</v>
      </c>
      <c r="K494" s="7" t="s">
        <v>128</v>
      </c>
      <c r="L494" s="7" t="s">
        <v>85</v>
      </c>
      <c r="M494" s="63">
        <v>60</v>
      </c>
      <c r="N494" s="227"/>
      <c r="O494" s="228"/>
      <c r="P494" s="228"/>
      <c r="Q494" s="228"/>
      <c r="R494" s="231"/>
      <c r="S494" s="231"/>
      <c r="T494" s="232"/>
      <c r="U494" s="232"/>
      <c r="V494" s="235"/>
      <c r="W494" s="236"/>
      <c r="X494" s="236"/>
      <c r="Y494" s="236"/>
      <c r="Z494" s="236"/>
      <c r="AA494" s="236"/>
      <c r="AB494" s="236"/>
      <c r="AC494" s="227"/>
      <c r="AD494" s="237"/>
      <c r="AE494" s="237"/>
      <c r="AF494" s="228"/>
      <c r="AG494" s="227"/>
      <c r="AH494" s="227"/>
      <c r="AI494" s="227"/>
      <c r="AJ494" s="228"/>
    </row>
    <row r="495" spans="2:36" ht="41.4" x14ac:dyDescent="0.3">
      <c r="B495" s="228" t="s">
        <v>423</v>
      </c>
      <c r="C495" s="228" t="s">
        <v>424</v>
      </c>
      <c r="D495" s="228" t="s">
        <v>66</v>
      </c>
      <c r="E495" s="229" t="s">
        <v>67</v>
      </c>
      <c r="F495" s="229" t="s">
        <v>132</v>
      </c>
      <c r="G495" s="229" t="s">
        <v>69</v>
      </c>
      <c r="H495" s="228" t="s">
        <v>70</v>
      </c>
      <c r="I495" s="228" t="s">
        <v>79</v>
      </c>
      <c r="J495" s="11" t="s">
        <v>113</v>
      </c>
      <c r="K495" s="7" t="s">
        <v>114</v>
      </c>
      <c r="L495" s="7" t="s">
        <v>115</v>
      </c>
      <c r="M495" s="7">
        <v>1.5</v>
      </c>
      <c r="N495" s="227" t="s">
        <v>108</v>
      </c>
      <c r="O495" s="228" t="s">
        <v>420</v>
      </c>
      <c r="P495" s="228" t="s">
        <v>75</v>
      </c>
      <c r="Q495" s="228" t="s">
        <v>76</v>
      </c>
      <c r="R495" s="231" t="s">
        <v>77</v>
      </c>
      <c r="S495" s="231" t="s">
        <v>109</v>
      </c>
      <c r="T495" s="232">
        <f>V495+Y495</f>
        <v>91485</v>
      </c>
      <c r="U495" s="232" t="s">
        <v>79</v>
      </c>
      <c r="V495" s="236">
        <v>77762.25</v>
      </c>
      <c r="W495" s="236" t="s">
        <v>79</v>
      </c>
      <c r="X495" s="236" t="s">
        <v>79</v>
      </c>
      <c r="Y495" s="236">
        <v>13722.75</v>
      </c>
      <c r="Z495" s="236" t="s">
        <v>79</v>
      </c>
      <c r="AA495" s="236" t="s">
        <v>79</v>
      </c>
      <c r="AB495" s="236">
        <v>30495</v>
      </c>
      <c r="AC495" s="227" t="s">
        <v>80</v>
      </c>
      <c r="AD495" s="237" t="s">
        <v>79</v>
      </c>
      <c r="AE495" s="237">
        <f>V495+Y495</f>
        <v>91485</v>
      </c>
      <c r="AF495" s="228" t="s">
        <v>79</v>
      </c>
      <c r="AG495" s="227" t="s">
        <v>33</v>
      </c>
      <c r="AH495" s="227" t="s">
        <v>157</v>
      </c>
      <c r="AI495" s="227" t="s">
        <v>158</v>
      </c>
      <c r="AJ495" s="228"/>
    </row>
    <row r="496" spans="2:36" ht="55.2" x14ac:dyDescent="0.3">
      <c r="B496" s="228"/>
      <c r="C496" s="228"/>
      <c r="D496" s="228"/>
      <c r="E496" s="229"/>
      <c r="F496" s="229"/>
      <c r="G496" s="229"/>
      <c r="H496" s="228"/>
      <c r="I496" s="228"/>
      <c r="J496" s="11" t="s">
        <v>116</v>
      </c>
      <c r="K496" s="7" t="s">
        <v>117</v>
      </c>
      <c r="L496" s="7" t="s">
        <v>85</v>
      </c>
      <c r="M496" s="7">
        <v>1</v>
      </c>
      <c r="N496" s="227"/>
      <c r="O496" s="228"/>
      <c r="P496" s="228"/>
      <c r="Q496" s="228"/>
      <c r="R496" s="231"/>
      <c r="S496" s="231"/>
      <c r="T496" s="232"/>
      <c r="U496" s="232"/>
      <c r="V496" s="236"/>
      <c r="W496" s="236"/>
      <c r="X496" s="236"/>
      <c r="Y496" s="236"/>
      <c r="Z496" s="236"/>
      <c r="AA496" s="236"/>
      <c r="AB496" s="236"/>
      <c r="AC496" s="227"/>
      <c r="AD496" s="237"/>
      <c r="AE496" s="237"/>
      <c r="AF496" s="228"/>
      <c r="AG496" s="227"/>
      <c r="AH496" s="227"/>
      <c r="AI496" s="227"/>
      <c r="AJ496" s="228"/>
    </row>
    <row r="497" spans="2:36" ht="41.4" x14ac:dyDescent="0.3">
      <c r="B497" s="228"/>
      <c r="C497" s="228"/>
      <c r="D497" s="228"/>
      <c r="E497" s="229"/>
      <c r="F497" s="229"/>
      <c r="G497" s="229"/>
      <c r="H497" s="228"/>
      <c r="I497" s="228"/>
      <c r="J497" s="11" t="s">
        <v>208</v>
      </c>
      <c r="K497" s="7" t="s">
        <v>118</v>
      </c>
      <c r="L497" s="7" t="s">
        <v>119</v>
      </c>
      <c r="M497" s="7">
        <v>1</v>
      </c>
      <c r="N497" s="227"/>
      <c r="O497" s="228"/>
      <c r="P497" s="228"/>
      <c r="Q497" s="228"/>
      <c r="R497" s="231"/>
      <c r="S497" s="231"/>
      <c r="T497" s="232"/>
      <c r="U497" s="232"/>
      <c r="V497" s="236"/>
      <c r="W497" s="236"/>
      <c r="X497" s="236"/>
      <c r="Y497" s="236"/>
      <c r="Z497" s="236"/>
      <c r="AA497" s="236"/>
      <c r="AB497" s="236"/>
      <c r="AC497" s="227"/>
      <c r="AD497" s="237"/>
      <c r="AE497" s="237"/>
      <c r="AF497" s="228"/>
      <c r="AG497" s="227"/>
      <c r="AH497" s="227"/>
      <c r="AI497" s="227"/>
      <c r="AJ497" s="228"/>
    </row>
    <row r="498" spans="2:36" ht="27.6" x14ac:dyDescent="0.3">
      <c r="B498" s="228"/>
      <c r="C498" s="228"/>
      <c r="D498" s="228"/>
      <c r="E498" s="229"/>
      <c r="F498" s="229"/>
      <c r="G498" s="229"/>
      <c r="H498" s="228"/>
      <c r="I498" s="228"/>
      <c r="J498" s="11" t="s">
        <v>120</v>
      </c>
      <c r="K498" s="7" t="s">
        <v>121</v>
      </c>
      <c r="L498" s="7" t="s">
        <v>119</v>
      </c>
      <c r="M498" s="63">
        <v>1</v>
      </c>
      <c r="N498" s="227"/>
      <c r="O498" s="228"/>
      <c r="P498" s="228"/>
      <c r="Q498" s="228"/>
      <c r="R498" s="231"/>
      <c r="S498" s="231"/>
      <c r="T498" s="232"/>
      <c r="U498" s="232"/>
      <c r="V498" s="236"/>
      <c r="W498" s="236"/>
      <c r="X498" s="236"/>
      <c r="Y498" s="236"/>
      <c r="Z498" s="236"/>
      <c r="AA498" s="236"/>
      <c r="AB498" s="236"/>
      <c r="AC498" s="227"/>
      <c r="AD498" s="237"/>
      <c r="AE498" s="237"/>
      <c r="AF498" s="228"/>
      <c r="AG498" s="227"/>
      <c r="AH498" s="227"/>
      <c r="AI498" s="227"/>
      <c r="AJ498" s="228"/>
    </row>
    <row r="499" spans="2:36" ht="41.4" x14ac:dyDescent="0.3">
      <c r="B499" s="228" t="s">
        <v>1031</v>
      </c>
      <c r="C499" s="243" t="s">
        <v>425</v>
      </c>
      <c r="D499" s="243" t="s">
        <v>66</v>
      </c>
      <c r="E499" s="299" t="s">
        <v>67</v>
      </c>
      <c r="F499" s="299" t="s">
        <v>132</v>
      </c>
      <c r="G499" s="299" t="s">
        <v>69</v>
      </c>
      <c r="H499" s="243" t="s">
        <v>70</v>
      </c>
      <c r="I499" s="243" t="s">
        <v>79</v>
      </c>
      <c r="J499" s="20" t="s">
        <v>113</v>
      </c>
      <c r="K499" s="27" t="s">
        <v>114</v>
      </c>
      <c r="L499" s="27" t="s">
        <v>115</v>
      </c>
      <c r="M499" s="27">
        <v>2</v>
      </c>
      <c r="N499" s="282" t="s">
        <v>108</v>
      </c>
      <c r="O499" s="243" t="s">
        <v>420</v>
      </c>
      <c r="P499" s="243" t="s">
        <v>75</v>
      </c>
      <c r="Q499" s="243" t="s">
        <v>76</v>
      </c>
      <c r="R499" s="301" t="s">
        <v>77</v>
      </c>
      <c r="S499" s="301" t="s">
        <v>109</v>
      </c>
      <c r="T499" s="300">
        <f>V499+Y499</f>
        <v>113152.5</v>
      </c>
      <c r="U499" s="300" t="s">
        <v>79</v>
      </c>
      <c r="V499" s="284">
        <v>96179.62</v>
      </c>
      <c r="W499" s="284" t="s">
        <v>79</v>
      </c>
      <c r="X499" s="284" t="s">
        <v>79</v>
      </c>
      <c r="Y499" s="284">
        <v>16972.88</v>
      </c>
      <c r="Z499" s="284" t="s">
        <v>79</v>
      </c>
      <c r="AA499" s="284" t="s">
        <v>79</v>
      </c>
      <c r="AB499" s="284">
        <v>37717.5</v>
      </c>
      <c r="AC499" s="282" t="s">
        <v>80</v>
      </c>
      <c r="AD499" s="283" t="s">
        <v>79</v>
      </c>
      <c r="AE499" s="283">
        <f>V499+Y499</f>
        <v>113152.5</v>
      </c>
      <c r="AF499" s="243" t="s">
        <v>79</v>
      </c>
      <c r="AG499" s="282" t="s">
        <v>33</v>
      </c>
      <c r="AH499" s="282" t="s">
        <v>157</v>
      </c>
      <c r="AI499" s="282" t="s">
        <v>158</v>
      </c>
      <c r="AJ499" s="228"/>
    </row>
    <row r="500" spans="2:36" ht="55.2" x14ac:dyDescent="0.3">
      <c r="B500" s="228"/>
      <c r="C500" s="243"/>
      <c r="D500" s="243"/>
      <c r="E500" s="299"/>
      <c r="F500" s="299"/>
      <c r="G500" s="299"/>
      <c r="H500" s="243"/>
      <c r="I500" s="243"/>
      <c r="J500" s="20" t="s">
        <v>116</v>
      </c>
      <c r="K500" s="27" t="s">
        <v>117</v>
      </c>
      <c r="L500" s="27" t="s">
        <v>85</v>
      </c>
      <c r="M500" s="27">
        <v>2</v>
      </c>
      <c r="N500" s="282"/>
      <c r="O500" s="243"/>
      <c r="P500" s="243"/>
      <c r="Q500" s="243"/>
      <c r="R500" s="301"/>
      <c r="S500" s="301"/>
      <c r="T500" s="300"/>
      <c r="U500" s="300"/>
      <c r="V500" s="284"/>
      <c r="W500" s="284"/>
      <c r="X500" s="284"/>
      <c r="Y500" s="284"/>
      <c r="Z500" s="284"/>
      <c r="AA500" s="284"/>
      <c r="AB500" s="284"/>
      <c r="AC500" s="282"/>
      <c r="AD500" s="283"/>
      <c r="AE500" s="283"/>
      <c r="AF500" s="243"/>
      <c r="AG500" s="282"/>
      <c r="AH500" s="282"/>
      <c r="AI500" s="282"/>
      <c r="AJ500" s="228"/>
    </row>
    <row r="501" spans="2:36" ht="41.4" x14ac:dyDescent="0.3">
      <c r="B501" s="228"/>
      <c r="C501" s="243"/>
      <c r="D501" s="243"/>
      <c r="E501" s="299"/>
      <c r="F501" s="299"/>
      <c r="G501" s="299"/>
      <c r="H501" s="243"/>
      <c r="I501" s="243"/>
      <c r="J501" s="20" t="s">
        <v>208</v>
      </c>
      <c r="K501" s="27" t="s">
        <v>118</v>
      </c>
      <c r="L501" s="27" t="s">
        <v>119</v>
      </c>
      <c r="M501" s="27">
        <v>2</v>
      </c>
      <c r="N501" s="282"/>
      <c r="O501" s="243"/>
      <c r="P501" s="243"/>
      <c r="Q501" s="243"/>
      <c r="R501" s="301"/>
      <c r="S501" s="301"/>
      <c r="T501" s="300"/>
      <c r="U501" s="300"/>
      <c r="V501" s="284"/>
      <c r="W501" s="284"/>
      <c r="X501" s="284"/>
      <c r="Y501" s="284"/>
      <c r="Z501" s="284"/>
      <c r="AA501" s="284"/>
      <c r="AB501" s="284"/>
      <c r="AC501" s="282"/>
      <c r="AD501" s="283"/>
      <c r="AE501" s="283"/>
      <c r="AF501" s="243"/>
      <c r="AG501" s="282"/>
      <c r="AH501" s="282"/>
      <c r="AI501" s="282"/>
      <c r="AJ501" s="228"/>
    </row>
    <row r="502" spans="2:36" ht="27.6" x14ac:dyDescent="0.3">
      <c r="B502" s="228"/>
      <c r="C502" s="243"/>
      <c r="D502" s="243"/>
      <c r="E502" s="299"/>
      <c r="F502" s="299"/>
      <c r="G502" s="299"/>
      <c r="H502" s="243"/>
      <c r="I502" s="243"/>
      <c r="J502" s="20" t="s">
        <v>120</v>
      </c>
      <c r="K502" s="27" t="s">
        <v>121</v>
      </c>
      <c r="L502" s="27" t="s">
        <v>119</v>
      </c>
      <c r="M502" s="61">
        <v>2</v>
      </c>
      <c r="N502" s="282"/>
      <c r="O502" s="243"/>
      <c r="P502" s="243"/>
      <c r="Q502" s="243"/>
      <c r="R502" s="301"/>
      <c r="S502" s="301"/>
      <c r="T502" s="300"/>
      <c r="U502" s="300"/>
      <c r="V502" s="284"/>
      <c r="W502" s="284"/>
      <c r="X502" s="284"/>
      <c r="Y502" s="284"/>
      <c r="Z502" s="284"/>
      <c r="AA502" s="284"/>
      <c r="AB502" s="284"/>
      <c r="AC502" s="282"/>
      <c r="AD502" s="283"/>
      <c r="AE502" s="283"/>
      <c r="AF502" s="243"/>
      <c r="AG502" s="282"/>
      <c r="AH502" s="282"/>
      <c r="AI502" s="282"/>
      <c r="AJ502" s="228"/>
    </row>
    <row r="503" spans="2:36" s="36" customFormat="1" ht="132" customHeight="1" x14ac:dyDescent="0.3">
      <c r="B503" s="243" t="s">
        <v>1166</v>
      </c>
      <c r="C503" s="243" t="s">
        <v>426</v>
      </c>
      <c r="D503" s="243" t="s">
        <v>106</v>
      </c>
      <c r="E503" s="299" t="s">
        <v>67</v>
      </c>
      <c r="F503" s="299" t="s">
        <v>134</v>
      </c>
      <c r="G503" s="299" t="s">
        <v>147</v>
      </c>
      <c r="H503" s="243" t="s">
        <v>70</v>
      </c>
      <c r="I503" s="243" t="s">
        <v>79</v>
      </c>
      <c r="J503" s="20" t="s">
        <v>207</v>
      </c>
      <c r="K503" s="27" t="s">
        <v>107</v>
      </c>
      <c r="L503" s="27" t="s">
        <v>86</v>
      </c>
      <c r="M503" s="27">
        <v>40</v>
      </c>
      <c r="N503" s="282" t="s">
        <v>108</v>
      </c>
      <c r="O503" s="243" t="s">
        <v>420</v>
      </c>
      <c r="P503" s="243" t="s">
        <v>75</v>
      </c>
      <c r="Q503" s="243" t="s">
        <v>76</v>
      </c>
      <c r="R503" s="301" t="s">
        <v>77</v>
      </c>
      <c r="S503" s="301" t="s">
        <v>109</v>
      </c>
      <c r="T503" s="300">
        <f>V503+Y503</f>
        <v>31832.5</v>
      </c>
      <c r="U503" s="300" t="s">
        <v>79</v>
      </c>
      <c r="V503" s="288">
        <v>27057.62</v>
      </c>
      <c r="W503" s="284" t="s">
        <v>79</v>
      </c>
      <c r="X503" s="284" t="s">
        <v>79</v>
      </c>
      <c r="Y503" s="284">
        <v>4774.88</v>
      </c>
      <c r="Z503" s="284" t="s">
        <v>98</v>
      </c>
      <c r="AA503" s="284" t="s">
        <v>79</v>
      </c>
      <c r="AB503" s="284">
        <v>5617.5</v>
      </c>
      <c r="AC503" s="282" t="s">
        <v>149</v>
      </c>
      <c r="AD503" s="283" t="s">
        <v>79</v>
      </c>
      <c r="AE503" s="283">
        <f>V503+Y503</f>
        <v>31832.5</v>
      </c>
      <c r="AF503" s="282" t="s">
        <v>79</v>
      </c>
      <c r="AG503" s="282" t="s">
        <v>33</v>
      </c>
      <c r="AH503" s="282" t="s">
        <v>161</v>
      </c>
      <c r="AI503" s="282" t="s">
        <v>179</v>
      </c>
      <c r="AJ503" s="282"/>
    </row>
    <row r="504" spans="2:36" s="36" customFormat="1" ht="86.1" customHeight="1" x14ac:dyDescent="0.3">
      <c r="B504" s="243"/>
      <c r="C504" s="243"/>
      <c r="D504" s="243"/>
      <c r="E504" s="299"/>
      <c r="F504" s="299"/>
      <c r="G504" s="299"/>
      <c r="H504" s="243"/>
      <c r="I504" s="243"/>
      <c r="J504" s="20" t="s">
        <v>111</v>
      </c>
      <c r="K504" s="27" t="s">
        <v>112</v>
      </c>
      <c r="L504" s="27" t="s">
        <v>85</v>
      </c>
      <c r="M504" s="27">
        <v>1</v>
      </c>
      <c r="N504" s="282"/>
      <c r="O504" s="243"/>
      <c r="P504" s="243"/>
      <c r="Q504" s="243"/>
      <c r="R504" s="301"/>
      <c r="S504" s="301"/>
      <c r="T504" s="300"/>
      <c r="U504" s="300"/>
      <c r="V504" s="289"/>
      <c r="W504" s="284"/>
      <c r="X504" s="284"/>
      <c r="Y504" s="284"/>
      <c r="Z504" s="284"/>
      <c r="AA504" s="284"/>
      <c r="AB504" s="284"/>
      <c r="AC504" s="282"/>
      <c r="AD504" s="283"/>
      <c r="AE504" s="283"/>
      <c r="AF504" s="243"/>
      <c r="AG504" s="282"/>
      <c r="AH504" s="282"/>
      <c r="AI504" s="282"/>
      <c r="AJ504" s="243"/>
    </row>
    <row r="505" spans="2:36" s="36" customFormat="1" ht="59.1" customHeight="1" x14ac:dyDescent="0.3">
      <c r="B505" s="243"/>
      <c r="C505" s="243"/>
      <c r="D505" s="243"/>
      <c r="E505" s="299"/>
      <c r="F505" s="299"/>
      <c r="G505" s="299"/>
      <c r="H505" s="243"/>
      <c r="I505" s="243"/>
      <c r="J505" s="20" t="s">
        <v>127</v>
      </c>
      <c r="K505" s="27" t="s">
        <v>128</v>
      </c>
      <c r="L505" s="27" t="s">
        <v>85</v>
      </c>
      <c r="M505" s="61">
        <v>50</v>
      </c>
      <c r="N505" s="282"/>
      <c r="O505" s="243"/>
      <c r="P505" s="243"/>
      <c r="Q505" s="243"/>
      <c r="R505" s="301"/>
      <c r="S505" s="301"/>
      <c r="T505" s="300"/>
      <c r="U505" s="300"/>
      <c r="V505" s="290"/>
      <c r="W505" s="284"/>
      <c r="X505" s="284"/>
      <c r="Y505" s="284"/>
      <c r="Z505" s="284"/>
      <c r="AA505" s="284"/>
      <c r="AB505" s="284"/>
      <c r="AC505" s="282"/>
      <c r="AD505" s="283"/>
      <c r="AE505" s="283"/>
      <c r="AF505" s="243"/>
      <c r="AG505" s="282"/>
      <c r="AH505" s="282"/>
      <c r="AI505" s="282"/>
      <c r="AJ505" s="243"/>
    </row>
    <row r="506" spans="2:36" s="36" customFormat="1" ht="89.1" customHeight="1" x14ac:dyDescent="0.3">
      <c r="B506" s="228" t="s">
        <v>427</v>
      </c>
      <c r="C506" s="228" t="s">
        <v>428</v>
      </c>
      <c r="D506" s="228" t="s">
        <v>106</v>
      </c>
      <c r="E506" s="229" t="s">
        <v>67</v>
      </c>
      <c r="F506" s="229" t="s">
        <v>134</v>
      </c>
      <c r="G506" s="229" t="s">
        <v>147</v>
      </c>
      <c r="H506" s="228" t="s">
        <v>70</v>
      </c>
      <c r="I506" s="228" t="s">
        <v>79</v>
      </c>
      <c r="J506" s="28" t="s">
        <v>207</v>
      </c>
      <c r="K506" s="14" t="s">
        <v>107</v>
      </c>
      <c r="L506" s="14" t="s">
        <v>86</v>
      </c>
      <c r="M506" s="14">
        <v>40</v>
      </c>
      <c r="N506" s="227" t="s">
        <v>108</v>
      </c>
      <c r="O506" s="228" t="s">
        <v>420</v>
      </c>
      <c r="P506" s="228" t="s">
        <v>75</v>
      </c>
      <c r="Q506" s="228" t="s">
        <v>76</v>
      </c>
      <c r="R506" s="231" t="s">
        <v>77</v>
      </c>
      <c r="S506" s="231" t="s">
        <v>109</v>
      </c>
      <c r="T506" s="232">
        <f>V506+Y506</f>
        <v>54570</v>
      </c>
      <c r="U506" s="232" t="s">
        <v>79</v>
      </c>
      <c r="V506" s="233">
        <v>46384.52</v>
      </c>
      <c r="W506" s="236" t="s">
        <v>79</v>
      </c>
      <c r="X506" s="236" t="s">
        <v>79</v>
      </c>
      <c r="Y506" s="236">
        <v>8185.48</v>
      </c>
      <c r="Z506" s="236" t="s">
        <v>98</v>
      </c>
      <c r="AA506" s="236" t="s">
        <v>79</v>
      </c>
      <c r="AB506" s="236">
        <v>9630</v>
      </c>
      <c r="AC506" s="227" t="s">
        <v>149</v>
      </c>
      <c r="AD506" s="237" t="s">
        <v>79</v>
      </c>
      <c r="AE506" s="237">
        <f>V506+Y506</f>
        <v>54570</v>
      </c>
      <c r="AF506" s="227" t="s">
        <v>79</v>
      </c>
      <c r="AG506" s="227" t="s">
        <v>33</v>
      </c>
      <c r="AH506" s="227" t="s">
        <v>161</v>
      </c>
      <c r="AI506" s="227" t="s">
        <v>179</v>
      </c>
      <c r="AJ506" s="227"/>
    </row>
    <row r="507" spans="2:36" s="36" customFormat="1" ht="86.1" customHeight="1" x14ac:dyDescent="0.3">
      <c r="B507" s="228"/>
      <c r="C507" s="228"/>
      <c r="D507" s="228"/>
      <c r="E507" s="229"/>
      <c r="F507" s="229"/>
      <c r="G507" s="229"/>
      <c r="H507" s="228"/>
      <c r="I507" s="228"/>
      <c r="J507" s="11" t="s">
        <v>111</v>
      </c>
      <c r="K507" s="7" t="s">
        <v>112</v>
      </c>
      <c r="L507" s="7" t="s">
        <v>85</v>
      </c>
      <c r="M507" s="7">
        <v>2</v>
      </c>
      <c r="N507" s="227"/>
      <c r="O507" s="228"/>
      <c r="P507" s="228"/>
      <c r="Q507" s="228"/>
      <c r="R507" s="231"/>
      <c r="S507" s="231"/>
      <c r="T507" s="232"/>
      <c r="U507" s="232"/>
      <c r="V507" s="234"/>
      <c r="W507" s="236"/>
      <c r="X507" s="236"/>
      <c r="Y507" s="236"/>
      <c r="Z507" s="236"/>
      <c r="AA507" s="236"/>
      <c r="AB507" s="236"/>
      <c r="AC507" s="227"/>
      <c r="AD507" s="237"/>
      <c r="AE507" s="237"/>
      <c r="AF507" s="228"/>
      <c r="AG507" s="227"/>
      <c r="AH507" s="227"/>
      <c r="AI507" s="227"/>
      <c r="AJ507" s="228"/>
    </row>
    <row r="508" spans="2:36" s="36" customFormat="1" ht="88.5" customHeight="1" x14ac:dyDescent="0.3">
      <c r="B508" s="228"/>
      <c r="C508" s="228"/>
      <c r="D508" s="228"/>
      <c r="E508" s="229"/>
      <c r="F508" s="229"/>
      <c r="G508" s="229"/>
      <c r="H508" s="228"/>
      <c r="I508" s="228"/>
      <c r="J508" s="11" t="s">
        <v>127</v>
      </c>
      <c r="K508" s="7" t="s">
        <v>128</v>
      </c>
      <c r="L508" s="7" t="s">
        <v>85</v>
      </c>
      <c r="M508" s="63">
        <v>40</v>
      </c>
      <c r="N508" s="227"/>
      <c r="O508" s="228"/>
      <c r="P508" s="228"/>
      <c r="Q508" s="228"/>
      <c r="R508" s="231"/>
      <c r="S508" s="231"/>
      <c r="T508" s="232"/>
      <c r="U508" s="232"/>
      <c r="V508" s="235"/>
      <c r="W508" s="236"/>
      <c r="X508" s="236"/>
      <c r="Y508" s="236"/>
      <c r="Z508" s="236"/>
      <c r="AA508" s="236"/>
      <c r="AB508" s="236"/>
      <c r="AC508" s="227"/>
      <c r="AD508" s="237"/>
      <c r="AE508" s="237"/>
      <c r="AF508" s="228"/>
      <c r="AG508" s="227"/>
      <c r="AH508" s="227"/>
      <c r="AI508" s="227"/>
      <c r="AJ508" s="228"/>
    </row>
    <row r="509" spans="2:36" s="36" customFormat="1" ht="102.6" customHeight="1" x14ac:dyDescent="0.3">
      <c r="B509" s="228" t="s">
        <v>429</v>
      </c>
      <c r="C509" s="228" t="s">
        <v>430</v>
      </c>
      <c r="D509" s="228" t="s">
        <v>106</v>
      </c>
      <c r="E509" s="229" t="s">
        <v>67</v>
      </c>
      <c r="F509" s="229" t="s">
        <v>134</v>
      </c>
      <c r="G509" s="229" t="s">
        <v>147</v>
      </c>
      <c r="H509" s="228" t="s">
        <v>70</v>
      </c>
      <c r="I509" s="228" t="s">
        <v>79</v>
      </c>
      <c r="J509" s="28" t="s">
        <v>207</v>
      </c>
      <c r="K509" s="14" t="s">
        <v>107</v>
      </c>
      <c r="L509" s="14" t="s">
        <v>86</v>
      </c>
      <c r="M509" s="14">
        <v>40</v>
      </c>
      <c r="N509" s="227" t="s">
        <v>108</v>
      </c>
      <c r="O509" s="228" t="s">
        <v>420</v>
      </c>
      <c r="P509" s="228" t="s">
        <v>75</v>
      </c>
      <c r="Q509" s="228" t="s">
        <v>76</v>
      </c>
      <c r="R509" s="231" t="s">
        <v>77</v>
      </c>
      <c r="S509" s="231" t="s">
        <v>109</v>
      </c>
      <c r="T509" s="232">
        <f>V509+Y509</f>
        <v>100045</v>
      </c>
      <c r="U509" s="232" t="s">
        <v>79</v>
      </c>
      <c r="V509" s="233">
        <v>85038.25</v>
      </c>
      <c r="W509" s="236" t="s">
        <v>79</v>
      </c>
      <c r="X509" s="236" t="s">
        <v>79</v>
      </c>
      <c r="Y509" s="236">
        <v>15006.75</v>
      </c>
      <c r="Z509" s="236" t="s">
        <v>98</v>
      </c>
      <c r="AA509" s="236" t="s">
        <v>79</v>
      </c>
      <c r="AB509" s="236">
        <v>17655</v>
      </c>
      <c r="AC509" s="227" t="s">
        <v>149</v>
      </c>
      <c r="AD509" s="237" t="s">
        <v>79</v>
      </c>
      <c r="AE509" s="237">
        <f>V509+Y509</f>
        <v>100045</v>
      </c>
      <c r="AF509" s="227" t="s">
        <v>79</v>
      </c>
      <c r="AG509" s="227" t="s">
        <v>33</v>
      </c>
      <c r="AH509" s="227" t="s">
        <v>161</v>
      </c>
      <c r="AI509" s="227" t="s">
        <v>179</v>
      </c>
      <c r="AJ509" s="227"/>
    </row>
    <row r="510" spans="2:36" s="36" customFormat="1" ht="59.7" customHeight="1" x14ac:dyDescent="0.3">
      <c r="B510" s="228"/>
      <c r="C510" s="228"/>
      <c r="D510" s="228"/>
      <c r="E510" s="229"/>
      <c r="F510" s="229"/>
      <c r="G510" s="229"/>
      <c r="H510" s="228"/>
      <c r="I510" s="228"/>
      <c r="J510" s="11" t="s">
        <v>111</v>
      </c>
      <c r="K510" s="7" t="s">
        <v>112</v>
      </c>
      <c r="L510" s="7" t="s">
        <v>85</v>
      </c>
      <c r="M510" s="7">
        <v>1</v>
      </c>
      <c r="N510" s="227"/>
      <c r="O510" s="228"/>
      <c r="P510" s="228"/>
      <c r="Q510" s="228"/>
      <c r="R510" s="231"/>
      <c r="S510" s="231"/>
      <c r="T510" s="232"/>
      <c r="U510" s="232"/>
      <c r="V510" s="234"/>
      <c r="W510" s="236"/>
      <c r="X510" s="236"/>
      <c r="Y510" s="236"/>
      <c r="Z510" s="236"/>
      <c r="AA510" s="236"/>
      <c r="AB510" s="236"/>
      <c r="AC510" s="227"/>
      <c r="AD510" s="237"/>
      <c r="AE510" s="237"/>
      <c r="AF510" s="228"/>
      <c r="AG510" s="227"/>
      <c r="AH510" s="227"/>
      <c r="AI510" s="227"/>
      <c r="AJ510" s="228"/>
    </row>
    <row r="511" spans="2:36" s="36" customFormat="1" ht="51.6" customHeight="1" x14ac:dyDescent="0.3">
      <c r="B511" s="228"/>
      <c r="C511" s="228"/>
      <c r="D511" s="228"/>
      <c r="E511" s="229"/>
      <c r="F511" s="229"/>
      <c r="G511" s="229"/>
      <c r="H511" s="228"/>
      <c r="I511" s="228"/>
      <c r="J511" s="11" t="s">
        <v>127</v>
      </c>
      <c r="K511" s="7" t="s">
        <v>128</v>
      </c>
      <c r="L511" s="7" t="s">
        <v>85</v>
      </c>
      <c r="M511" s="63">
        <v>10</v>
      </c>
      <c r="N511" s="227"/>
      <c r="O511" s="228"/>
      <c r="P511" s="228"/>
      <c r="Q511" s="228"/>
      <c r="R511" s="231"/>
      <c r="S511" s="231"/>
      <c r="T511" s="232"/>
      <c r="U511" s="232"/>
      <c r="V511" s="235"/>
      <c r="W511" s="236"/>
      <c r="X511" s="236"/>
      <c r="Y511" s="236"/>
      <c r="Z511" s="236"/>
      <c r="AA511" s="236"/>
      <c r="AB511" s="236"/>
      <c r="AC511" s="227"/>
      <c r="AD511" s="237"/>
      <c r="AE511" s="237"/>
      <c r="AF511" s="228"/>
      <c r="AG511" s="227"/>
      <c r="AH511" s="227"/>
      <c r="AI511" s="227"/>
      <c r="AJ511" s="228"/>
    </row>
    <row r="512" spans="2:36" s="36" customFormat="1" ht="100.5" customHeight="1" x14ac:dyDescent="0.3">
      <c r="B512" s="228" t="s">
        <v>431</v>
      </c>
      <c r="C512" s="228" t="s">
        <v>432</v>
      </c>
      <c r="D512" s="228" t="s">
        <v>106</v>
      </c>
      <c r="E512" s="229" t="s">
        <v>67</v>
      </c>
      <c r="F512" s="229" t="s">
        <v>134</v>
      </c>
      <c r="G512" s="229" t="s">
        <v>147</v>
      </c>
      <c r="H512" s="228" t="s">
        <v>70</v>
      </c>
      <c r="I512" s="228" t="s">
        <v>79</v>
      </c>
      <c r="J512" s="11" t="s">
        <v>207</v>
      </c>
      <c r="K512" s="7" t="s">
        <v>107</v>
      </c>
      <c r="L512" s="7" t="s">
        <v>86</v>
      </c>
      <c r="M512" s="63">
        <v>40</v>
      </c>
      <c r="N512" s="227" t="s">
        <v>108</v>
      </c>
      <c r="O512" s="228" t="s">
        <v>420</v>
      </c>
      <c r="P512" s="228" t="s">
        <v>75</v>
      </c>
      <c r="Q512" s="228" t="s">
        <v>76</v>
      </c>
      <c r="R512" s="231" t="s">
        <v>77</v>
      </c>
      <c r="S512" s="231" t="s">
        <v>109</v>
      </c>
      <c r="T512" s="232">
        <f>V512+Y512</f>
        <v>72760</v>
      </c>
      <c r="U512" s="232" t="s">
        <v>79</v>
      </c>
      <c r="V512" s="233">
        <v>61846</v>
      </c>
      <c r="W512" s="236" t="s">
        <v>79</v>
      </c>
      <c r="X512" s="236" t="s">
        <v>79</v>
      </c>
      <c r="Y512" s="236">
        <v>10914</v>
      </c>
      <c r="Z512" s="236" t="s">
        <v>98</v>
      </c>
      <c r="AA512" s="236" t="s">
        <v>79</v>
      </c>
      <c r="AB512" s="236">
        <v>12840</v>
      </c>
      <c r="AC512" s="227" t="s">
        <v>149</v>
      </c>
      <c r="AD512" s="237" t="s">
        <v>79</v>
      </c>
      <c r="AE512" s="237">
        <f>V512+Y512</f>
        <v>72760</v>
      </c>
      <c r="AF512" s="227" t="s">
        <v>79</v>
      </c>
      <c r="AG512" s="227" t="s">
        <v>33</v>
      </c>
      <c r="AH512" s="227" t="s">
        <v>161</v>
      </c>
      <c r="AI512" s="227" t="s">
        <v>179</v>
      </c>
      <c r="AJ512" s="227"/>
    </row>
    <row r="513" spans="2:36" s="36" customFormat="1" ht="58.2" customHeight="1" x14ac:dyDescent="0.3">
      <c r="B513" s="228"/>
      <c r="C513" s="228"/>
      <c r="D513" s="228"/>
      <c r="E513" s="229"/>
      <c r="F513" s="229"/>
      <c r="G513" s="229"/>
      <c r="H513" s="228"/>
      <c r="I513" s="228"/>
      <c r="J513" s="11" t="s">
        <v>111</v>
      </c>
      <c r="K513" s="7" t="s">
        <v>112</v>
      </c>
      <c r="L513" s="7" t="s">
        <v>85</v>
      </c>
      <c r="M513" s="63">
        <v>2</v>
      </c>
      <c r="N513" s="227"/>
      <c r="O513" s="228"/>
      <c r="P513" s="228"/>
      <c r="Q513" s="228"/>
      <c r="R513" s="231"/>
      <c r="S513" s="231"/>
      <c r="T513" s="232"/>
      <c r="U513" s="232"/>
      <c r="V513" s="234"/>
      <c r="W513" s="236"/>
      <c r="X513" s="236"/>
      <c r="Y513" s="236"/>
      <c r="Z513" s="236"/>
      <c r="AA513" s="236"/>
      <c r="AB513" s="236"/>
      <c r="AC513" s="227"/>
      <c r="AD513" s="237"/>
      <c r="AE513" s="237"/>
      <c r="AF513" s="228"/>
      <c r="AG513" s="227"/>
      <c r="AH513" s="227"/>
      <c r="AI513" s="227"/>
      <c r="AJ513" s="228"/>
    </row>
    <row r="514" spans="2:36" s="36" customFormat="1" ht="43.2" customHeight="1" x14ac:dyDescent="0.3">
      <c r="B514" s="228"/>
      <c r="C514" s="228"/>
      <c r="D514" s="228"/>
      <c r="E514" s="229"/>
      <c r="F514" s="229"/>
      <c r="G514" s="229"/>
      <c r="H514" s="228"/>
      <c r="I514" s="228"/>
      <c r="J514" s="11" t="s">
        <v>127</v>
      </c>
      <c r="K514" s="7" t="s">
        <v>128</v>
      </c>
      <c r="L514" s="7" t="s">
        <v>85</v>
      </c>
      <c r="M514" s="63">
        <v>40</v>
      </c>
      <c r="N514" s="227"/>
      <c r="O514" s="228"/>
      <c r="P514" s="228"/>
      <c r="Q514" s="228"/>
      <c r="R514" s="231"/>
      <c r="S514" s="231"/>
      <c r="T514" s="232"/>
      <c r="U514" s="232"/>
      <c r="V514" s="235"/>
      <c r="W514" s="236"/>
      <c r="X514" s="236"/>
      <c r="Y514" s="236"/>
      <c r="Z514" s="236"/>
      <c r="AA514" s="236"/>
      <c r="AB514" s="236"/>
      <c r="AC514" s="227"/>
      <c r="AD514" s="237"/>
      <c r="AE514" s="237"/>
      <c r="AF514" s="228"/>
      <c r="AG514" s="227"/>
      <c r="AH514" s="227"/>
      <c r="AI514" s="227"/>
      <c r="AJ514" s="228"/>
    </row>
    <row r="515" spans="2:36" s="36" customFormat="1" ht="100.5" customHeight="1" x14ac:dyDescent="0.3">
      <c r="B515" s="228" t="s">
        <v>433</v>
      </c>
      <c r="C515" s="228" t="s">
        <v>419</v>
      </c>
      <c r="D515" s="228" t="s">
        <v>106</v>
      </c>
      <c r="E515" s="229" t="s">
        <v>67</v>
      </c>
      <c r="F515" s="229" t="s">
        <v>134</v>
      </c>
      <c r="G515" s="229" t="s">
        <v>147</v>
      </c>
      <c r="H515" s="228" t="s">
        <v>70</v>
      </c>
      <c r="I515" s="228" t="s">
        <v>79</v>
      </c>
      <c r="J515" s="11" t="s">
        <v>207</v>
      </c>
      <c r="K515" s="7" t="s">
        <v>107</v>
      </c>
      <c r="L515" s="7" t="s">
        <v>86</v>
      </c>
      <c r="M515" s="63">
        <v>40</v>
      </c>
      <c r="N515" s="227" t="s">
        <v>108</v>
      </c>
      <c r="O515" s="228" t="s">
        <v>420</v>
      </c>
      <c r="P515" s="228" t="s">
        <v>75</v>
      </c>
      <c r="Q515" s="228" t="s">
        <v>76</v>
      </c>
      <c r="R515" s="231" t="s">
        <v>77</v>
      </c>
      <c r="S515" s="231" t="s">
        <v>109</v>
      </c>
      <c r="T515" s="232">
        <f>V515+Y515</f>
        <v>150449.68</v>
      </c>
      <c r="U515" s="232" t="s">
        <v>79</v>
      </c>
      <c r="V515" s="233">
        <v>127882.2</v>
      </c>
      <c r="W515" s="236" t="s">
        <v>79</v>
      </c>
      <c r="X515" s="236" t="s">
        <v>79</v>
      </c>
      <c r="Y515" s="236">
        <v>22567.48</v>
      </c>
      <c r="Z515" s="236" t="s">
        <v>98</v>
      </c>
      <c r="AA515" s="236" t="s">
        <v>79</v>
      </c>
      <c r="AB515" s="236">
        <v>26549.94</v>
      </c>
      <c r="AC515" s="227" t="s">
        <v>149</v>
      </c>
      <c r="AD515" s="237" t="s">
        <v>79</v>
      </c>
      <c r="AE515" s="237">
        <f>V515+Y515</f>
        <v>150449.68</v>
      </c>
      <c r="AF515" s="227" t="s">
        <v>79</v>
      </c>
      <c r="AG515" s="227" t="s">
        <v>33</v>
      </c>
      <c r="AH515" s="227" t="s">
        <v>161</v>
      </c>
      <c r="AI515" s="227" t="s">
        <v>179</v>
      </c>
      <c r="AJ515" s="227"/>
    </row>
    <row r="516" spans="2:36" s="36" customFormat="1" ht="58.2" customHeight="1" x14ac:dyDescent="0.3">
      <c r="B516" s="228"/>
      <c r="C516" s="228"/>
      <c r="D516" s="228"/>
      <c r="E516" s="229"/>
      <c r="F516" s="229"/>
      <c r="G516" s="229"/>
      <c r="H516" s="228"/>
      <c r="I516" s="228"/>
      <c r="J516" s="11" t="s">
        <v>111</v>
      </c>
      <c r="K516" s="7" t="s">
        <v>112</v>
      </c>
      <c r="L516" s="7" t="s">
        <v>85</v>
      </c>
      <c r="M516" s="63">
        <v>1</v>
      </c>
      <c r="N516" s="227"/>
      <c r="O516" s="228"/>
      <c r="P516" s="228"/>
      <c r="Q516" s="228"/>
      <c r="R516" s="231"/>
      <c r="S516" s="231"/>
      <c r="T516" s="232"/>
      <c r="U516" s="232"/>
      <c r="V516" s="234"/>
      <c r="W516" s="236"/>
      <c r="X516" s="236"/>
      <c r="Y516" s="236"/>
      <c r="Z516" s="236"/>
      <c r="AA516" s="236"/>
      <c r="AB516" s="236"/>
      <c r="AC516" s="227"/>
      <c r="AD516" s="237"/>
      <c r="AE516" s="237"/>
      <c r="AF516" s="228"/>
      <c r="AG516" s="227"/>
      <c r="AH516" s="227"/>
      <c r="AI516" s="227"/>
      <c r="AJ516" s="228"/>
    </row>
    <row r="517" spans="2:36" s="36" customFormat="1" ht="43.2" customHeight="1" x14ac:dyDescent="0.3">
      <c r="B517" s="228"/>
      <c r="C517" s="228"/>
      <c r="D517" s="228"/>
      <c r="E517" s="229"/>
      <c r="F517" s="229"/>
      <c r="G517" s="229"/>
      <c r="H517" s="228"/>
      <c r="I517" s="228"/>
      <c r="J517" s="11" t="s">
        <v>127</v>
      </c>
      <c r="K517" s="7" t="s">
        <v>128</v>
      </c>
      <c r="L517" s="7" t="s">
        <v>85</v>
      </c>
      <c r="M517" s="63">
        <v>60</v>
      </c>
      <c r="N517" s="227"/>
      <c r="O517" s="228"/>
      <c r="P517" s="228"/>
      <c r="Q517" s="228"/>
      <c r="R517" s="231"/>
      <c r="S517" s="231"/>
      <c r="T517" s="232"/>
      <c r="U517" s="232"/>
      <c r="V517" s="235"/>
      <c r="W517" s="236"/>
      <c r="X517" s="236"/>
      <c r="Y517" s="236"/>
      <c r="Z517" s="236"/>
      <c r="AA517" s="236"/>
      <c r="AB517" s="236"/>
      <c r="AC517" s="227"/>
      <c r="AD517" s="237"/>
      <c r="AE517" s="237"/>
      <c r="AF517" s="228"/>
      <c r="AG517" s="227"/>
      <c r="AH517" s="227"/>
      <c r="AI517" s="227"/>
      <c r="AJ517" s="228"/>
    </row>
    <row r="518" spans="2:36" s="36" customFormat="1" ht="100.5" customHeight="1" x14ac:dyDescent="0.3">
      <c r="B518" s="228" t="s">
        <v>434</v>
      </c>
      <c r="C518" s="228" t="s">
        <v>428</v>
      </c>
      <c r="D518" s="228" t="s">
        <v>106</v>
      </c>
      <c r="E518" s="229" t="s">
        <v>67</v>
      </c>
      <c r="F518" s="229" t="s">
        <v>134</v>
      </c>
      <c r="G518" s="229" t="s">
        <v>147</v>
      </c>
      <c r="H518" s="228" t="s">
        <v>70</v>
      </c>
      <c r="I518" s="228" t="s">
        <v>79</v>
      </c>
      <c r="J518" s="11" t="s">
        <v>207</v>
      </c>
      <c r="K518" s="7" t="s">
        <v>107</v>
      </c>
      <c r="L518" s="7" t="s">
        <v>86</v>
      </c>
      <c r="M518" s="63">
        <v>40</v>
      </c>
      <c r="N518" s="227" t="s">
        <v>108</v>
      </c>
      <c r="O518" s="228" t="s">
        <v>420</v>
      </c>
      <c r="P518" s="228" t="s">
        <v>75</v>
      </c>
      <c r="Q518" s="228" t="s">
        <v>76</v>
      </c>
      <c r="R518" s="231" t="s">
        <v>77</v>
      </c>
      <c r="S518" s="231" t="s">
        <v>109</v>
      </c>
      <c r="T518" s="232">
        <f>V518+Y518</f>
        <v>54570</v>
      </c>
      <c r="U518" s="232" t="s">
        <v>79</v>
      </c>
      <c r="V518" s="233">
        <v>46384.52</v>
      </c>
      <c r="W518" s="236" t="s">
        <v>79</v>
      </c>
      <c r="X518" s="236" t="s">
        <v>79</v>
      </c>
      <c r="Y518" s="236">
        <v>8185.48</v>
      </c>
      <c r="Z518" s="236" t="s">
        <v>98</v>
      </c>
      <c r="AA518" s="236" t="s">
        <v>79</v>
      </c>
      <c r="AB518" s="236">
        <v>9630</v>
      </c>
      <c r="AC518" s="227" t="s">
        <v>149</v>
      </c>
      <c r="AD518" s="237" t="s">
        <v>79</v>
      </c>
      <c r="AE518" s="237">
        <f>V518+Y518</f>
        <v>54570</v>
      </c>
      <c r="AF518" s="227" t="s">
        <v>79</v>
      </c>
      <c r="AG518" s="227" t="s">
        <v>33</v>
      </c>
      <c r="AH518" s="227" t="s">
        <v>247</v>
      </c>
      <c r="AI518" s="227" t="s">
        <v>252</v>
      </c>
      <c r="AJ518" s="227"/>
    </row>
    <row r="519" spans="2:36" s="36" customFormat="1" ht="58.2" customHeight="1" x14ac:dyDescent="0.3">
      <c r="B519" s="228"/>
      <c r="C519" s="228"/>
      <c r="D519" s="228"/>
      <c r="E519" s="229"/>
      <c r="F519" s="229"/>
      <c r="G519" s="229"/>
      <c r="H519" s="228"/>
      <c r="I519" s="228"/>
      <c r="J519" s="11" t="s">
        <v>111</v>
      </c>
      <c r="K519" s="7" t="s">
        <v>112</v>
      </c>
      <c r="L519" s="7" t="s">
        <v>85</v>
      </c>
      <c r="M519" s="63">
        <v>1</v>
      </c>
      <c r="N519" s="227"/>
      <c r="O519" s="228"/>
      <c r="P519" s="228"/>
      <c r="Q519" s="228"/>
      <c r="R519" s="231"/>
      <c r="S519" s="231"/>
      <c r="T519" s="232"/>
      <c r="U519" s="232"/>
      <c r="V519" s="234"/>
      <c r="W519" s="236"/>
      <c r="X519" s="236"/>
      <c r="Y519" s="236"/>
      <c r="Z519" s="236"/>
      <c r="AA519" s="236"/>
      <c r="AB519" s="236"/>
      <c r="AC519" s="227"/>
      <c r="AD519" s="237"/>
      <c r="AE519" s="237"/>
      <c r="AF519" s="228"/>
      <c r="AG519" s="227"/>
      <c r="AH519" s="227"/>
      <c r="AI519" s="227"/>
      <c r="AJ519" s="228"/>
    </row>
    <row r="520" spans="2:36" s="36" customFormat="1" ht="43.2" customHeight="1" x14ac:dyDescent="0.3">
      <c r="B520" s="228"/>
      <c r="C520" s="228"/>
      <c r="D520" s="228"/>
      <c r="E520" s="229"/>
      <c r="F520" s="229"/>
      <c r="G520" s="229"/>
      <c r="H520" s="228"/>
      <c r="I520" s="228"/>
      <c r="J520" s="11" t="s">
        <v>127</v>
      </c>
      <c r="K520" s="7" t="s">
        <v>128</v>
      </c>
      <c r="L520" s="7" t="s">
        <v>85</v>
      </c>
      <c r="M520" s="63">
        <v>40</v>
      </c>
      <c r="N520" s="227"/>
      <c r="O520" s="228"/>
      <c r="P520" s="228"/>
      <c r="Q520" s="228"/>
      <c r="R520" s="231"/>
      <c r="S520" s="231"/>
      <c r="T520" s="232"/>
      <c r="U520" s="232"/>
      <c r="V520" s="235"/>
      <c r="W520" s="236"/>
      <c r="X520" s="236"/>
      <c r="Y520" s="236"/>
      <c r="Z520" s="236"/>
      <c r="AA520" s="236"/>
      <c r="AB520" s="236"/>
      <c r="AC520" s="227"/>
      <c r="AD520" s="237"/>
      <c r="AE520" s="237"/>
      <c r="AF520" s="228"/>
      <c r="AG520" s="227"/>
      <c r="AH520" s="227"/>
      <c r="AI520" s="227"/>
      <c r="AJ520" s="228"/>
    </row>
    <row r="521" spans="2:36" s="36" customFormat="1" ht="96.6" x14ac:dyDescent="0.3">
      <c r="B521" s="243" t="s">
        <v>1167</v>
      </c>
      <c r="C521" s="243" t="s">
        <v>984</v>
      </c>
      <c r="D521" s="243" t="s">
        <v>106</v>
      </c>
      <c r="E521" s="299" t="s">
        <v>67</v>
      </c>
      <c r="F521" s="299" t="s">
        <v>134</v>
      </c>
      <c r="G521" s="299" t="s">
        <v>147</v>
      </c>
      <c r="H521" s="243" t="s">
        <v>70</v>
      </c>
      <c r="I521" s="243" t="s">
        <v>79</v>
      </c>
      <c r="J521" s="20" t="s">
        <v>207</v>
      </c>
      <c r="K521" s="27" t="s">
        <v>107</v>
      </c>
      <c r="L521" s="27" t="s">
        <v>86</v>
      </c>
      <c r="M521" s="61">
        <v>40</v>
      </c>
      <c r="N521" s="282" t="s">
        <v>108</v>
      </c>
      <c r="O521" s="243" t="s">
        <v>420</v>
      </c>
      <c r="P521" s="243" t="s">
        <v>75</v>
      </c>
      <c r="Q521" s="243" t="s">
        <v>76</v>
      </c>
      <c r="R521" s="301" t="s">
        <v>77</v>
      </c>
      <c r="S521" s="301" t="s">
        <v>109</v>
      </c>
      <c r="T521" s="300">
        <f>V521+Y521</f>
        <v>37168.380000000005</v>
      </c>
      <c r="U521" s="300" t="s">
        <v>79</v>
      </c>
      <c r="V521" s="288">
        <v>31593.13</v>
      </c>
      <c r="W521" s="284" t="s">
        <v>79</v>
      </c>
      <c r="X521" s="284" t="s">
        <v>79</v>
      </c>
      <c r="Y521" s="284">
        <v>5575.25</v>
      </c>
      <c r="Z521" s="284" t="s">
        <v>98</v>
      </c>
      <c r="AA521" s="284" t="s">
        <v>79</v>
      </c>
      <c r="AB521" s="284">
        <v>6559.13</v>
      </c>
      <c r="AC521" s="282" t="s">
        <v>149</v>
      </c>
      <c r="AD521" s="283" t="s">
        <v>79</v>
      </c>
      <c r="AE521" s="283">
        <f>V521+Y521</f>
        <v>37168.380000000005</v>
      </c>
      <c r="AF521" s="243" t="s">
        <v>79</v>
      </c>
      <c r="AG521" s="282" t="s">
        <v>33</v>
      </c>
      <c r="AH521" s="282" t="s">
        <v>247</v>
      </c>
      <c r="AI521" s="282" t="s">
        <v>252</v>
      </c>
      <c r="AJ521" s="243"/>
    </row>
    <row r="522" spans="2:36" s="36" customFormat="1" ht="58.2" customHeight="1" x14ac:dyDescent="0.3">
      <c r="B522" s="243"/>
      <c r="C522" s="243"/>
      <c r="D522" s="243"/>
      <c r="E522" s="299"/>
      <c r="F522" s="299"/>
      <c r="G522" s="299"/>
      <c r="H522" s="243"/>
      <c r="I522" s="243"/>
      <c r="J522" s="20" t="s">
        <v>111</v>
      </c>
      <c r="K522" s="27" t="s">
        <v>112</v>
      </c>
      <c r="L522" s="27" t="s">
        <v>85</v>
      </c>
      <c r="M522" s="61">
        <v>1</v>
      </c>
      <c r="N522" s="282"/>
      <c r="O522" s="243"/>
      <c r="P522" s="243"/>
      <c r="Q522" s="243"/>
      <c r="R522" s="301"/>
      <c r="S522" s="301"/>
      <c r="T522" s="300"/>
      <c r="U522" s="300"/>
      <c r="V522" s="289"/>
      <c r="W522" s="284"/>
      <c r="X522" s="284"/>
      <c r="Y522" s="284"/>
      <c r="Z522" s="284"/>
      <c r="AA522" s="284"/>
      <c r="AB522" s="284"/>
      <c r="AC522" s="282"/>
      <c r="AD522" s="283"/>
      <c r="AE522" s="283"/>
      <c r="AF522" s="243"/>
      <c r="AG522" s="282"/>
      <c r="AH522" s="282"/>
      <c r="AI522" s="282"/>
      <c r="AJ522" s="243"/>
    </row>
    <row r="523" spans="2:36" s="36" customFormat="1" ht="43.2" customHeight="1" x14ac:dyDescent="0.3">
      <c r="B523" s="243"/>
      <c r="C523" s="243"/>
      <c r="D523" s="243"/>
      <c r="E523" s="299"/>
      <c r="F523" s="299"/>
      <c r="G523" s="299"/>
      <c r="H523" s="243"/>
      <c r="I523" s="243"/>
      <c r="J523" s="20" t="s">
        <v>127</v>
      </c>
      <c r="K523" s="27" t="s">
        <v>128</v>
      </c>
      <c r="L523" s="27" t="s">
        <v>85</v>
      </c>
      <c r="M523" s="61">
        <v>20</v>
      </c>
      <c r="N523" s="282"/>
      <c r="O523" s="243"/>
      <c r="P523" s="243"/>
      <c r="Q523" s="243"/>
      <c r="R523" s="301"/>
      <c r="S523" s="301"/>
      <c r="T523" s="300"/>
      <c r="U523" s="300"/>
      <c r="V523" s="290"/>
      <c r="W523" s="284"/>
      <c r="X523" s="284"/>
      <c r="Y523" s="284"/>
      <c r="Z523" s="284"/>
      <c r="AA523" s="284"/>
      <c r="AB523" s="284"/>
      <c r="AC523" s="282"/>
      <c r="AD523" s="283"/>
      <c r="AE523" s="283"/>
      <c r="AF523" s="243"/>
      <c r="AG523" s="282"/>
      <c r="AH523" s="282"/>
      <c r="AI523" s="282"/>
      <c r="AJ523" s="243"/>
    </row>
    <row r="524" spans="2:36" s="36" customFormat="1" ht="96.6" x14ac:dyDescent="0.3">
      <c r="B524" s="228" t="s">
        <v>435</v>
      </c>
      <c r="C524" s="228" t="s">
        <v>430</v>
      </c>
      <c r="D524" s="228" t="s">
        <v>106</v>
      </c>
      <c r="E524" s="229" t="s">
        <v>67</v>
      </c>
      <c r="F524" s="229" t="s">
        <v>134</v>
      </c>
      <c r="G524" s="229" t="s">
        <v>147</v>
      </c>
      <c r="H524" s="228" t="s">
        <v>70</v>
      </c>
      <c r="I524" s="228" t="s">
        <v>79</v>
      </c>
      <c r="J524" s="11" t="s">
        <v>207</v>
      </c>
      <c r="K524" s="7" t="s">
        <v>107</v>
      </c>
      <c r="L524" s="7" t="s">
        <v>86</v>
      </c>
      <c r="M524" s="63">
        <v>40</v>
      </c>
      <c r="N524" s="227" t="s">
        <v>108</v>
      </c>
      <c r="O524" s="228" t="s">
        <v>420</v>
      </c>
      <c r="P524" s="228" t="s">
        <v>75</v>
      </c>
      <c r="Q524" s="228" t="s">
        <v>76</v>
      </c>
      <c r="R524" s="231" t="s">
        <v>77</v>
      </c>
      <c r="S524" s="231" t="s">
        <v>109</v>
      </c>
      <c r="T524" s="232">
        <f>V524+Y524</f>
        <v>100864.98</v>
      </c>
      <c r="U524" s="232" t="s">
        <v>79</v>
      </c>
      <c r="V524" s="233">
        <v>85735.23</v>
      </c>
      <c r="W524" s="236" t="s">
        <v>79</v>
      </c>
      <c r="X524" s="236" t="s">
        <v>79</v>
      </c>
      <c r="Y524" s="236">
        <v>15129.75</v>
      </c>
      <c r="Z524" s="236" t="s">
        <v>98</v>
      </c>
      <c r="AA524" s="236" t="s">
        <v>79</v>
      </c>
      <c r="AB524" s="236">
        <v>17799.71</v>
      </c>
      <c r="AC524" s="227" t="s">
        <v>149</v>
      </c>
      <c r="AD524" s="237" t="s">
        <v>79</v>
      </c>
      <c r="AE524" s="237">
        <f>V524+Y524</f>
        <v>100864.98</v>
      </c>
      <c r="AF524" s="228" t="s">
        <v>79</v>
      </c>
      <c r="AG524" s="227" t="s">
        <v>33</v>
      </c>
      <c r="AH524" s="227" t="s">
        <v>247</v>
      </c>
      <c r="AI524" s="227" t="s">
        <v>252</v>
      </c>
      <c r="AJ524" s="228"/>
    </row>
    <row r="525" spans="2:36" s="36" customFormat="1" ht="58.2" customHeight="1" x14ac:dyDescent="0.3">
      <c r="B525" s="228"/>
      <c r="C525" s="228"/>
      <c r="D525" s="228"/>
      <c r="E525" s="229"/>
      <c r="F525" s="229"/>
      <c r="G525" s="229"/>
      <c r="H525" s="228"/>
      <c r="I525" s="228"/>
      <c r="J525" s="11" t="s">
        <v>111</v>
      </c>
      <c r="K525" s="7" t="s">
        <v>112</v>
      </c>
      <c r="L525" s="7" t="s">
        <v>85</v>
      </c>
      <c r="M525" s="63">
        <v>1</v>
      </c>
      <c r="N525" s="227"/>
      <c r="O525" s="228"/>
      <c r="P525" s="228"/>
      <c r="Q525" s="228"/>
      <c r="R525" s="231"/>
      <c r="S525" s="231"/>
      <c r="T525" s="232"/>
      <c r="U525" s="232"/>
      <c r="V525" s="234"/>
      <c r="W525" s="236"/>
      <c r="X525" s="236"/>
      <c r="Y525" s="236"/>
      <c r="Z525" s="236"/>
      <c r="AA525" s="236"/>
      <c r="AB525" s="236"/>
      <c r="AC525" s="227"/>
      <c r="AD525" s="237"/>
      <c r="AE525" s="237"/>
      <c r="AF525" s="228"/>
      <c r="AG525" s="227"/>
      <c r="AH525" s="227"/>
      <c r="AI525" s="227"/>
      <c r="AJ525" s="228"/>
    </row>
    <row r="526" spans="2:36" s="36" customFormat="1" ht="43.2" customHeight="1" x14ac:dyDescent="0.3">
      <c r="B526" s="228"/>
      <c r="C526" s="228"/>
      <c r="D526" s="256"/>
      <c r="E526" s="271"/>
      <c r="F526" s="229"/>
      <c r="G526" s="229"/>
      <c r="H526" s="256"/>
      <c r="I526" s="256"/>
      <c r="J526" s="11" t="s">
        <v>127</v>
      </c>
      <c r="K526" s="7" t="s">
        <v>128</v>
      </c>
      <c r="L526" s="7" t="s">
        <v>85</v>
      </c>
      <c r="M526" s="63">
        <v>10</v>
      </c>
      <c r="N526" s="239"/>
      <c r="O526" s="256"/>
      <c r="P526" s="256"/>
      <c r="Q526" s="256"/>
      <c r="R526" s="263"/>
      <c r="S526" s="263"/>
      <c r="T526" s="302"/>
      <c r="U526" s="302"/>
      <c r="V526" s="234"/>
      <c r="W526" s="233"/>
      <c r="X526" s="233"/>
      <c r="Y526" s="233"/>
      <c r="Z526" s="233"/>
      <c r="AA526" s="233"/>
      <c r="AB526" s="233"/>
      <c r="AC526" s="239"/>
      <c r="AD526" s="260"/>
      <c r="AE526" s="260"/>
      <c r="AF526" s="256"/>
      <c r="AG526" s="239"/>
      <c r="AH526" s="227"/>
      <c r="AI526" s="227"/>
      <c r="AJ526" s="228"/>
    </row>
    <row r="527" spans="2:36" ht="41.4" x14ac:dyDescent="0.3">
      <c r="B527" s="243" t="s">
        <v>1168</v>
      </c>
      <c r="C527" s="243" t="s">
        <v>425</v>
      </c>
      <c r="D527" s="243" t="s">
        <v>66</v>
      </c>
      <c r="E527" s="299" t="s">
        <v>67</v>
      </c>
      <c r="F527" s="299" t="s">
        <v>132</v>
      </c>
      <c r="G527" s="299" t="s">
        <v>69</v>
      </c>
      <c r="H527" s="243" t="s">
        <v>70</v>
      </c>
      <c r="I527" s="243" t="s">
        <v>79</v>
      </c>
      <c r="J527" s="20" t="s">
        <v>113</v>
      </c>
      <c r="K527" s="27" t="s">
        <v>114</v>
      </c>
      <c r="L527" s="27" t="s">
        <v>115</v>
      </c>
      <c r="M527" s="27">
        <v>2</v>
      </c>
      <c r="N527" s="282" t="s">
        <v>108</v>
      </c>
      <c r="O527" s="243" t="s">
        <v>420</v>
      </c>
      <c r="P527" s="243" t="s">
        <v>75</v>
      </c>
      <c r="Q527" s="243" t="s">
        <v>76</v>
      </c>
      <c r="R527" s="301" t="s">
        <v>77</v>
      </c>
      <c r="S527" s="301" t="s">
        <v>109</v>
      </c>
      <c r="T527" s="300">
        <f>V527+Y527</f>
        <v>113152.5</v>
      </c>
      <c r="U527" s="300" t="s">
        <v>79</v>
      </c>
      <c r="V527" s="284">
        <v>96179.62</v>
      </c>
      <c r="W527" s="284" t="s">
        <v>79</v>
      </c>
      <c r="X527" s="284" t="s">
        <v>79</v>
      </c>
      <c r="Y527" s="284">
        <v>16972.88</v>
      </c>
      <c r="Z527" s="284" t="s">
        <v>79</v>
      </c>
      <c r="AA527" s="284" t="s">
        <v>79</v>
      </c>
      <c r="AB527" s="284">
        <v>37717.5</v>
      </c>
      <c r="AC527" s="282" t="s">
        <v>80</v>
      </c>
      <c r="AD527" s="283" t="s">
        <v>79</v>
      </c>
      <c r="AE527" s="283">
        <f>V527+Y527</f>
        <v>113152.5</v>
      </c>
      <c r="AF527" s="243" t="s">
        <v>79</v>
      </c>
      <c r="AG527" s="282" t="s">
        <v>33</v>
      </c>
      <c r="AH527" s="282" t="s">
        <v>161</v>
      </c>
      <c r="AI527" s="282" t="s">
        <v>179</v>
      </c>
      <c r="AJ527" s="243"/>
    </row>
    <row r="528" spans="2:36" ht="55.2" x14ac:dyDescent="0.3">
      <c r="B528" s="243"/>
      <c r="C528" s="243"/>
      <c r="D528" s="243"/>
      <c r="E528" s="299"/>
      <c r="F528" s="299"/>
      <c r="G528" s="299"/>
      <c r="H528" s="243"/>
      <c r="I528" s="243"/>
      <c r="J528" s="20" t="s">
        <v>116</v>
      </c>
      <c r="K528" s="27" t="s">
        <v>117</v>
      </c>
      <c r="L528" s="27" t="s">
        <v>85</v>
      </c>
      <c r="M528" s="27">
        <v>2</v>
      </c>
      <c r="N528" s="282"/>
      <c r="O528" s="243"/>
      <c r="P528" s="243"/>
      <c r="Q528" s="243"/>
      <c r="R528" s="301"/>
      <c r="S528" s="301"/>
      <c r="T528" s="300"/>
      <c r="U528" s="300"/>
      <c r="V528" s="284"/>
      <c r="W528" s="284"/>
      <c r="X528" s="284"/>
      <c r="Y528" s="284"/>
      <c r="Z528" s="284"/>
      <c r="AA528" s="284"/>
      <c r="AB528" s="284"/>
      <c r="AC528" s="282"/>
      <c r="AD528" s="283"/>
      <c r="AE528" s="283"/>
      <c r="AF528" s="243"/>
      <c r="AG528" s="282"/>
      <c r="AH528" s="282"/>
      <c r="AI528" s="282"/>
      <c r="AJ528" s="243"/>
    </row>
    <row r="529" spans="2:36" ht="41.4" x14ac:dyDescent="0.3">
      <c r="B529" s="243"/>
      <c r="C529" s="243"/>
      <c r="D529" s="243"/>
      <c r="E529" s="299"/>
      <c r="F529" s="299"/>
      <c r="G529" s="299"/>
      <c r="H529" s="243"/>
      <c r="I529" s="243"/>
      <c r="J529" s="20" t="s">
        <v>208</v>
      </c>
      <c r="K529" s="27" t="s">
        <v>118</v>
      </c>
      <c r="L529" s="27" t="s">
        <v>119</v>
      </c>
      <c r="M529" s="27">
        <v>2</v>
      </c>
      <c r="N529" s="282"/>
      <c r="O529" s="243"/>
      <c r="P529" s="243"/>
      <c r="Q529" s="243"/>
      <c r="R529" s="301"/>
      <c r="S529" s="301"/>
      <c r="T529" s="300"/>
      <c r="U529" s="300"/>
      <c r="V529" s="284"/>
      <c r="W529" s="284"/>
      <c r="X529" s="284"/>
      <c r="Y529" s="284"/>
      <c r="Z529" s="284"/>
      <c r="AA529" s="284"/>
      <c r="AB529" s="284"/>
      <c r="AC529" s="282"/>
      <c r="AD529" s="283"/>
      <c r="AE529" s="283"/>
      <c r="AF529" s="243"/>
      <c r="AG529" s="282"/>
      <c r="AH529" s="282"/>
      <c r="AI529" s="282"/>
      <c r="AJ529" s="243"/>
    </row>
    <row r="530" spans="2:36" ht="54" customHeight="1" x14ac:dyDescent="0.3">
      <c r="B530" s="243"/>
      <c r="C530" s="243"/>
      <c r="D530" s="243"/>
      <c r="E530" s="299"/>
      <c r="F530" s="299"/>
      <c r="G530" s="299"/>
      <c r="H530" s="243"/>
      <c r="I530" s="243"/>
      <c r="J530" s="20" t="s">
        <v>120</v>
      </c>
      <c r="K530" s="27" t="s">
        <v>121</v>
      </c>
      <c r="L530" s="27" t="s">
        <v>119</v>
      </c>
      <c r="M530" s="61">
        <v>2</v>
      </c>
      <c r="N530" s="282"/>
      <c r="O530" s="243"/>
      <c r="P530" s="243"/>
      <c r="Q530" s="243"/>
      <c r="R530" s="301"/>
      <c r="S530" s="301"/>
      <c r="T530" s="300"/>
      <c r="U530" s="300"/>
      <c r="V530" s="284"/>
      <c r="W530" s="284"/>
      <c r="X530" s="284"/>
      <c r="Y530" s="284"/>
      <c r="Z530" s="284"/>
      <c r="AA530" s="284"/>
      <c r="AB530" s="284"/>
      <c r="AC530" s="282"/>
      <c r="AD530" s="283"/>
      <c r="AE530" s="283"/>
      <c r="AF530" s="243"/>
      <c r="AG530" s="282"/>
      <c r="AH530" s="282"/>
      <c r="AI530" s="282"/>
      <c r="AJ530" s="243"/>
    </row>
    <row r="531" spans="2:36" s="36" customFormat="1" ht="100.5" customHeight="1" x14ac:dyDescent="0.3">
      <c r="B531" s="228" t="s">
        <v>969</v>
      </c>
      <c r="C531" s="228" t="s">
        <v>419</v>
      </c>
      <c r="D531" s="228" t="s">
        <v>106</v>
      </c>
      <c r="E531" s="229" t="s">
        <v>67</v>
      </c>
      <c r="F531" s="229" t="s">
        <v>134</v>
      </c>
      <c r="G531" s="229" t="s">
        <v>147</v>
      </c>
      <c r="H531" s="228" t="s">
        <v>70</v>
      </c>
      <c r="I531" s="228" t="s">
        <v>79</v>
      </c>
      <c r="J531" s="11" t="s">
        <v>207</v>
      </c>
      <c r="K531" s="7" t="s">
        <v>107</v>
      </c>
      <c r="L531" s="7" t="s">
        <v>86</v>
      </c>
      <c r="M531" s="63">
        <v>40</v>
      </c>
      <c r="N531" s="227" t="s">
        <v>108</v>
      </c>
      <c r="O531" s="228" t="s">
        <v>420</v>
      </c>
      <c r="P531" s="228" t="s">
        <v>75</v>
      </c>
      <c r="Q531" s="228" t="s">
        <v>76</v>
      </c>
      <c r="R531" s="231" t="s">
        <v>77</v>
      </c>
      <c r="S531" s="231" t="s">
        <v>109</v>
      </c>
      <c r="T531" s="232">
        <f>V531+Y531</f>
        <v>55631.839999999997</v>
      </c>
      <c r="U531" s="232" t="s">
        <v>79</v>
      </c>
      <c r="V531" s="233">
        <v>47287.040000000001</v>
      </c>
      <c r="W531" s="236" t="s">
        <v>79</v>
      </c>
      <c r="X531" s="236" t="s">
        <v>79</v>
      </c>
      <c r="Y531" s="236">
        <v>8344.7999999999993</v>
      </c>
      <c r="Z531" s="236" t="s">
        <v>98</v>
      </c>
      <c r="AA531" s="236" t="s">
        <v>79</v>
      </c>
      <c r="AB531" s="236">
        <v>9817.42</v>
      </c>
      <c r="AC531" s="227" t="s">
        <v>149</v>
      </c>
      <c r="AD531" s="237" t="s">
        <v>79</v>
      </c>
      <c r="AE531" s="237">
        <f>V531+Y531</f>
        <v>55631.839999999997</v>
      </c>
      <c r="AF531" s="227" t="s">
        <v>79</v>
      </c>
      <c r="AG531" s="227" t="s">
        <v>33</v>
      </c>
      <c r="AH531" s="227" t="s">
        <v>247</v>
      </c>
      <c r="AI531" s="227" t="s">
        <v>252</v>
      </c>
      <c r="AJ531" s="227"/>
    </row>
    <row r="532" spans="2:36" s="36" customFormat="1" ht="58.2" customHeight="1" x14ac:dyDescent="0.3">
      <c r="B532" s="228"/>
      <c r="C532" s="228"/>
      <c r="D532" s="228"/>
      <c r="E532" s="229"/>
      <c r="F532" s="229"/>
      <c r="G532" s="229"/>
      <c r="H532" s="228"/>
      <c r="I532" s="228"/>
      <c r="J532" s="11" t="s">
        <v>111</v>
      </c>
      <c r="K532" s="7" t="s">
        <v>112</v>
      </c>
      <c r="L532" s="7" t="s">
        <v>85</v>
      </c>
      <c r="M532" s="63">
        <v>1</v>
      </c>
      <c r="N532" s="227"/>
      <c r="O532" s="228"/>
      <c r="P532" s="228"/>
      <c r="Q532" s="228"/>
      <c r="R532" s="231"/>
      <c r="S532" s="231"/>
      <c r="T532" s="232"/>
      <c r="U532" s="232"/>
      <c r="V532" s="234"/>
      <c r="W532" s="236"/>
      <c r="X532" s="236"/>
      <c r="Y532" s="236"/>
      <c r="Z532" s="236"/>
      <c r="AA532" s="236"/>
      <c r="AB532" s="236"/>
      <c r="AC532" s="227"/>
      <c r="AD532" s="237"/>
      <c r="AE532" s="237"/>
      <c r="AF532" s="228"/>
      <c r="AG532" s="227"/>
      <c r="AH532" s="227"/>
      <c r="AI532" s="227"/>
      <c r="AJ532" s="228"/>
    </row>
    <row r="533" spans="2:36" s="36" customFormat="1" ht="43.2" customHeight="1" x14ac:dyDescent="0.3">
      <c r="B533" s="228"/>
      <c r="C533" s="228"/>
      <c r="D533" s="228"/>
      <c r="E533" s="229"/>
      <c r="F533" s="229"/>
      <c r="G533" s="229"/>
      <c r="H533" s="228"/>
      <c r="I533" s="228"/>
      <c r="J533" s="11" t="s">
        <v>127</v>
      </c>
      <c r="K533" s="7" t="s">
        <v>128</v>
      </c>
      <c r="L533" s="7" t="s">
        <v>85</v>
      </c>
      <c r="M533" s="63">
        <v>28</v>
      </c>
      <c r="N533" s="227"/>
      <c r="O533" s="228"/>
      <c r="P533" s="228"/>
      <c r="Q533" s="228"/>
      <c r="R533" s="231"/>
      <c r="S533" s="231"/>
      <c r="T533" s="232"/>
      <c r="U533" s="232"/>
      <c r="V533" s="235"/>
      <c r="W533" s="236"/>
      <c r="X533" s="236"/>
      <c r="Y533" s="236"/>
      <c r="Z533" s="236"/>
      <c r="AA533" s="236"/>
      <c r="AB533" s="236"/>
      <c r="AC533" s="227"/>
      <c r="AD533" s="237"/>
      <c r="AE533" s="237"/>
      <c r="AF533" s="228"/>
      <c r="AG533" s="227"/>
      <c r="AH533" s="227"/>
      <c r="AI533" s="227"/>
      <c r="AJ533" s="228"/>
    </row>
    <row r="534" spans="2:36" s="36" customFormat="1" ht="107.1" customHeight="1" x14ac:dyDescent="0.3">
      <c r="B534" s="228" t="s">
        <v>970</v>
      </c>
      <c r="C534" s="228" t="s">
        <v>422</v>
      </c>
      <c r="D534" s="228" t="s">
        <v>106</v>
      </c>
      <c r="E534" s="229" t="s">
        <v>67</v>
      </c>
      <c r="F534" s="229" t="s">
        <v>134</v>
      </c>
      <c r="G534" s="229" t="s">
        <v>147</v>
      </c>
      <c r="H534" s="228" t="s">
        <v>70</v>
      </c>
      <c r="I534" s="228" t="s">
        <v>79</v>
      </c>
      <c r="J534" s="11" t="s">
        <v>207</v>
      </c>
      <c r="K534" s="7" t="s">
        <v>107</v>
      </c>
      <c r="L534" s="7" t="s">
        <v>86</v>
      </c>
      <c r="M534" s="7">
        <v>40</v>
      </c>
      <c r="N534" s="227" t="s">
        <v>108</v>
      </c>
      <c r="O534" s="228" t="s">
        <v>420</v>
      </c>
      <c r="P534" s="228" t="s">
        <v>75</v>
      </c>
      <c r="Q534" s="228" t="s">
        <v>76</v>
      </c>
      <c r="R534" s="231" t="s">
        <v>77</v>
      </c>
      <c r="S534" s="231" t="s">
        <v>109</v>
      </c>
      <c r="T534" s="232">
        <f>V534+Y534</f>
        <v>28743.43</v>
      </c>
      <c r="U534" s="232" t="s">
        <v>79</v>
      </c>
      <c r="V534" s="233">
        <v>24431.919999999998</v>
      </c>
      <c r="W534" s="236" t="s">
        <v>79</v>
      </c>
      <c r="X534" s="236" t="s">
        <v>79</v>
      </c>
      <c r="Y534" s="236">
        <v>4311.51</v>
      </c>
      <c r="Z534" s="236" t="s">
        <v>98</v>
      </c>
      <c r="AA534" s="236" t="s">
        <v>79</v>
      </c>
      <c r="AB534" s="236">
        <v>5072.37</v>
      </c>
      <c r="AC534" s="227" t="s">
        <v>149</v>
      </c>
      <c r="AD534" s="237" t="s">
        <v>79</v>
      </c>
      <c r="AE534" s="237">
        <f>V534+Y534</f>
        <v>28743.43</v>
      </c>
      <c r="AF534" s="227" t="s">
        <v>79</v>
      </c>
      <c r="AG534" s="227" t="s">
        <v>33</v>
      </c>
      <c r="AH534" s="227" t="s">
        <v>247</v>
      </c>
      <c r="AI534" s="227" t="s">
        <v>252</v>
      </c>
      <c r="AJ534" s="227"/>
    </row>
    <row r="535" spans="2:36" s="36" customFormat="1" ht="86.1" customHeight="1" x14ac:dyDescent="0.3">
      <c r="B535" s="228"/>
      <c r="C535" s="228"/>
      <c r="D535" s="228"/>
      <c r="E535" s="229"/>
      <c r="F535" s="229"/>
      <c r="G535" s="229"/>
      <c r="H535" s="228"/>
      <c r="I535" s="228"/>
      <c r="J535" s="11" t="s">
        <v>111</v>
      </c>
      <c r="K535" s="7" t="s">
        <v>112</v>
      </c>
      <c r="L535" s="7" t="s">
        <v>85</v>
      </c>
      <c r="M535" s="7">
        <v>1</v>
      </c>
      <c r="N535" s="227"/>
      <c r="O535" s="228"/>
      <c r="P535" s="228"/>
      <c r="Q535" s="228"/>
      <c r="R535" s="231"/>
      <c r="S535" s="231"/>
      <c r="T535" s="232"/>
      <c r="U535" s="232"/>
      <c r="V535" s="234"/>
      <c r="W535" s="236"/>
      <c r="X535" s="236"/>
      <c r="Y535" s="236"/>
      <c r="Z535" s="236"/>
      <c r="AA535" s="236"/>
      <c r="AB535" s="236"/>
      <c r="AC535" s="227"/>
      <c r="AD535" s="237"/>
      <c r="AE535" s="237"/>
      <c r="AF535" s="228"/>
      <c r="AG535" s="227"/>
      <c r="AH535" s="227"/>
      <c r="AI535" s="227"/>
      <c r="AJ535" s="228"/>
    </row>
    <row r="536" spans="2:36" s="36" customFormat="1" ht="59.1" customHeight="1" x14ac:dyDescent="0.3">
      <c r="B536" s="228"/>
      <c r="C536" s="228"/>
      <c r="D536" s="228"/>
      <c r="E536" s="229"/>
      <c r="F536" s="229"/>
      <c r="G536" s="229"/>
      <c r="H536" s="228"/>
      <c r="I536" s="228"/>
      <c r="J536" s="11" t="s">
        <v>127</v>
      </c>
      <c r="K536" s="7" t="s">
        <v>128</v>
      </c>
      <c r="L536" s="7" t="s">
        <v>85</v>
      </c>
      <c r="M536" s="63">
        <v>13</v>
      </c>
      <c r="N536" s="227"/>
      <c r="O536" s="228"/>
      <c r="P536" s="228"/>
      <c r="Q536" s="228"/>
      <c r="R536" s="231"/>
      <c r="S536" s="231"/>
      <c r="T536" s="232"/>
      <c r="U536" s="232"/>
      <c r="V536" s="235"/>
      <c r="W536" s="236"/>
      <c r="X536" s="236"/>
      <c r="Y536" s="236"/>
      <c r="Z536" s="236"/>
      <c r="AA536" s="236"/>
      <c r="AB536" s="236"/>
      <c r="AC536" s="227"/>
      <c r="AD536" s="237"/>
      <c r="AE536" s="237"/>
      <c r="AF536" s="228"/>
      <c r="AG536" s="227"/>
      <c r="AH536" s="227"/>
      <c r="AI536" s="227"/>
      <c r="AJ536" s="228"/>
    </row>
    <row r="537" spans="2:36" ht="41.4" x14ac:dyDescent="0.3">
      <c r="B537" s="228" t="s">
        <v>1162</v>
      </c>
      <c r="C537" s="228" t="s">
        <v>425</v>
      </c>
      <c r="D537" s="228" t="s">
        <v>66</v>
      </c>
      <c r="E537" s="229" t="s">
        <v>67</v>
      </c>
      <c r="F537" s="229" t="s">
        <v>132</v>
      </c>
      <c r="G537" s="229" t="s">
        <v>69</v>
      </c>
      <c r="H537" s="228" t="s">
        <v>70</v>
      </c>
      <c r="I537" s="228" t="s">
        <v>79</v>
      </c>
      <c r="J537" s="11" t="s">
        <v>113</v>
      </c>
      <c r="K537" s="7" t="s">
        <v>114</v>
      </c>
      <c r="L537" s="7" t="s">
        <v>115</v>
      </c>
      <c r="M537" s="7">
        <v>2</v>
      </c>
      <c r="N537" s="227" t="s">
        <v>108</v>
      </c>
      <c r="O537" s="228" t="s">
        <v>420</v>
      </c>
      <c r="P537" s="228" t="s">
        <v>75</v>
      </c>
      <c r="Q537" s="228" t="s">
        <v>76</v>
      </c>
      <c r="R537" s="231" t="s">
        <v>77</v>
      </c>
      <c r="S537" s="231" t="s">
        <v>109</v>
      </c>
      <c r="T537" s="232">
        <f>V537+Y537</f>
        <v>113152.5</v>
      </c>
      <c r="U537" s="232" t="s">
        <v>79</v>
      </c>
      <c r="V537" s="236">
        <v>96179.62</v>
      </c>
      <c r="W537" s="236" t="s">
        <v>79</v>
      </c>
      <c r="X537" s="236" t="s">
        <v>79</v>
      </c>
      <c r="Y537" s="236">
        <v>16972.88</v>
      </c>
      <c r="Z537" s="236" t="s">
        <v>79</v>
      </c>
      <c r="AA537" s="236" t="s">
        <v>79</v>
      </c>
      <c r="AB537" s="236">
        <v>37717.5</v>
      </c>
      <c r="AC537" s="227" t="s">
        <v>80</v>
      </c>
      <c r="AD537" s="237" t="s">
        <v>79</v>
      </c>
      <c r="AE537" s="237">
        <f>V537+Y537</f>
        <v>113152.5</v>
      </c>
      <c r="AF537" s="228" t="s">
        <v>79</v>
      </c>
      <c r="AG537" s="227" t="s">
        <v>33</v>
      </c>
      <c r="AH537" s="227" t="s">
        <v>167</v>
      </c>
      <c r="AI537" s="227" t="s">
        <v>405</v>
      </c>
      <c r="AJ537" s="228"/>
    </row>
    <row r="538" spans="2:36" ht="55.2" x14ac:dyDescent="0.3">
      <c r="B538" s="228"/>
      <c r="C538" s="228"/>
      <c r="D538" s="228"/>
      <c r="E538" s="229"/>
      <c r="F538" s="229"/>
      <c r="G538" s="229"/>
      <c r="H538" s="228"/>
      <c r="I538" s="228"/>
      <c r="J538" s="11" t="s">
        <v>116</v>
      </c>
      <c r="K538" s="7" t="s">
        <v>117</v>
      </c>
      <c r="L538" s="7" t="s">
        <v>85</v>
      </c>
      <c r="M538" s="7">
        <v>2</v>
      </c>
      <c r="N538" s="227"/>
      <c r="O538" s="228"/>
      <c r="P538" s="228"/>
      <c r="Q538" s="228"/>
      <c r="R538" s="231"/>
      <c r="S538" s="231"/>
      <c r="T538" s="232"/>
      <c r="U538" s="232"/>
      <c r="V538" s="236"/>
      <c r="W538" s="236"/>
      <c r="X538" s="236"/>
      <c r="Y538" s="236"/>
      <c r="Z538" s="236"/>
      <c r="AA538" s="236"/>
      <c r="AB538" s="236"/>
      <c r="AC538" s="227"/>
      <c r="AD538" s="237"/>
      <c r="AE538" s="237"/>
      <c r="AF538" s="228"/>
      <c r="AG538" s="227"/>
      <c r="AH538" s="227"/>
      <c r="AI538" s="227"/>
      <c r="AJ538" s="228"/>
    </row>
    <row r="539" spans="2:36" ht="41.4" x14ac:dyDescent="0.3">
      <c r="B539" s="228"/>
      <c r="C539" s="228"/>
      <c r="D539" s="228"/>
      <c r="E539" s="229"/>
      <c r="F539" s="229"/>
      <c r="G539" s="229"/>
      <c r="H539" s="228"/>
      <c r="I539" s="228"/>
      <c r="J539" s="11" t="s">
        <v>208</v>
      </c>
      <c r="K539" s="7" t="s">
        <v>118</v>
      </c>
      <c r="L539" s="7" t="s">
        <v>119</v>
      </c>
      <c r="M539" s="7">
        <v>2</v>
      </c>
      <c r="N539" s="227"/>
      <c r="O539" s="228"/>
      <c r="P539" s="228"/>
      <c r="Q539" s="228"/>
      <c r="R539" s="231"/>
      <c r="S539" s="231"/>
      <c r="T539" s="232"/>
      <c r="U539" s="232"/>
      <c r="V539" s="236"/>
      <c r="W539" s="236"/>
      <c r="X539" s="236"/>
      <c r="Y539" s="236"/>
      <c r="Z539" s="236"/>
      <c r="AA539" s="236"/>
      <c r="AB539" s="236"/>
      <c r="AC539" s="227"/>
      <c r="AD539" s="237"/>
      <c r="AE539" s="237"/>
      <c r="AF539" s="228"/>
      <c r="AG539" s="227"/>
      <c r="AH539" s="227"/>
      <c r="AI539" s="227"/>
      <c r="AJ539" s="228"/>
    </row>
    <row r="540" spans="2:36" ht="54" customHeight="1" x14ac:dyDescent="0.3">
      <c r="B540" s="228"/>
      <c r="C540" s="228"/>
      <c r="D540" s="228"/>
      <c r="E540" s="229"/>
      <c r="F540" s="229"/>
      <c r="G540" s="229"/>
      <c r="H540" s="228"/>
      <c r="I540" s="228"/>
      <c r="J540" s="11" t="s">
        <v>120</v>
      </c>
      <c r="K540" s="7" t="s">
        <v>121</v>
      </c>
      <c r="L540" s="7" t="s">
        <v>119</v>
      </c>
      <c r="M540" s="63">
        <v>2</v>
      </c>
      <c r="N540" s="227"/>
      <c r="O540" s="228"/>
      <c r="P540" s="228"/>
      <c r="Q540" s="228"/>
      <c r="R540" s="231"/>
      <c r="S540" s="231"/>
      <c r="T540" s="232"/>
      <c r="U540" s="232"/>
      <c r="V540" s="236"/>
      <c r="W540" s="236"/>
      <c r="X540" s="236"/>
      <c r="Y540" s="236"/>
      <c r="Z540" s="236"/>
      <c r="AA540" s="236"/>
      <c r="AB540" s="236"/>
      <c r="AC540" s="227"/>
      <c r="AD540" s="237"/>
      <c r="AE540" s="237"/>
      <c r="AF540" s="228"/>
      <c r="AG540" s="227"/>
      <c r="AH540" s="227"/>
      <c r="AI540" s="227"/>
      <c r="AJ540" s="228"/>
    </row>
    <row r="541" spans="2:36" s="36" customFormat="1" ht="96.6" x14ac:dyDescent="0.3">
      <c r="B541" s="228" t="s">
        <v>1163</v>
      </c>
      <c r="C541" s="228" t="s">
        <v>984</v>
      </c>
      <c r="D541" s="228" t="s">
        <v>106</v>
      </c>
      <c r="E541" s="229" t="s">
        <v>67</v>
      </c>
      <c r="F541" s="229" t="s">
        <v>134</v>
      </c>
      <c r="G541" s="229" t="s">
        <v>147</v>
      </c>
      <c r="H541" s="228" t="s">
        <v>70</v>
      </c>
      <c r="I541" s="228" t="s">
        <v>79</v>
      </c>
      <c r="J541" s="11" t="s">
        <v>207</v>
      </c>
      <c r="K541" s="7" t="s">
        <v>107</v>
      </c>
      <c r="L541" s="7" t="s">
        <v>86</v>
      </c>
      <c r="M541" s="63">
        <v>40</v>
      </c>
      <c r="N541" s="227" t="s">
        <v>108</v>
      </c>
      <c r="O541" s="228" t="s">
        <v>420</v>
      </c>
      <c r="P541" s="228" t="s">
        <v>75</v>
      </c>
      <c r="Q541" s="228" t="s">
        <v>76</v>
      </c>
      <c r="R541" s="231" t="s">
        <v>77</v>
      </c>
      <c r="S541" s="231" t="s">
        <v>109</v>
      </c>
      <c r="T541" s="232">
        <f>V541+Y541</f>
        <v>41867.58</v>
      </c>
      <c r="U541" s="232" t="s">
        <v>79</v>
      </c>
      <c r="V541" s="233">
        <v>35587.47</v>
      </c>
      <c r="W541" s="236" t="s">
        <v>79</v>
      </c>
      <c r="X541" s="236" t="s">
        <v>79</v>
      </c>
      <c r="Y541" s="236">
        <v>6280.11</v>
      </c>
      <c r="Z541" s="236" t="s">
        <v>98</v>
      </c>
      <c r="AA541" s="236" t="s">
        <v>79</v>
      </c>
      <c r="AB541" s="236">
        <v>7384.8</v>
      </c>
      <c r="AC541" s="227" t="s">
        <v>149</v>
      </c>
      <c r="AD541" s="237" t="s">
        <v>79</v>
      </c>
      <c r="AE541" s="237">
        <f>V541+Y541</f>
        <v>41867.58</v>
      </c>
      <c r="AF541" s="228" t="s">
        <v>79</v>
      </c>
      <c r="AG541" s="227" t="s">
        <v>33</v>
      </c>
      <c r="AH541" s="227" t="s">
        <v>167</v>
      </c>
      <c r="AI541" s="227" t="s">
        <v>232</v>
      </c>
      <c r="AJ541" s="228"/>
    </row>
    <row r="542" spans="2:36" s="36" customFormat="1" ht="58.2" customHeight="1" x14ac:dyDescent="0.3">
      <c r="B542" s="228"/>
      <c r="C542" s="228"/>
      <c r="D542" s="228"/>
      <c r="E542" s="229"/>
      <c r="F542" s="229"/>
      <c r="G542" s="229"/>
      <c r="H542" s="228"/>
      <c r="I542" s="228"/>
      <c r="J542" s="11" t="s">
        <v>111</v>
      </c>
      <c r="K542" s="7" t="s">
        <v>112</v>
      </c>
      <c r="L542" s="7" t="s">
        <v>85</v>
      </c>
      <c r="M542" s="63">
        <v>1</v>
      </c>
      <c r="N542" s="227"/>
      <c r="O542" s="228"/>
      <c r="P542" s="228"/>
      <c r="Q542" s="228"/>
      <c r="R542" s="231"/>
      <c r="S542" s="231"/>
      <c r="T542" s="232"/>
      <c r="U542" s="232"/>
      <c r="V542" s="234"/>
      <c r="W542" s="236"/>
      <c r="X542" s="236"/>
      <c r="Y542" s="236"/>
      <c r="Z542" s="236"/>
      <c r="AA542" s="236"/>
      <c r="AB542" s="236"/>
      <c r="AC542" s="227"/>
      <c r="AD542" s="237"/>
      <c r="AE542" s="237"/>
      <c r="AF542" s="228"/>
      <c r="AG542" s="227"/>
      <c r="AH542" s="227"/>
      <c r="AI542" s="227"/>
      <c r="AJ542" s="228"/>
    </row>
    <row r="543" spans="2:36" s="36" customFormat="1" ht="43.2" customHeight="1" x14ac:dyDescent="0.3">
      <c r="B543" s="228"/>
      <c r="C543" s="228"/>
      <c r="D543" s="228"/>
      <c r="E543" s="229"/>
      <c r="F543" s="229"/>
      <c r="G543" s="229"/>
      <c r="H543" s="228"/>
      <c r="I543" s="228"/>
      <c r="J543" s="11" t="s">
        <v>127</v>
      </c>
      <c r="K543" s="7" t="s">
        <v>128</v>
      </c>
      <c r="L543" s="7" t="s">
        <v>85</v>
      </c>
      <c r="M543" s="63">
        <v>20</v>
      </c>
      <c r="N543" s="227"/>
      <c r="O543" s="228"/>
      <c r="P543" s="228"/>
      <c r="Q543" s="228"/>
      <c r="R543" s="231"/>
      <c r="S543" s="231"/>
      <c r="T543" s="232"/>
      <c r="U543" s="232"/>
      <c r="V543" s="235"/>
      <c r="W543" s="236"/>
      <c r="X543" s="236"/>
      <c r="Y543" s="236"/>
      <c r="Z543" s="236"/>
      <c r="AA543" s="236"/>
      <c r="AB543" s="236"/>
      <c r="AC543" s="227"/>
      <c r="AD543" s="237"/>
      <c r="AE543" s="237"/>
      <c r="AF543" s="228"/>
      <c r="AG543" s="227"/>
      <c r="AH543" s="227"/>
      <c r="AI543" s="227"/>
      <c r="AJ543" s="228"/>
    </row>
    <row r="544" spans="2:36" s="36" customFormat="1" ht="132" customHeight="1" x14ac:dyDescent="0.3">
      <c r="B544" s="228" t="s">
        <v>1165</v>
      </c>
      <c r="C544" s="228" t="s">
        <v>426</v>
      </c>
      <c r="D544" s="228" t="s">
        <v>106</v>
      </c>
      <c r="E544" s="229" t="s">
        <v>67</v>
      </c>
      <c r="F544" s="229" t="s">
        <v>134</v>
      </c>
      <c r="G544" s="229" t="s">
        <v>147</v>
      </c>
      <c r="H544" s="228" t="s">
        <v>70</v>
      </c>
      <c r="I544" s="228" t="s">
        <v>79</v>
      </c>
      <c r="J544" s="11" t="s">
        <v>207</v>
      </c>
      <c r="K544" s="7" t="s">
        <v>107</v>
      </c>
      <c r="L544" s="7" t="s">
        <v>86</v>
      </c>
      <c r="M544" s="7">
        <v>40</v>
      </c>
      <c r="N544" s="227" t="s">
        <v>108</v>
      </c>
      <c r="O544" s="228" t="s">
        <v>420</v>
      </c>
      <c r="P544" s="228" t="s">
        <v>75</v>
      </c>
      <c r="Q544" s="228" t="s">
        <v>76</v>
      </c>
      <c r="R544" s="231" t="s">
        <v>77</v>
      </c>
      <c r="S544" s="231" t="s">
        <v>109</v>
      </c>
      <c r="T544" s="232">
        <f>V544+Y544</f>
        <v>31391.360000000001</v>
      </c>
      <c r="U544" s="232" t="s">
        <v>79</v>
      </c>
      <c r="V544" s="233">
        <v>26682.65</v>
      </c>
      <c r="W544" s="236" t="s">
        <v>79</v>
      </c>
      <c r="X544" s="236" t="s">
        <v>79</v>
      </c>
      <c r="Y544" s="236">
        <v>4708.71</v>
      </c>
      <c r="Z544" s="236" t="s">
        <v>98</v>
      </c>
      <c r="AA544" s="236" t="s">
        <v>79</v>
      </c>
      <c r="AB544" s="236">
        <v>5539.65</v>
      </c>
      <c r="AC544" s="227" t="s">
        <v>149</v>
      </c>
      <c r="AD544" s="237" t="s">
        <v>79</v>
      </c>
      <c r="AE544" s="237">
        <f>V544+Y544</f>
        <v>31391.360000000001</v>
      </c>
      <c r="AF544" s="227" t="s">
        <v>79</v>
      </c>
      <c r="AG544" s="227" t="s">
        <v>33</v>
      </c>
      <c r="AH544" s="227" t="s">
        <v>167</v>
      </c>
      <c r="AI544" s="227" t="s">
        <v>232</v>
      </c>
      <c r="AJ544" s="227"/>
    </row>
    <row r="545" spans="2:36" s="36" customFormat="1" ht="86.1" customHeight="1" x14ac:dyDescent="0.3">
      <c r="B545" s="228"/>
      <c r="C545" s="228"/>
      <c r="D545" s="228"/>
      <c r="E545" s="229"/>
      <c r="F545" s="229"/>
      <c r="G545" s="229"/>
      <c r="H545" s="228"/>
      <c r="I545" s="228"/>
      <c r="J545" s="11" t="s">
        <v>111</v>
      </c>
      <c r="K545" s="7" t="s">
        <v>112</v>
      </c>
      <c r="L545" s="7" t="s">
        <v>85</v>
      </c>
      <c r="M545" s="7">
        <v>1</v>
      </c>
      <c r="N545" s="227"/>
      <c r="O545" s="228"/>
      <c r="P545" s="228"/>
      <c r="Q545" s="228"/>
      <c r="R545" s="231"/>
      <c r="S545" s="231"/>
      <c r="T545" s="232"/>
      <c r="U545" s="232"/>
      <c r="V545" s="234"/>
      <c r="W545" s="236"/>
      <c r="X545" s="236"/>
      <c r="Y545" s="236"/>
      <c r="Z545" s="236"/>
      <c r="AA545" s="236"/>
      <c r="AB545" s="236"/>
      <c r="AC545" s="227"/>
      <c r="AD545" s="237"/>
      <c r="AE545" s="237"/>
      <c r="AF545" s="228"/>
      <c r="AG545" s="227"/>
      <c r="AH545" s="227"/>
      <c r="AI545" s="227"/>
      <c r="AJ545" s="228"/>
    </row>
    <row r="546" spans="2:36" s="36" customFormat="1" ht="59.1" customHeight="1" x14ac:dyDescent="0.3">
      <c r="B546" s="228"/>
      <c r="C546" s="228"/>
      <c r="D546" s="228"/>
      <c r="E546" s="229"/>
      <c r="F546" s="229"/>
      <c r="G546" s="229"/>
      <c r="H546" s="228"/>
      <c r="I546" s="228"/>
      <c r="J546" s="11" t="s">
        <v>127</v>
      </c>
      <c r="K546" s="7" t="s">
        <v>128</v>
      </c>
      <c r="L546" s="7" t="s">
        <v>85</v>
      </c>
      <c r="M546" s="63">
        <v>50</v>
      </c>
      <c r="N546" s="227"/>
      <c r="O546" s="228"/>
      <c r="P546" s="228"/>
      <c r="Q546" s="228"/>
      <c r="R546" s="231"/>
      <c r="S546" s="231"/>
      <c r="T546" s="232"/>
      <c r="U546" s="232"/>
      <c r="V546" s="235"/>
      <c r="W546" s="236"/>
      <c r="X546" s="236"/>
      <c r="Y546" s="236"/>
      <c r="Z546" s="236"/>
      <c r="AA546" s="236"/>
      <c r="AB546" s="236"/>
      <c r="AC546" s="227"/>
      <c r="AD546" s="237"/>
      <c r="AE546" s="237"/>
      <c r="AF546" s="228"/>
      <c r="AG546" s="227"/>
      <c r="AH546" s="227"/>
      <c r="AI546" s="227"/>
      <c r="AJ546" s="228"/>
    </row>
    <row r="547" spans="2:36" s="36" customFormat="1" ht="89.1" customHeight="1" x14ac:dyDescent="0.3">
      <c r="B547" s="228" t="s">
        <v>1164</v>
      </c>
      <c r="C547" s="228" t="s">
        <v>428</v>
      </c>
      <c r="D547" s="228" t="s">
        <v>106</v>
      </c>
      <c r="E547" s="229" t="s">
        <v>67</v>
      </c>
      <c r="F547" s="229" t="s">
        <v>134</v>
      </c>
      <c r="G547" s="229" t="s">
        <v>147</v>
      </c>
      <c r="H547" s="228" t="s">
        <v>70</v>
      </c>
      <c r="I547" s="228" t="s">
        <v>79</v>
      </c>
      <c r="J547" s="28" t="s">
        <v>207</v>
      </c>
      <c r="K547" s="14" t="s">
        <v>107</v>
      </c>
      <c r="L547" s="14" t="s">
        <v>86</v>
      </c>
      <c r="M547" s="14">
        <v>40</v>
      </c>
      <c r="N547" s="227" t="s">
        <v>108</v>
      </c>
      <c r="O547" s="228" t="s">
        <v>420</v>
      </c>
      <c r="P547" s="228" t="s">
        <v>75</v>
      </c>
      <c r="Q547" s="228" t="s">
        <v>76</v>
      </c>
      <c r="R547" s="231" t="s">
        <v>77</v>
      </c>
      <c r="S547" s="231" t="s">
        <v>109</v>
      </c>
      <c r="T547" s="232">
        <f>V547+Y547</f>
        <v>21304.98</v>
      </c>
      <c r="U547" s="232" t="s">
        <v>79</v>
      </c>
      <c r="V547" s="233">
        <v>18109.3</v>
      </c>
      <c r="W547" s="236" t="s">
        <v>79</v>
      </c>
      <c r="X547" s="236" t="s">
        <v>79</v>
      </c>
      <c r="Y547" s="236">
        <v>3195.68</v>
      </c>
      <c r="Z547" s="236" t="s">
        <v>98</v>
      </c>
      <c r="AA547" s="236" t="s">
        <v>79</v>
      </c>
      <c r="AB547" s="236">
        <v>3759.71</v>
      </c>
      <c r="AC547" s="227" t="s">
        <v>149</v>
      </c>
      <c r="AD547" s="237" t="s">
        <v>79</v>
      </c>
      <c r="AE547" s="237">
        <f>V547+Y547</f>
        <v>21304.98</v>
      </c>
      <c r="AF547" s="227" t="s">
        <v>79</v>
      </c>
      <c r="AG547" s="227" t="s">
        <v>33</v>
      </c>
      <c r="AH547" s="227" t="s">
        <v>167</v>
      </c>
      <c r="AI547" s="227" t="s">
        <v>232</v>
      </c>
      <c r="AJ547" s="227"/>
    </row>
    <row r="548" spans="2:36" s="36" customFormat="1" ht="86.1" customHeight="1" x14ac:dyDescent="0.3">
      <c r="B548" s="228"/>
      <c r="C548" s="228"/>
      <c r="D548" s="228"/>
      <c r="E548" s="229"/>
      <c r="F548" s="229"/>
      <c r="G548" s="229"/>
      <c r="H548" s="228"/>
      <c r="I548" s="228"/>
      <c r="J548" s="11" t="s">
        <v>111</v>
      </c>
      <c r="K548" s="7" t="s">
        <v>112</v>
      </c>
      <c r="L548" s="7" t="s">
        <v>85</v>
      </c>
      <c r="M548" s="7">
        <v>1</v>
      </c>
      <c r="N548" s="227"/>
      <c r="O548" s="228"/>
      <c r="P548" s="228"/>
      <c r="Q548" s="228"/>
      <c r="R548" s="231"/>
      <c r="S548" s="231"/>
      <c r="T548" s="232"/>
      <c r="U548" s="232"/>
      <c r="V548" s="234"/>
      <c r="W548" s="236"/>
      <c r="X548" s="236"/>
      <c r="Y548" s="236"/>
      <c r="Z548" s="236"/>
      <c r="AA548" s="236"/>
      <c r="AB548" s="236"/>
      <c r="AC548" s="227"/>
      <c r="AD548" s="237"/>
      <c r="AE548" s="237"/>
      <c r="AF548" s="228"/>
      <c r="AG548" s="227"/>
      <c r="AH548" s="227"/>
      <c r="AI548" s="227"/>
      <c r="AJ548" s="228"/>
    </row>
    <row r="549" spans="2:36" s="36" customFormat="1" ht="88.5" customHeight="1" x14ac:dyDescent="0.3">
      <c r="B549" s="228"/>
      <c r="C549" s="228"/>
      <c r="D549" s="228"/>
      <c r="E549" s="229"/>
      <c r="F549" s="229"/>
      <c r="G549" s="229"/>
      <c r="H549" s="228"/>
      <c r="I549" s="228"/>
      <c r="J549" s="11" t="s">
        <v>127</v>
      </c>
      <c r="K549" s="7" t="s">
        <v>128</v>
      </c>
      <c r="L549" s="7" t="s">
        <v>85</v>
      </c>
      <c r="M549" s="63">
        <v>12</v>
      </c>
      <c r="N549" s="227"/>
      <c r="O549" s="228"/>
      <c r="P549" s="228"/>
      <c r="Q549" s="228"/>
      <c r="R549" s="231"/>
      <c r="S549" s="231"/>
      <c r="T549" s="232"/>
      <c r="U549" s="232"/>
      <c r="V549" s="235"/>
      <c r="W549" s="236"/>
      <c r="X549" s="236"/>
      <c r="Y549" s="236"/>
      <c r="Z549" s="236"/>
      <c r="AA549" s="236"/>
      <c r="AB549" s="236"/>
      <c r="AC549" s="227"/>
      <c r="AD549" s="237"/>
      <c r="AE549" s="237"/>
      <c r="AF549" s="228"/>
      <c r="AG549" s="227"/>
      <c r="AH549" s="227"/>
      <c r="AI549" s="227"/>
      <c r="AJ549" s="228"/>
    </row>
    <row r="550" spans="2:36" s="36" customFormat="1" ht="96.6" x14ac:dyDescent="0.3">
      <c r="B550" s="228" t="s">
        <v>1251</v>
      </c>
      <c r="C550" s="228" t="s">
        <v>984</v>
      </c>
      <c r="D550" s="228" t="s">
        <v>106</v>
      </c>
      <c r="E550" s="229" t="s">
        <v>67</v>
      </c>
      <c r="F550" s="229" t="s">
        <v>134</v>
      </c>
      <c r="G550" s="229" t="s">
        <v>147</v>
      </c>
      <c r="H550" s="228" t="s">
        <v>70</v>
      </c>
      <c r="I550" s="228" t="s">
        <v>79</v>
      </c>
      <c r="J550" s="11" t="s">
        <v>207</v>
      </c>
      <c r="K550" s="7" t="s">
        <v>107</v>
      </c>
      <c r="L550" s="7" t="s">
        <v>86</v>
      </c>
      <c r="M550" s="63">
        <v>40</v>
      </c>
      <c r="N550" s="227" t="s">
        <v>108</v>
      </c>
      <c r="O550" s="228" t="s">
        <v>420</v>
      </c>
      <c r="P550" s="228" t="s">
        <v>75</v>
      </c>
      <c r="Q550" s="228" t="s">
        <v>76</v>
      </c>
      <c r="R550" s="231" t="s">
        <v>77</v>
      </c>
      <c r="S550" s="231" t="s">
        <v>109</v>
      </c>
      <c r="T550" s="232">
        <f>V550+Y550</f>
        <v>20000</v>
      </c>
      <c r="U550" s="232" t="s">
        <v>79</v>
      </c>
      <c r="V550" s="233">
        <v>17000</v>
      </c>
      <c r="W550" s="236" t="s">
        <v>79</v>
      </c>
      <c r="X550" s="236" t="s">
        <v>79</v>
      </c>
      <c r="Y550" s="236">
        <v>3000</v>
      </c>
      <c r="Z550" s="236" t="s">
        <v>98</v>
      </c>
      <c r="AA550" s="236" t="s">
        <v>79</v>
      </c>
      <c r="AB550" s="236">
        <v>3530</v>
      </c>
      <c r="AC550" s="227" t="s">
        <v>149</v>
      </c>
      <c r="AD550" s="237" t="s">
        <v>79</v>
      </c>
      <c r="AE550" s="237">
        <f>V550+Y550</f>
        <v>20000</v>
      </c>
      <c r="AF550" s="228" t="s">
        <v>79</v>
      </c>
      <c r="AG550" s="227" t="s">
        <v>33</v>
      </c>
      <c r="AH550" s="227" t="s">
        <v>406</v>
      </c>
      <c r="AI550" s="227" t="s">
        <v>510</v>
      </c>
      <c r="AJ550" s="228"/>
    </row>
    <row r="551" spans="2:36" s="36" customFormat="1" ht="58.2" customHeight="1" x14ac:dyDescent="0.3">
      <c r="B551" s="228"/>
      <c r="C551" s="228"/>
      <c r="D551" s="228"/>
      <c r="E551" s="229"/>
      <c r="F551" s="229"/>
      <c r="G551" s="229"/>
      <c r="H551" s="228"/>
      <c r="I551" s="228"/>
      <c r="J551" s="11" t="s">
        <v>111</v>
      </c>
      <c r="K551" s="7" t="s">
        <v>112</v>
      </c>
      <c r="L551" s="7" t="s">
        <v>85</v>
      </c>
      <c r="M551" s="63">
        <v>1</v>
      </c>
      <c r="N551" s="227"/>
      <c r="O551" s="228"/>
      <c r="P551" s="228"/>
      <c r="Q551" s="228"/>
      <c r="R551" s="231"/>
      <c r="S551" s="231"/>
      <c r="T551" s="232"/>
      <c r="U551" s="232"/>
      <c r="V551" s="234"/>
      <c r="W551" s="236"/>
      <c r="X551" s="236"/>
      <c r="Y551" s="236"/>
      <c r="Z551" s="236"/>
      <c r="AA551" s="236"/>
      <c r="AB551" s="236"/>
      <c r="AC551" s="227"/>
      <c r="AD551" s="237"/>
      <c r="AE551" s="237"/>
      <c r="AF551" s="228"/>
      <c r="AG551" s="227"/>
      <c r="AH551" s="227"/>
      <c r="AI551" s="227"/>
      <c r="AJ551" s="228"/>
    </row>
    <row r="552" spans="2:36" s="36" customFormat="1" ht="43.2" customHeight="1" x14ac:dyDescent="0.3">
      <c r="B552" s="228"/>
      <c r="C552" s="228"/>
      <c r="D552" s="228"/>
      <c r="E552" s="229"/>
      <c r="F552" s="229"/>
      <c r="G552" s="229"/>
      <c r="H552" s="228"/>
      <c r="I552" s="228"/>
      <c r="J552" s="11" t="s">
        <v>127</v>
      </c>
      <c r="K552" s="7" t="s">
        <v>128</v>
      </c>
      <c r="L552" s="7" t="s">
        <v>85</v>
      </c>
      <c r="M552" s="63">
        <v>10</v>
      </c>
      <c r="N552" s="227"/>
      <c r="O552" s="228"/>
      <c r="P552" s="228"/>
      <c r="Q552" s="228"/>
      <c r="R552" s="231"/>
      <c r="S552" s="231"/>
      <c r="T552" s="232"/>
      <c r="U552" s="232"/>
      <c r="V552" s="235"/>
      <c r="W552" s="236"/>
      <c r="X552" s="236"/>
      <c r="Y552" s="236"/>
      <c r="Z552" s="236"/>
      <c r="AA552" s="236"/>
      <c r="AB552" s="236"/>
      <c r="AC552" s="227"/>
      <c r="AD552" s="237"/>
      <c r="AE552" s="237"/>
      <c r="AF552" s="228"/>
      <c r="AG552" s="227"/>
      <c r="AH552" s="227"/>
      <c r="AI552" s="227"/>
      <c r="AJ552" s="228"/>
    </row>
    <row r="553" spans="2:36" s="36" customFormat="1" ht="96.6" x14ac:dyDescent="0.3">
      <c r="B553" s="256" t="s">
        <v>577</v>
      </c>
      <c r="C553" s="257" t="s">
        <v>578</v>
      </c>
      <c r="D553" s="256" t="s">
        <v>106</v>
      </c>
      <c r="E553" s="271" t="s">
        <v>67</v>
      </c>
      <c r="F553" s="271" t="s">
        <v>134</v>
      </c>
      <c r="G553" s="271" t="s">
        <v>147</v>
      </c>
      <c r="H553" s="228" t="s">
        <v>70</v>
      </c>
      <c r="I553" s="256" t="s">
        <v>79</v>
      </c>
      <c r="J553" s="11" t="s">
        <v>207</v>
      </c>
      <c r="K553" s="7" t="s">
        <v>107</v>
      </c>
      <c r="L553" s="7" t="s">
        <v>86</v>
      </c>
      <c r="M553" s="63">
        <v>40</v>
      </c>
      <c r="N553" s="227" t="s">
        <v>108</v>
      </c>
      <c r="O553" s="229" t="s">
        <v>579</v>
      </c>
      <c r="P553" s="228" t="s">
        <v>75</v>
      </c>
      <c r="Q553" s="228" t="s">
        <v>76</v>
      </c>
      <c r="R553" s="231" t="s">
        <v>77</v>
      </c>
      <c r="S553" s="231" t="s">
        <v>109</v>
      </c>
      <c r="T553" s="232">
        <f>V553+Y553</f>
        <v>183755.21</v>
      </c>
      <c r="U553" s="232">
        <f>T553/M554</f>
        <v>26250.744285714285</v>
      </c>
      <c r="V553" s="239">
        <v>156191.93</v>
      </c>
      <c r="W553" s="233" t="s">
        <v>98</v>
      </c>
      <c r="X553" s="233" t="s">
        <v>98</v>
      </c>
      <c r="Y553" s="239">
        <v>27563.279999999999</v>
      </c>
      <c r="Z553" s="236" t="s">
        <v>98</v>
      </c>
      <c r="AA553" s="236" t="s">
        <v>79</v>
      </c>
      <c r="AB553" s="239">
        <v>14897.12</v>
      </c>
      <c r="AC553" s="227" t="s">
        <v>149</v>
      </c>
      <c r="AD553" s="260" t="s">
        <v>98</v>
      </c>
      <c r="AE553" s="237">
        <f>V553+Y553</f>
        <v>183755.21</v>
      </c>
      <c r="AF553" s="228" t="s">
        <v>79</v>
      </c>
      <c r="AG553" s="227" t="s">
        <v>33</v>
      </c>
      <c r="AH553" s="227" t="s">
        <v>174</v>
      </c>
      <c r="AI553" s="227" t="s">
        <v>176</v>
      </c>
      <c r="AJ553" s="228"/>
    </row>
    <row r="554" spans="2:36" s="36" customFormat="1" ht="73.2" customHeight="1" x14ac:dyDescent="0.3">
      <c r="B554" s="228"/>
      <c r="C554" s="228"/>
      <c r="D554" s="228"/>
      <c r="E554" s="229"/>
      <c r="F554" s="229"/>
      <c r="G554" s="229"/>
      <c r="H554" s="228"/>
      <c r="I554" s="257"/>
      <c r="J554" s="11" t="s">
        <v>111</v>
      </c>
      <c r="K554" s="7" t="s">
        <v>112</v>
      </c>
      <c r="L554" s="7" t="s">
        <v>85</v>
      </c>
      <c r="M554" s="63">
        <v>7</v>
      </c>
      <c r="N554" s="227"/>
      <c r="O554" s="229"/>
      <c r="P554" s="228"/>
      <c r="Q554" s="228"/>
      <c r="R554" s="231"/>
      <c r="S554" s="231"/>
      <c r="T554" s="232"/>
      <c r="U554" s="232"/>
      <c r="V554" s="240"/>
      <c r="W554" s="234"/>
      <c r="X554" s="234"/>
      <c r="Y554" s="240"/>
      <c r="Z554" s="236"/>
      <c r="AA554" s="236"/>
      <c r="AB554" s="240"/>
      <c r="AC554" s="227"/>
      <c r="AD554" s="261"/>
      <c r="AE554" s="237"/>
      <c r="AF554" s="228"/>
      <c r="AG554" s="227"/>
      <c r="AH554" s="227"/>
      <c r="AI554" s="227"/>
      <c r="AJ554" s="228"/>
    </row>
    <row r="555" spans="2:36" s="36" customFormat="1" ht="43.2" customHeight="1" x14ac:dyDescent="0.3">
      <c r="B555" s="228"/>
      <c r="C555" s="228"/>
      <c r="D555" s="228"/>
      <c r="E555" s="229"/>
      <c r="F555" s="229"/>
      <c r="G555" s="229"/>
      <c r="H555" s="256"/>
      <c r="I555" s="258"/>
      <c r="J555" s="11" t="s">
        <v>127</v>
      </c>
      <c r="K555" s="7" t="s">
        <v>128</v>
      </c>
      <c r="L555" s="7" t="s">
        <v>85</v>
      </c>
      <c r="M555" s="63">
        <v>150</v>
      </c>
      <c r="N555" s="239"/>
      <c r="O555" s="229"/>
      <c r="P555" s="256"/>
      <c r="Q555" s="256"/>
      <c r="R555" s="263"/>
      <c r="S555" s="263"/>
      <c r="T555" s="302"/>
      <c r="U555" s="302"/>
      <c r="V555" s="241"/>
      <c r="W555" s="235"/>
      <c r="X555" s="235"/>
      <c r="Y555" s="241"/>
      <c r="Z555" s="233"/>
      <c r="AA555" s="233"/>
      <c r="AB555" s="241"/>
      <c r="AC555" s="239"/>
      <c r="AD555" s="262"/>
      <c r="AE555" s="260"/>
      <c r="AF555" s="256"/>
      <c r="AG555" s="239"/>
      <c r="AH555" s="239"/>
      <c r="AI555" s="239"/>
      <c r="AJ555" s="228"/>
    </row>
    <row r="556" spans="2:36" s="36" customFormat="1" ht="63.75" customHeight="1" x14ac:dyDescent="0.3">
      <c r="B556" s="304" t="s">
        <v>1304</v>
      </c>
      <c r="C556" s="304" t="s">
        <v>580</v>
      </c>
      <c r="D556" s="304" t="s">
        <v>106</v>
      </c>
      <c r="E556" s="336" t="s">
        <v>67</v>
      </c>
      <c r="F556" s="336" t="s">
        <v>132</v>
      </c>
      <c r="G556" s="336" t="s">
        <v>69</v>
      </c>
      <c r="H556" s="304" t="s">
        <v>70</v>
      </c>
      <c r="I556" s="304" t="s">
        <v>98</v>
      </c>
      <c r="J556" s="20" t="s">
        <v>113</v>
      </c>
      <c r="K556" s="27" t="s">
        <v>114</v>
      </c>
      <c r="L556" s="27" t="s">
        <v>115</v>
      </c>
      <c r="M556" s="27">
        <v>1</v>
      </c>
      <c r="N556" s="282" t="s">
        <v>108</v>
      </c>
      <c r="O556" s="299" t="s">
        <v>581</v>
      </c>
      <c r="P556" s="304" t="s">
        <v>75</v>
      </c>
      <c r="Q556" s="304" t="s">
        <v>76</v>
      </c>
      <c r="R556" s="304" t="s">
        <v>77</v>
      </c>
      <c r="S556" s="301" t="s">
        <v>109</v>
      </c>
      <c r="T556" s="300">
        <f>V556+Y556</f>
        <v>58500</v>
      </c>
      <c r="U556" s="300">
        <f>+T556/M557</f>
        <v>58500</v>
      </c>
      <c r="V556" s="423">
        <v>49725</v>
      </c>
      <c r="W556" s="367" t="s">
        <v>98</v>
      </c>
      <c r="X556" s="367" t="s">
        <v>98</v>
      </c>
      <c r="Y556" s="423">
        <v>8775</v>
      </c>
      <c r="Z556" s="284" t="s">
        <v>98</v>
      </c>
      <c r="AA556" s="284" t="s">
        <v>98</v>
      </c>
      <c r="AB556" s="285">
        <v>4743.24</v>
      </c>
      <c r="AC556" s="282" t="s">
        <v>80</v>
      </c>
      <c r="AD556" s="283" t="s">
        <v>98</v>
      </c>
      <c r="AE556" s="282">
        <f>+V556+Y556</f>
        <v>58500</v>
      </c>
      <c r="AF556" s="243" t="s">
        <v>98</v>
      </c>
      <c r="AG556" s="282" t="s">
        <v>33</v>
      </c>
      <c r="AH556" s="282" t="s">
        <v>174</v>
      </c>
      <c r="AI556" s="282" t="s">
        <v>158</v>
      </c>
      <c r="AJ556" s="243"/>
    </row>
    <row r="557" spans="2:36" s="36" customFormat="1" ht="81" customHeight="1" x14ac:dyDescent="0.3">
      <c r="B557" s="243"/>
      <c r="C557" s="243"/>
      <c r="D557" s="243"/>
      <c r="E557" s="299"/>
      <c r="F557" s="299"/>
      <c r="G557" s="299"/>
      <c r="H557" s="306"/>
      <c r="I557" s="306"/>
      <c r="J557" s="20" t="s">
        <v>116</v>
      </c>
      <c r="K557" s="27" t="s">
        <v>117</v>
      </c>
      <c r="L557" s="27" t="s">
        <v>85</v>
      </c>
      <c r="M557" s="27">
        <v>1</v>
      </c>
      <c r="N557" s="282"/>
      <c r="O557" s="299"/>
      <c r="P557" s="306"/>
      <c r="Q557" s="306"/>
      <c r="R557" s="306"/>
      <c r="S557" s="301"/>
      <c r="T557" s="300"/>
      <c r="U557" s="300"/>
      <c r="V557" s="424"/>
      <c r="W557" s="367"/>
      <c r="X557" s="367"/>
      <c r="Y557" s="424"/>
      <c r="Z557" s="284"/>
      <c r="AA557" s="284"/>
      <c r="AB557" s="286"/>
      <c r="AC557" s="282"/>
      <c r="AD557" s="283"/>
      <c r="AE557" s="282"/>
      <c r="AF557" s="243"/>
      <c r="AG557" s="282"/>
      <c r="AH557" s="282"/>
      <c r="AI557" s="282"/>
      <c r="AJ557" s="243"/>
    </row>
    <row r="558" spans="2:36" s="36" customFormat="1" ht="63" customHeight="1" x14ac:dyDescent="0.3">
      <c r="B558" s="243"/>
      <c r="C558" s="243"/>
      <c r="D558" s="243"/>
      <c r="E558" s="299"/>
      <c r="F558" s="299"/>
      <c r="G558" s="299"/>
      <c r="H558" s="306"/>
      <c r="I558" s="306"/>
      <c r="J558" s="20" t="s">
        <v>208</v>
      </c>
      <c r="K558" s="27" t="s">
        <v>118</v>
      </c>
      <c r="L558" s="27" t="s">
        <v>119</v>
      </c>
      <c r="M558" s="27">
        <v>1</v>
      </c>
      <c r="N558" s="282"/>
      <c r="O558" s="299"/>
      <c r="P558" s="306"/>
      <c r="Q558" s="306"/>
      <c r="R558" s="306"/>
      <c r="S558" s="301"/>
      <c r="T558" s="300"/>
      <c r="U558" s="300"/>
      <c r="V558" s="424"/>
      <c r="W558" s="367"/>
      <c r="X558" s="367"/>
      <c r="Y558" s="424"/>
      <c r="Z558" s="284"/>
      <c r="AA558" s="284"/>
      <c r="AB558" s="286"/>
      <c r="AC558" s="282"/>
      <c r="AD558" s="283"/>
      <c r="AE558" s="282"/>
      <c r="AF558" s="243"/>
      <c r="AG558" s="282"/>
      <c r="AH558" s="282"/>
      <c r="AI558" s="282"/>
      <c r="AJ558" s="243"/>
    </row>
    <row r="559" spans="2:36" s="36" customFormat="1" ht="43.2" customHeight="1" x14ac:dyDescent="0.3">
      <c r="B559" s="243"/>
      <c r="C559" s="243"/>
      <c r="D559" s="243"/>
      <c r="E559" s="299"/>
      <c r="F559" s="299"/>
      <c r="G559" s="299"/>
      <c r="H559" s="305"/>
      <c r="I559" s="305"/>
      <c r="J559" s="20" t="s">
        <v>120</v>
      </c>
      <c r="K559" s="27" t="s">
        <v>121</v>
      </c>
      <c r="L559" s="27" t="s">
        <v>119</v>
      </c>
      <c r="M559" s="61">
        <v>1</v>
      </c>
      <c r="N559" s="282"/>
      <c r="O559" s="299"/>
      <c r="P559" s="305"/>
      <c r="Q559" s="305"/>
      <c r="R559" s="305"/>
      <c r="S559" s="301"/>
      <c r="T559" s="300"/>
      <c r="U559" s="300"/>
      <c r="V559" s="425"/>
      <c r="W559" s="367"/>
      <c r="X559" s="367"/>
      <c r="Y559" s="425"/>
      <c r="Z559" s="284"/>
      <c r="AA559" s="284"/>
      <c r="AB559" s="287"/>
      <c r="AC559" s="282"/>
      <c r="AD559" s="283"/>
      <c r="AE559" s="282"/>
      <c r="AF559" s="243"/>
      <c r="AG559" s="282"/>
      <c r="AH559" s="282"/>
      <c r="AI559" s="282"/>
      <c r="AJ559" s="243"/>
    </row>
    <row r="560" spans="2:36" s="36" customFormat="1" ht="96.6" x14ac:dyDescent="0.3">
      <c r="B560" s="306" t="s">
        <v>1305</v>
      </c>
      <c r="C560" s="306" t="s">
        <v>582</v>
      </c>
      <c r="D560" s="243" t="s">
        <v>106</v>
      </c>
      <c r="E560" s="299" t="s">
        <v>67</v>
      </c>
      <c r="F560" s="299" t="s">
        <v>134</v>
      </c>
      <c r="G560" s="299" t="s">
        <v>147</v>
      </c>
      <c r="H560" s="304" t="s">
        <v>70</v>
      </c>
      <c r="I560" s="243" t="s">
        <v>98</v>
      </c>
      <c r="J560" s="20" t="s">
        <v>207</v>
      </c>
      <c r="K560" s="27" t="s">
        <v>107</v>
      </c>
      <c r="L560" s="27" t="s">
        <v>86</v>
      </c>
      <c r="M560" s="61">
        <v>40</v>
      </c>
      <c r="N560" s="282" t="s">
        <v>108</v>
      </c>
      <c r="O560" s="299" t="s">
        <v>579</v>
      </c>
      <c r="P560" s="243" t="s">
        <v>75</v>
      </c>
      <c r="Q560" s="243" t="s">
        <v>76</v>
      </c>
      <c r="R560" s="301" t="s">
        <v>77</v>
      </c>
      <c r="S560" s="301" t="s">
        <v>109</v>
      </c>
      <c r="T560" s="300">
        <f>V560+Y560</f>
        <v>18660.649999999998</v>
      </c>
      <c r="U560" s="300">
        <f>+T560/M561</f>
        <v>18660.649999999998</v>
      </c>
      <c r="V560" s="367">
        <v>15861.55</v>
      </c>
      <c r="W560" s="367" t="s">
        <v>98</v>
      </c>
      <c r="X560" s="367" t="s">
        <v>79</v>
      </c>
      <c r="Y560" s="423">
        <v>2799.1</v>
      </c>
      <c r="Z560" s="284" t="s">
        <v>98</v>
      </c>
      <c r="AA560" s="284" t="s">
        <v>79</v>
      </c>
      <c r="AB560" s="203">
        <v>1513.05</v>
      </c>
      <c r="AC560" s="282" t="s">
        <v>149</v>
      </c>
      <c r="AD560" s="333" t="s">
        <v>98</v>
      </c>
      <c r="AE560" s="283">
        <f>V560+Y560</f>
        <v>18660.649999999998</v>
      </c>
      <c r="AF560" s="243" t="s">
        <v>79</v>
      </c>
      <c r="AG560" s="282" t="s">
        <v>33</v>
      </c>
      <c r="AH560" s="282" t="s">
        <v>157</v>
      </c>
      <c r="AI560" s="282" t="s">
        <v>176</v>
      </c>
      <c r="AJ560" s="243"/>
    </row>
    <row r="561" spans="2:36" s="36" customFormat="1" ht="43.2" customHeight="1" x14ac:dyDescent="0.3">
      <c r="B561" s="243"/>
      <c r="C561" s="243"/>
      <c r="D561" s="243"/>
      <c r="E561" s="299"/>
      <c r="F561" s="299"/>
      <c r="G561" s="299"/>
      <c r="H561" s="306"/>
      <c r="I561" s="243"/>
      <c r="J561" s="20" t="s">
        <v>111</v>
      </c>
      <c r="K561" s="27" t="s">
        <v>112</v>
      </c>
      <c r="L561" s="27" t="s">
        <v>85</v>
      </c>
      <c r="M561" s="61">
        <v>1</v>
      </c>
      <c r="N561" s="282"/>
      <c r="O561" s="299"/>
      <c r="P561" s="243"/>
      <c r="Q561" s="243"/>
      <c r="R561" s="301"/>
      <c r="S561" s="301"/>
      <c r="T561" s="300"/>
      <c r="U561" s="300"/>
      <c r="V561" s="367"/>
      <c r="W561" s="367"/>
      <c r="X561" s="367"/>
      <c r="Y561" s="424"/>
      <c r="Z561" s="284"/>
      <c r="AA561" s="284"/>
      <c r="AB561" s="159"/>
      <c r="AC561" s="282"/>
      <c r="AD561" s="334"/>
      <c r="AE561" s="283"/>
      <c r="AF561" s="243"/>
      <c r="AG561" s="282"/>
      <c r="AH561" s="282"/>
      <c r="AI561" s="282"/>
      <c r="AJ561" s="243"/>
    </row>
    <row r="562" spans="2:36" s="36" customFormat="1" ht="99.6" customHeight="1" x14ac:dyDescent="0.3">
      <c r="B562" s="243"/>
      <c r="C562" s="243"/>
      <c r="D562" s="243"/>
      <c r="E562" s="299"/>
      <c r="F562" s="299"/>
      <c r="G562" s="299"/>
      <c r="H562" s="305"/>
      <c r="I562" s="243"/>
      <c r="J562" s="20" t="s">
        <v>127</v>
      </c>
      <c r="K562" s="27" t="s">
        <v>128</v>
      </c>
      <c r="L562" s="27" t="s">
        <v>85</v>
      </c>
      <c r="M562" s="61">
        <v>15</v>
      </c>
      <c r="N562" s="282"/>
      <c r="O562" s="299"/>
      <c r="P562" s="304"/>
      <c r="Q562" s="304"/>
      <c r="R562" s="352"/>
      <c r="S562" s="301"/>
      <c r="T562" s="300"/>
      <c r="U562" s="300"/>
      <c r="V562" s="367"/>
      <c r="W562" s="423"/>
      <c r="X562" s="423"/>
      <c r="Y562" s="424"/>
      <c r="Z562" s="288"/>
      <c r="AA562" s="288"/>
      <c r="AB562" s="159"/>
      <c r="AC562" s="285"/>
      <c r="AD562" s="335"/>
      <c r="AE562" s="333"/>
      <c r="AF562" s="304"/>
      <c r="AG562" s="285"/>
      <c r="AH562" s="285"/>
      <c r="AI562" s="285"/>
      <c r="AJ562" s="304"/>
    </row>
    <row r="563" spans="2:36" s="36" customFormat="1" ht="96.6" x14ac:dyDescent="0.3">
      <c r="B563" s="243" t="s">
        <v>1139</v>
      </c>
      <c r="C563" s="243" t="s">
        <v>583</v>
      </c>
      <c r="D563" s="243" t="s">
        <v>106</v>
      </c>
      <c r="E563" s="299" t="s">
        <v>67</v>
      </c>
      <c r="F563" s="299" t="s">
        <v>134</v>
      </c>
      <c r="G563" s="299" t="s">
        <v>147</v>
      </c>
      <c r="H563" s="304" t="s">
        <v>70</v>
      </c>
      <c r="I563" s="243" t="s">
        <v>98</v>
      </c>
      <c r="J563" s="20" t="s">
        <v>207</v>
      </c>
      <c r="K563" s="27" t="s">
        <v>107</v>
      </c>
      <c r="L563" s="27" t="s">
        <v>86</v>
      </c>
      <c r="M563" s="61">
        <v>40</v>
      </c>
      <c r="N563" s="282" t="s">
        <v>108</v>
      </c>
      <c r="O563" s="299" t="s">
        <v>579</v>
      </c>
      <c r="P563" s="243" t="s">
        <v>75</v>
      </c>
      <c r="Q563" s="243" t="s">
        <v>76</v>
      </c>
      <c r="R563" s="301" t="s">
        <v>77</v>
      </c>
      <c r="S563" s="301" t="s">
        <v>109</v>
      </c>
      <c r="T563" s="300">
        <f>V563+Y563</f>
        <v>69515.59</v>
      </c>
      <c r="U563" s="300">
        <f>+T563/M564</f>
        <v>69515.59</v>
      </c>
      <c r="V563" s="282">
        <v>59088.25</v>
      </c>
      <c r="W563" s="284" t="s">
        <v>98</v>
      </c>
      <c r="X563" s="284" t="s">
        <v>79</v>
      </c>
      <c r="Y563" s="282">
        <v>10427.34</v>
      </c>
      <c r="Z563" s="284" t="s">
        <v>98</v>
      </c>
      <c r="AA563" s="284" t="s">
        <v>79</v>
      </c>
      <c r="AB563" s="367">
        <v>5636.4</v>
      </c>
      <c r="AC563" s="282" t="s">
        <v>149</v>
      </c>
      <c r="AD563" s="333" t="s">
        <v>98</v>
      </c>
      <c r="AE563" s="283">
        <f>V563+Y563</f>
        <v>69515.59</v>
      </c>
      <c r="AF563" s="243" t="s">
        <v>79</v>
      </c>
      <c r="AG563" s="282" t="s">
        <v>33</v>
      </c>
      <c r="AH563" s="282" t="s">
        <v>157</v>
      </c>
      <c r="AI563" s="282" t="s">
        <v>176</v>
      </c>
      <c r="AJ563" s="243"/>
    </row>
    <row r="564" spans="2:36" s="36" customFormat="1" ht="99.6" customHeight="1" x14ac:dyDescent="0.3">
      <c r="B564" s="243"/>
      <c r="C564" s="243"/>
      <c r="D564" s="243"/>
      <c r="E564" s="299"/>
      <c r="F564" s="299"/>
      <c r="G564" s="299"/>
      <c r="H564" s="306"/>
      <c r="I564" s="243"/>
      <c r="J564" s="20" t="s">
        <v>111</v>
      </c>
      <c r="K564" s="27" t="s">
        <v>112</v>
      </c>
      <c r="L564" s="27" t="s">
        <v>85</v>
      </c>
      <c r="M564" s="61">
        <v>1</v>
      </c>
      <c r="N564" s="282"/>
      <c r="O564" s="299"/>
      <c r="P564" s="243"/>
      <c r="Q564" s="243"/>
      <c r="R564" s="301"/>
      <c r="S564" s="301"/>
      <c r="T564" s="300"/>
      <c r="U564" s="300"/>
      <c r="V564" s="282"/>
      <c r="W564" s="284"/>
      <c r="X564" s="284"/>
      <c r="Y564" s="282"/>
      <c r="Z564" s="284"/>
      <c r="AA564" s="284"/>
      <c r="AB564" s="367"/>
      <c r="AC564" s="282"/>
      <c r="AD564" s="334"/>
      <c r="AE564" s="283"/>
      <c r="AF564" s="243"/>
      <c r="AG564" s="282"/>
      <c r="AH564" s="282"/>
      <c r="AI564" s="282"/>
      <c r="AJ564" s="243"/>
    </row>
    <row r="565" spans="2:36" s="36" customFormat="1" ht="73.2" customHeight="1" x14ac:dyDescent="0.3">
      <c r="B565" s="243"/>
      <c r="C565" s="243"/>
      <c r="D565" s="243"/>
      <c r="E565" s="299"/>
      <c r="F565" s="299"/>
      <c r="G565" s="299"/>
      <c r="H565" s="305"/>
      <c r="I565" s="243"/>
      <c r="J565" s="20" t="s">
        <v>127</v>
      </c>
      <c r="K565" s="27" t="s">
        <v>128</v>
      </c>
      <c r="L565" s="27" t="s">
        <v>85</v>
      </c>
      <c r="M565" s="61">
        <v>46</v>
      </c>
      <c r="N565" s="282"/>
      <c r="O565" s="299"/>
      <c r="P565" s="304"/>
      <c r="Q565" s="304"/>
      <c r="R565" s="352"/>
      <c r="S565" s="301"/>
      <c r="T565" s="300"/>
      <c r="U565" s="300"/>
      <c r="V565" s="282"/>
      <c r="W565" s="284"/>
      <c r="X565" s="284"/>
      <c r="Y565" s="282"/>
      <c r="Z565" s="284"/>
      <c r="AA565" s="284"/>
      <c r="AB565" s="367"/>
      <c r="AC565" s="282"/>
      <c r="AD565" s="335"/>
      <c r="AE565" s="283"/>
      <c r="AF565" s="243"/>
      <c r="AG565" s="282"/>
      <c r="AH565" s="285"/>
      <c r="AI565" s="285"/>
      <c r="AJ565" s="304"/>
    </row>
    <row r="566" spans="2:36" s="36" customFormat="1" ht="41.4" x14ac:dyDescent="0.3">
      <c r="B566" s="306" t="s">
        <v>1140</v>
      </c>
      <c r="C566" s="306" t="s">
        <v>584</v>
      </c>
      <c r="D566" s="306" t="s">
        <v>106</v>
      </c>
      <c r="E566" s="337" t="s">
        <v>67</v>
      </c>
      <c r="F566" s="337" t="s">
        <v>134</v>
      </c>
      <c r="G566" s="337" t="s">
        <v>147</v>
      </c>
      <c r="H566" s="304" t="s">
        <v>70</v>
      </c>
      <c r="I566" s="243" t="s">
        <v>98</v>
      </c>
      <c r="J566" s="20" t="s">
        <v>111</v>
      </c>
      <c r="K566" s="27" t="s">
        <v>112</v>
      </c>
      <c r="L566" s="27" t="s">
        <v>85</v>
      </c>
      <c r="M566" s="61">
        <v>1</v>
      </c>
      <c r="N566" s="282" t="s">
        <v>108</v>
      </c>
      <c r="O566" s="299" t="s">
        <v>579</v>
      </c>
      <c r="P566" s="304" t="s">
        <v>75</v>
      </c>
      <c r="Q566" s="304" t="s">
        <v>76</v>
      </c>
      <c r="R566" s="304" t="s">
        <v>77</v>
      </c>
      <c r="S566" s="301" t="s">
        <v>109</v>
      </c>
      <c r="T566" s="300">
        <f>V566+Y566</f>
        <v>41455.839999999997</v>
      </c>
      <c r="U566" s="300">
        <f>+T566/1</f>
        <v>41455.839999999997</v>
      </c>
      <c r="V566" s="405">
        <v>35237.46</v>
      </c>
      <c r="W566" s="284" t="s">
        <v>98</v>
      </c>
      <c r="X566" s="284" t="s">
        <v>79</v>
      </c>
      <c r="Y566" s="282">
        <v>6218.38</v>
      </c>
      <c r="Z566" s="284" t="s">
        <v>98</v>
      </c>
      <c r="AA566" s="284" t="s">
        <v>79</v>
      </c>
      <c r="AB566" s="367">
        <v>3361.28</v>
      </c>
      <c r="AC566" s="282" t="s">
        <v>149</v>
      </c>
      <c r="AD566" s="333" t="s">
        <v>98</v>
      </c>
      <c r="AE566" s="283">
        <f>V566+Y566</f>
        <v>41455.839999999997</v>
      </c>
      <c r="AF566" s="243" t="s">
        <v>79</v>
      </c>
      <c r="AG566" s="282" t="s">
        <v>33</v>
      </c>
      <c r="AH566" s="282" t="s">
        <v>157</v>
      </c>
      <c r="AI566" s="282" t="s">
        <v>176</v>
      </c>
      <c r="AJ566" s="243"/>
    </row>
    <row r="567" spans="2:36" s="36" customFormat="1" ht="27.6" x14ac:dyDescent="0.3">
      <c r="B567" s="243"/>
      <c r="C567" s="243"/>
      <c r="D567" s="243"/>
      <c r="E567" s="299"/>
      <c r="F567" s="299"/>
      <c r="G567" s="299"/>
      <c r="H567" s="305"/>
      <c r="I567" s="243"/>
      <c r="J567" s="20" t="s">
        <v>127</v>
      </c>
      <c r="K567" s="27" t="s">
        <v>128</v>
      </c>
      <c r="L567" s="27" t="s">
        <v>85</v>
      </c>
      <c r="M567" s="61">
        <v>6</v>
      </c>
      <c r="N567" s="282"/>
      <c r="O567" s="299"/>
      <c r="P567" s="305"/>
      <c r="Q567" s="305"/>
      <c r="R567" s="305"/>
      <c r="S567" s="301"/>
      <c r="T567" s="300"/>
      <c r="U567" s="300"/>
      <c r="V567" s="405"/>
      <c r="W567" s="284"/>
      <c r="X567" s="284"/>
      <c r="Y567" s="282"/>
      <c r="Z567" s="284"/>
      <c r="AA567" s="284"/>
      <c r="AB567" s="367"/>
      <c r="AC567" s="282"/>
      <c r="AD567" s="335"/>
      <c r="AE567" s="283"/>
      <c r="AF567" s="243"/>
      <c r="AG567" s="282"/>
      <c r="AH567" s="282"/>
      <c r="AI567" s="282"/>
      <c r="AJ567" s="243"/>
    </row>
    <row r="568" spans="2:36" s="36" customFormat="1" ht="96.6" x14ac:dyDescent="0.3">
      <c r="B568" s="228" t="s">
        <v>585</v>
      </c>
      <c r="C568" s="228" t="s">
        <v>925</v>
      </c>
      <c r="D568" s="228" t="s">
        <v>106</v>
      </c>
      <c r="E568" s="229" t="s">
        <v>67</v>
      </c>
      <c r="F568" s="229" t="s">
        <v>134</v>
      </c>
      <c r="G568" s="229" t="s">
        <v>147</v>
      </c>
      <c r="H568" s="256" t="s">
        <v>70</v>
      </c>
      <c r="I568" s="256" t="s">
        <v>98</v>
      </c>
      <c r="J568" s="72" t="s">
        <v>207</v>
      </c>
      <c r="K568" s="22" t="s">
        <v>107</v>
      </c>
      <c r="L568" s="22" t="s">
        <v>86</v>
      </c>
      <c r="M568" s="73">
        <v>40</v>
      </c>
      <c r="N568" s="239" t="s">
        <v>108</v>
      </c>
      <c r="O568" s="273" t="s">
        <v>579</v>
      </c>
      <c r="P568" s="256" t="s">
        <v>75</v>
      </c>
      <c r="Q568" s="256" t="s">
        <v>76</v>
      </c>
      <c r="R568" s="256" t="s">
        <v>77</v>
      </c>
      <c r="S568" s="263" t="s">
        <v>602</v>
      </c>
      <c r="T568" s="253">
        <f>V568+Y568</f>
        <v>89244.790000000008</v>
      </c>
      <c r="U568" s="253">
        <f>+T568/M569</f>
        <v>29748.263333333336</v>
      </c>
      <c r="V568" s="293">
        <v>75858.070000000007</v>
      </c>
      <c r="W568" s="235" t="s">
        <v>98</v>
      </c>
      <c r="X568" s="235" t="s">
        <v>79</v>
      </c>
      <c r="Y568" s="293">
        <v>13386.72</v>
      </c>
      <c r="Z568" s="235" t="s">
        <v>98</v>
      </c>
      <c r="AA568" s="235" t="s">
        <v>79</v>
      </c>
      <c r="AB568" s="293">
        <v>7237</v>
      </c>
      <c r="AC568" s="241" t="s">
        <v>149</v>
      </c>
      <c r="AD568" s="262" t="s">
        <v>98</v>
      </c>
      <c r="AE568" s="262">
        <f>V568+Y568</f>
        <v>89244.790000000008</v>
      </c>
      <c r="AF568" s="258" t="s">
        <v>79</v>
      </c>
      <c r="AG568" s="241" t="s">
        <v>33</v>
      </c>
      <c r="AH568" s="241" t="s">
        <v>176</v>
      </c>
      <c r="AI568" s="241" t="s">
        <v>160</v>
      </c>
      <c r="AJ568" s="258"/>
    </row>
    <row r="569" spans="2:36" s="36" customFormat="1" ht="99.6" customHeight="1" x14ac:dyDescent="0.3">
      <c r="B569" s="228"/>
      <c r="C569" s="228"/>
      <c r="D569" s="228"/>
      <c r="E569" s="229"/>
      <c r="F569" s="229"/>
      <c r="G569" s="229"/>
      <c r="H569" s="257"/>
      <c r="I569" s="257"/>
      <c r="J569" s="11" t="s">
        <v>111</v>
      </c>
      <c r="K569" s="7" t="s">
        <v>112</v>
      </c>
      <c r="L569" s="7" t="s">
        <v>85</v>
      </c>
      <c r="M569" s="63">
        <v>3</v>
      </c>
      <c r="N569" s="240"/>
      <c r="O569" s="229"/>
      <c r="P569" s="257"/>
      <c r="Q569" s="257"/>
      <c r="R569" s="257"/>
      <c r="S569" s="264"/>
      <c r="T569" s="232"/>
      <c r="U569" s="232"/>
      <c r="V569" s="351"/>
      <c r="W569" s="236"/>
      <c r="X569" s="236"/>
      <c r="Y569" s="351"/>
      <c r="Z569" s="236"/>
      <c r="AA569" s="236"/>
      <c r="AB569" s="351"/>
      <c r="AC569" s="227"/>
      <c r="AD569" s="237"/>
      <c r="AE569" s="237"/>
      <c r="AF569" s="228"/>
      <c r="AG569" s="227"/>
      <c r="AH569" s="227"/>
      <c r="AI569" s="227"/>
      <c r="AJ569" s="228"/>
    </row>
    <row r="570" spans="2:36" s="36" customFormat="1" ht="99.6" customHeight="1" x14ac:dyDescent="0.3">
      <c r="B570" s="228"/>
      <c r="C570" s="228"/>
      <c r="D570" s="256"/>
      <c r="E570" s="271"/>
      <c r="F570" s="229"/>
      <c r="G570" s="229"/>
      <c r="H570" s="258"/>
      <c r="I570" s="258"/>
      <c r="J570" s="11" t="s">
        <v>127</v>
      </c>
      <c r="K570" s="7" t="s">
        <v>128</v>
      </c>
      <c r="L570" s="7" t="s">
        <v>85</v>
      </c>
      <c r="M570" s="63">
        <v>75</v>
      </c>
      <c r="N570" s="241"/>
      <c r="O570" s="229"/>
      <c r="P570" s="258"/>
      <c r="Q570" s="258"/>
      <c r="R570" s="258"/>
      <c r="S570" s="265"/>
      <c r="T570" s="232"/>
      <c r="U570" s="232"/>
      <c r="V570" s="351"/>
      <c r="W570" s="236"/>
      <c r="X570" s="236"/>
      <c r="Y570" s="351"/>
      <c r="Z570" s="236"/>
      <c r="AA570" s="236"/>
      <c r="AB570" s="351"/>
      <c r="AC570" s="227"/>
      <c r="AD570" s="260"/>
      <c r="AE570" s="237"/>
      <c r="AF570" s="228"/>
      <c r="AG570" s="227"/>
      <c r="AH570" s="227"/>
      <c r="AI570" s="227"/>
      <c r="AJ570" s="228"/>
    </row>
    <row r="571" spans="2:36" s="36" customFormat="1" ht="135.6" customHeight="1" x14ac:dyDescent="0.3">
      <c r="B571" s="304" t="s">
        <v>1141</v>
      </c>
      <c r="C571" s="304" t="s">
        <v>586</v>
      </c>
      <c r="D571" s="304" t="s">
        <v>106</v>
      </c>
      <c r="E571" s="336" t="s">
        <v>67</v>
      </c>
      <c r="F571" s="336" t="s">
        <v>132</v>
      </c>
      <c r="G571" s="336" t="s">
        <v>69</v>
      </c>
      <c r="H571" s="304" t="s">
        <v>70</v>
      </c>
      <c r="I571" s="304" t="s">
        <v>98</v>
      </c>
      <c r="J571" s="20" t="s">
        <v>113</v>
      </c>
      <c r="K571" s="27" t="s">
        <v>114</v>
      </c>
      <c r="L571" s="27" t="s">
        <v>115</v>
      </c>
      <c r="M571" s="27">
        <v>3</v>
      </c>
      <c r="N571" s="285" t="s">
        <v>108</v>
      </c>
      <c r="O571" s="336" t="s">
        <v>579</v>
      </c>
      <c r="P571" s="304" t="s">
        <v>75</v>
      </c>
      <c r="Q571" s="304" t="s">
        <v>76</v>
      </c>
      <c r="R571" s="304" t="s">
        <v>77</v>
      </c>
      <c r="S571" s="352" t="s">
        <v>109</v>
      </c>
      <c r="T571" s="300">
        <f>V571+Y571</f>
        <v>175499.99</v>
      </c>
      <c r="U571" s="348">
        <f>+T571/M572</f>
        <v>58499.996666666666</v>
      </c>
      <c r="V571" s="383">
        <v>149174.99</v>
      </c>
      <c r="W571" s="284" t="s">
        <v>98</v>
      </c>
      <c r="X571" s="284" t="s">
        <v>79</v>
      </c>
      <c r="Y571" s="383">
        <v>26325</v>
      </c>
      <c r="Z571" s="284" t="s">
        <v>98</v>
      </c>
      <c r="AA571" s="284" t="s">
        <v>79</v>
      </c>
      <c r="AB571" s="383">
        <v>14229.72</v>
      </c>
      <c r="AC571" s="282" t="s">
        <v>80</v>
      </c>
      <c r="AD571" s="333" t="s">
        <v>98</v>
      </c>
      <c r="AE571" s="283">
        <f>V571+Y571</f>
        <v>175499.99</v>
      </c>
      <c r="AF571" s="243" t="s">
        <v>79</v>
      </c>
      <c r="AG571" s="282" t="s">
        <v>33</v>
      </c>
      <c r="AH571" s="282" t="s">
        <v>176</v>
      </c>
      <c r="AI571" s="282" t="s">
        <v>160</v>
      </c>
      <c r="AJ571" s="228"/>
    </row>
    <row r="572" spans="2:36" s="36" customFormat="1" ht="78.599999999999994" customHeight="1" x14ac:dyDescent="0.3">
      <c r="B572" s="243"/>
      <c r="C572" s="243"/>
      <c r="D572" s="243"/>
      <c r="E572" s="299"/>
      <c r="F572" s="299"/>
      <c r="G572" s="299"/>
      <c r="H572" s="306"/>
      <c r="I572" s="306"/>
      <c r="J572" s="20" t="s">
        <v>116</v>
      </c>
      <c r="K572" s="27" t="s">
        <v>117</v>
      </c>
      <c r="L572" s="27" t="s">
        <v>85</v>
      </c>
      <c r="M572" s="27">
        <v>3</v>
      </c>
      <c r="N572" s="286"/>
      <c r="O572" s="299"/>
      <c r="P572" s="306"/>
      <c r="Q572" s="306"/>
      <c r="R572" s="306"/>
      <c r="S572" s="353"/>
      <c r="T572" s="300"/>
      <c r="U572" s="300"/>
      <c r="V572" s="405"/>
      <c r="W572" s="284"/>
      <c r="X572" s="284"/>
      <c r="Y572" s="405"/>
      <c r="Z572" s="284"/>
      <c r="AA572" s="284"/>
      <c r="AB572" s="405"/>
      <c r="AC572" s="282"/>
      <c r="AD572" s="334"/>
      <c r="AE572" s="283"/>
      <c r="AF572" s="243"/>
      <c r="AG572" s="282"/>
      <c r="AH572" s="282"/>
      <c r="AI572" s="282"/>
      <c r="AJ572" s="228"/>
    </row>
    <row r="573" spans="2:36" s="36" customFormat="1" ht="78.599999999999994" customHeight="1" x14ac:dyDescent="0.3">
      <c r="B573" s="243"/>
      <c r="C573" s="243"/>
      <c r="D573" s="243"/>
      <c r="E573" s="299"/>
      <c r="F573" s="299"/>
      <c r="G573" s="299"/>
      <c r="H573" s="306"/>
      <c r="I573" s="306"/>
      <c r="J573" s="20" t="s">
        <v>208</v>
      </c>
      <c r="K573" s="27" t="s">
        <v>118</v>
      </c>
      <c r="L573" s="27" t="s">
        <v>119</v>
      </c>
      <c r="M573" s="27">
        <v>3</v>
      </c>
      <c r="N573" s="286"/>
      <c r="O573" s="299"/>
      <c r="P573" s="306"/>
      <c r="Q573" s="306"/>
      <c r="R573" s="306"/>
      <c r="S573" s="353"/>
      <c r="T573" s="300"/>
      <c r="U573" s="300"/>
      <c r="V573" s="405"/>
      <c r="W573" s="284"/>
      <c r="X573" s="284"/>
      <c r="Y573" s="405"/>
      <c r="Z573" s="284"/>
      <c r="AA573" s="284"/>
      <c r="AB573" s="405"/>
      <c r="AC573" s="282"/>
      <c r="AD573" s="334"/>
      <c r="AE573" s="283"/>
      <c r="AF573" s="243"/>
      <c r="AG573" s="282"/>
      <c r="AH573" s="282"/>
      <c r="AI573" s="282"/>
      <c r="AJ573" s="228"/>
    </row>
    <row r="574" spans="2:36" s="36" customFormat="1" ht="77.7" customHeight="1" x14ac:dyDescent="0.3">
      <c r="B574" s="243"/>
      <c r="C574" s="243"/>
      <c r="D574" s="243"/>
      <c r="E574" s="299"/>
      <c r="F574" s="299"/>
      <c r="G574" s="299"/>
      <c r="H574" s="305"/>
      <c r="I574" s="305"/>
      <c r="J574" s="56" t="s">
        <v>120</v>
      </c>
      <c r="K574" s="57" t="s">
        <v>121</v>
      </c>
      <c r="L574" s="57" t="s">
        <v>119</v>
      </c>
      <c r="M574" s="75">
        <v>3</v>
      </c>
      <c r="N574" s="287"/>
      <c r="O574" s="299"/>
      <c r="P574" s="305"/>
      <c r="Q574" s="305"/>
      <c r="R574" s="305"/>
      <c r="S574" s="354"/>
      <c r="T574" s="300"/>
      <c r="U574" s="300"/>
      <c r="V574" s="405"/>
      <c r="W574" s="284"/>
      <c r="X574" s="284"/>
      <c r="Y574" s="405"/>
      <c r="Z574" s="284"/>
      <c r="AA574" s="284"/>
      <c r="AB574" s="405"/>
      <c r="AC574" s="282"/>
      <c r="AD574" s="335"/>
      <c r="AE574" s="283"/>
      <c r="AF574" s="243"/>
      <c r="AG574" s="282"/>
      <c r="AH574" s="282"/>
      <c r="AI574" s="282"/>
      <c r="AJ574" s="228"/>
    </row>
    <row r="575" spans="2:36" s="36" customFormat="1" ht="127.2" customHeight="1" x14ac:dyDescent="0.3">
      <c r="B575" s="304" t="s">
        <v>1308</v>
      </c>
      <c r="C575" s="304" t="s">
        <v>583</v>
      </c>
      <c r="D575" s="243" t="s">
        <v>106</v>
      </c>
      <c r="E575" s="299" t="s">
        <v>67</v>
      </c>
      <c r="F575" s="299" t="s">
        <v>134</v>
      </c>
      <c r="G575" s="299" t="s">
        <v>147</v>
      </c>
      <c r="H575" s="304" t="s">
        <v>70</v>
      </c>
      <c r="I575" s="304" t="s">
        <v>98</v>
      </c>
      <c r="J575" s="20" t="s">
        <v>207</v>
      </c>
      <c r="K575" s="27" t="s">
        <v>107</v>
      </c>
      <c r="L575" s="27" t="s">
        <v>86</v>
      </c>
      <c r="M575" s="61">
        <v>40</v>
      </c>
      <c r="N575" s="285" t="s">
        <v>108</v>
      </c>
      <c r="O575" s="337" t="s">
        <v>579</v>
      </c>
      <c r="P575" s="304" t="s">
        <v>75</v>
      </c>
      <c r="Q575" s="304" t="s">
        <v>76</v>
      </c>
      <c r="R575" s="304" t="s">
        <v>77</v>
      </c>
      <c r="S575" s="352" t="s">
        <v>109</v>
      </c>
      <c r="T575" s="350">
        <f>V575+Y575</f>
        <v>28864.81</v>
      </c>
      <c r="U575" s="349">
        <f>+T575/1</f>
        <v>28864.81</v>
      </c>
      <c r="V575" s="384">
        <v>24535.09</v>
      </c>
      <c r="W575" s="290" t="s">
        <v>98</v>
      </c>
      <c r="X575" s="290" t="s">
        <v>79</v>
      </c>
      <c r="Y575" s="384">
        <v>4329.72</v>
      </c>
      <c r="Z575" s="290" t="s">
        <v>98</v>
      </c>
      <c r="AA575" s="290" t="s">
        <v>79</v>
      </c>
      <c r="AB575" s="384">
        <v>2340.39</v>
      </c>
      <c r="AC575" s="287" t="s">
        <v>149</v>
      </c>
      <c r="AD575" s="335"/>
      <c r="AE575" s="335">
        <f>V575+Y575</f>
        <v>28864.81</v>
      </c>
      <c r="AF575" s="305" t="s">
        <v>79</v>
      </c>
      <c r="AG575" s="287" t="s">
        <v>33</v>
      </c>
      <c r="AH575" s="287" t="s">
        <v>176</v>
      </c>
      <c r="AI575" s="287" t="s">
        <v>160</v>
      </c>
      <c r="AJ575" s="243"/>
    </row>
    <row r="576" spans="2:36" s="36" customFormat="1" ht="99.6" customHeight="1" x14ac:dyDescent="0.3">
      <c r="B576" s="306"/>
      <c r="C576" s="306"/>
      <c r="D576" s="243"/>
      <c r="E576" s="299"/>
      <c r="F576" s="299"/>
      <c r="G576" s="299"/>
      <c r="H576" s="306"/>
      <c r="I576" s="306"/>
      <c r="J576" s="20" t="s">
        <v>111</v>
      </c>
      <c r="K576" s="27" t="s">
        <v>112</v>
      </c>
      <c r="L576" s="27" t="s">
        <v>85</v>
      </c>
      <c r="M576" s="61">
        <v>1</v>
      </c>
      <c r="N576" s="286"/>
      <c r="O576" s="337"/>
      <c r="P576" s="306"/>
      <c r="Q576" s="306"/>
      <c r="R576" s="306"/>
      <c r="S576" s="353"/>
      <c r="T576" s="300"/>
      <c r="U576" s="349"/>
      <c r="V576" s="384"/>
      <c r="W576" s="284"/>
      <c r="X576" s="284"/>
      <c r="Y576" s="384"/>
      <c r="Z576" s="284"/>
      <c r="AA576" s="284"/>
      <c r="AB576" s="384"/>
      <c r="AC576" s="282"/>
      <c r="AD576" s="333"/>
      <c r="AE576" s="283"/>
      <c r="AF576" s="243"/>
      <c r="AG576" s="282"/>
      <c r="AH576" s="282"/>
      <c r="AI576" s="282"/>
      <c r="AJ576" s="243"/>
    </row>
    <row r="577" spans="2:36" s="36" customFormat="1" ht="76.5" customHeight="1" x14ac:dyDescent="0.3">
      <c r="B577" s="306"/>
      <c r="C577" s="306"/>
      <c r="D577" s="304"/>
      <c r="E577" s="336"/>
      <c r="F577" s="336"/>
      <c r="G577" s="336"/>
      <c r="H577" s="305"/>
      <c r="I577" s="305"/>
      <c r="J577" s="56" t="s">
        <v>127</v>
      </c>
      <c r="K577" s="57" t="s">
        <v>128</v>
      </c>
      <c r="L577" s="27" t="s">
        <v>85</v>
      </c>
      <c r="M577" s="61">
        <v>19</v>
      </c>
      <c r="N577" s="287"/>
      <c r="O577" s="338"/>
      <c r="P577" s="305"/>
      <c r="Q577" s="305"/>
      <c r="R577" s="305"/>
      <c r="S577" s="354"/>
      <c r="T577" s="300"/>
      <c r="U577" s="349"/>
      <c r="V577" s="384"/>
      <c r="W577" s="288"/>
      <c r="X577" s="288"/>
      <c r="Y577" s="384"/>
      <c r="Z577" s="288"/>
      <c r="AA577" s="288"/>
      <c r="AB577" s="384"/>
      <c r="AC577" s="285"/>
      <c r="AD577" s="333"/>
      <c r="AE577" s="333"/>
      <c r="AF577" s="304"/>
      <c r="AG577" s="285"/>
      <c r="AH577" s="285"/>
      <c r="AI577" s="282"/>
      <c r="AJ577" s="243"/>
    </row>
    <row r="578" spans="2:36" s="36" customFormat="1" ht="96.6" x14ac:dyDescent="0.3">
      <c r="B578" s="228" t="s">
        <v>587</v>
      </c>
      <c r="C578" s="228" t="s">
        <v>582</v>
      </c>
      <c r="D578" s="228" t="s">
        <v>106</v>
      </c>
      <c r="E578" s="229" t="s">
        <v>67</v>
      </c>
      <c r="F578" s="229" t="s">
        <v>134</v>
      </c>
      <c r="G578" s="229" t="s">
        <v>147</v>
      </c>
      <c r="H578" s="256" t="s">
        <v>70</v>
      </c>
      <c r="I578" s="256" t="s">
        <v>98</v>
      </c>
      <c r="J578" s="11" t="s">
        <v>207</v>
      </c>
      <c r="K578" s="7" t="s">
        <v>107</v>
      </c>
      <c r="L578" s="7" t="s">
        <v>86</v>
      </c>
      <c r="M578" s="63">
        <v>40</v>
      </c>
      <c r="N578" s="239" t="s">
        <v>108</v>
      </c>
      <c r="O578" s="271" t="s">
        <v>579</v>
      </c>
      <c r="P578" s="256" t="s">
        <v>75</v>
      </c>
      <c r="Q578" s="256" t="s">
        <v>76</v>
      </c>
      <c r="R578" s="256" t="s">
        <v>77</v>
      </c>
      <c r="S578" s="263" t="s">
        <v>109</v>
      </c>
      <c r="T578" s="232">
        <f>V578+Y578</f>
        <v>52319.35</v>
      </c>
      <c r="U578" s="302">
        <f>+T578/1</f>
        <v>52319.35</v>
      </c>
      <c r="V578" s="291">
        <v>44471.45</v>
      </c>
      <c r="W578" s="236" t="s">
        <v>98</v>
      </c>
      <c r="X578" s="236" t="s">
        <v>79</v>
      </c>
      <c r="Y578" s="291">
        <v>7847.9</v>
      </c>
      <c r="Z578" s="236" t="s">
        <v>98</v>
      </c>
      <c r="AA578" s="236" t="s">
        <v>79</v>
      </c>
      <c r="AB578" s="291">
        <v>4243</v>
      </c>
      <c r="AC578" s="227" t="s">
        <v>149</v>
      </c>
      <c r="AD578" s="260" t="s">
        <v>98</v>
      </c>
      <c r="AE578" s="237">
        <f>V578+Y578</f>
        <v>52319.35</v>
      </c>
      <c r="AF578" s="228" t="s">
        <v>79</v>
      </c>
      <c r="AG578" s="227" t="s">
        <v>33</v>
      </c>
      <c r="AH578" s="227" t="s">
        <v>166</v>
      </c>
      <c r="AI578" s="227" t="s">
        <v>510</v>
      </c>
      <c r="AJ578" s="228"/>
    </row>
    <row r="579" spans="2:36" s="36" customFormat="1" ht="43.2" customHeight="1" x14ac:dyDescent="0.3">
      <c r="B579" s="228"/>
      <c r="C579" s="228"/>
      <c r="D579" s="228"/>
      <c r="E579" s="229"/>
      <c r="F579" s="229"/>
      <c r="G579" s="229"/>
      <c r="H579" s="257"/>
      <c r="I579" s="257"/>
      <c r="J579" s="11" t="s">
        <v>111</v>
      </c>
      <c r="K579" s="7" t="s">
        <v>112</v>
      </c>
      <c r="L579" s="7" t="s">
        <v>85</v>
      </c>
      <c r="M579" s="63">
        <v>1</v>
      </c>
      <c r="N579" s="240"/>
      <c r="O579" s="272"/>
      <c r="P579" s="257"/>
      <c r="Q579" s="257"/>
      <c r="R579" s="257"/>
      <c r="S579" s="264"/>
      <c r="T579" s="232"/>
      <c r="U579" s="303"/>
      <c r="V579" s="292"/>
      <c r="W579" s="236"/>
      <c r="X579" s="236"/>
      <c r="Y579" s="292"/>
      <c r="Z579" s="236"/>
      <c r="AA579" s="236"/>
      <c r="AB579" s="292"/>
      <c r="AC579" s="227"/>
      <c r="AD579" s="261"/>
      <c r="AE579" s="237"/>
      <c r="AF579" s="228"/>
      <c r="AG579" s="227"/>
      <c r="AH579" s="227"/>
      <c r="AI579" s="227"/>
      <c r="AJ579" s="228"/>
    </row>
    <row r="580" spans="2:36" s="36" customFormat="1" ht="43.2" customHeight="1" x14ac:dyDescent="0.3">
      <c r="B580" s="228"/>
      <c r="C580" s="228"/>
      <c r="D580" s="228"/>
      <c r="E580" s="229"/>
      <c r="F580" s="229"/>
      <c r="G580" s="229"/>
      <c r="H580" s="258"/>
      <c r="I580" s="258"/>
      <c r="J580" s="11" t="s">
        <v>127</v>
      </c>
      <c r="K580" s="7" t="s">
        <v>128</v>
      </c>
      <c r="L580" s="14" t="s">
        <v>85</v>
      </c>
      <c r="M580" s="71">
        <v>40</v>
      </c>
      <c r="N580" s="241"/>
      <c r="O580" s="272"/>
      <c r="P580" s="258"/>
      <c r="Q580" s="258"/>
      <c r="R580" s="258"/>
      <c r="S580" s="265"/>
      <c r="T580" s="302"/>
      <c r="U580" s="253"/>
      <c r="V580" s="293"/>
      <c r="W580" s="236"/>
      <c r="X580" s="236"/>
      <c r="Y580" s="293"/>
      <c r="Z580" s="236"/>
      <c r="AA580" s="236"/>
      <c r="AB580" s="293"/>
      <c r="AC580" s="227"/>
      <c r="AD580" s="262"/>
      <c r="AE580" s="237"/>
      <c r="AF580" s="228"/>
      <c r="AG580" s="227"/>
      <c r="AH580" s="227"/>
      <c r="AI580" s="239"/>
      <c r="AJ580" s="256"/>
    </row>
    <row r="581" spans="2:36" s="36" customFormat="1" ht="41.4" x14ac:dyDescent="0.3">
      <c r="B581" s="256" t="s">
        <v>588</v>
      </c>
      <c r="C581" s="256" t="s">
        <v>584</v>
      </c>
      <c r="D581" s="256" t="s">
        <v>106</v>
      </c>
      <c r="E581" s="271" t="s">
        <v>67</v>
      </c>
      <c r="F581" s="271" t="s">
        <v>134</v>
      </c>
      <c r="G581" s="271" t="s">
        <v>147</v>
      </c>
      <c r="H581" s="256" t="s">
        <v>70</v>
      </c>
      <c r="I581" s="228" t="s">
        <v>98</v>
      </c>
      <c r="J581" s="11" t="s">
        <v>111</v>
      </c>
      <c r="K581" s="7" t="s">
        <v>112</v>
      </c>
      <c r="L581" s="7" t="s">
        <v>85</v>
      </c>
      <c r="M581" s="63">
        <v>1</v>
      </c>
      <c r="N581" s="239" t="s">
        <v>108</v>
      </c>
      <c r="O581" s="271" t="s">
        <v>579</v>
      </c>
      <c r="P581" s="256" t="s">
        <v>75</v>
      </c>
      <c r="Q581" s="256" t="s">
        <v>76</v>
      </c>
      <c r="R581" s="256" t="s">
        <v>77</v>
      </c>
      <c r="S581" s="231" t="s">
        <v>109</v>
      </c>
      <c r="T581" s="302">
        <f>V581+Y581</f>
        <v>62183.759999999995</v>
      </c>
      <c r="U581" s="302">
        <f>+T581/1</f>
        <v>62183.759999999995</v>
      </c>
      <c r="V581" s="291">
        <v>52856.2</v>
      </c>
      <c r="W581" s="233" t="s">
        <v>98</v>
      </c>
      <c r="X581" s="233" t="s">
        <v>79</v>
      </c>
      <c r="Y581" s="291">
        <v>9327.56</v>
      </c>
      <c r="Z581" s="233" t="s">
        <v>98</v>
      </c>
      <c r="AA581" s="233" t="s">
        <v>79</v>
      </c>
      <c r="AB581" s="291">
        <v>5042.04</v>
      </c>
      <c r="AC581" s="239" t="s">
        <v>149</v>
      </c>
      <c r="AD581" s="260" t="s">
        <v>98</v>
      </c>
      <c r="AE581" s="260">
        <f>V581+Y581</f>
        <v>62183.759999999995</v>
      </c>
      <c r="AF581" s="256" t="s">
        <v>79</v>
      </c>
      <c r="AG581" s="239" t="s">
        <v>33</v>
      </c>
      <c r="AH581" s="239" t="s">
        <v>406</v>
      </c>
      <c r="AI581" s="239" t="s">
        <v>510</v>
      </c>
      <c r="AJ581" s="256"/>
    </row>
    <row r="582" spans="2:36" s="36" customFormat="1" ht="43.2" customHeight="1" x14ac:dyDescent="0.3">
      <c r="B582" s="258"/>
      <c r="C582" s="258"/>
      <c r="D582" s="258"/>
      <c r="E582" s="273"/>
      <c r="F582" s="273"/>
      <c r="G582" s="273"/>
      <c r="H582" s="258"/>
      <c r="I582" s="228"/>
      <c r="J582" s="11" t="s">
        <v>127</v>
      </c>
      <c r="K582" s="7" t="s">
        <v>128</v>
      </c>
      <c r="L582" s="7" t="s">
        <v>85</v>
      </c>
      <c r="M582" s="63">
        <v>9</v>
      </c>
      <c r="N582" s="241"/>
      <c r="O582" s="273"/>
      <c r="P582" s="258"/>
      <c r="Q582" s="258"/>
      <c r="R582" s="258"/>
      <c r="S582" s="231"/>
      <c r="T582" s="253"/>
      <c r="U582" s="253"/>
      <c r="V582" s="293"/>
      <c r="W582" s="235"/>
      <c r="X582" s="235"/>
      <c r="Y582" s="293"/>
      <c r="Z582" s="235"/>
      <c r="AA582" s="235"/>
      <c r="AB582" s="293"/>
      <c r="AC582" s="241"/>
      <c r="AD582" s="262"/>
      <c r="AE582" s="262"/>
      <c r="AF582" s="258"/>
      <c r="AG582" s="241"/>
      <c r="AH582" s="241"/>
      <c r="AI582" s="241"/>
      <c r="AJ582" s="258"/>
    </row>
    <row r="583" spans="2:36" s="36" customFormat="1" ht="63.75" customHeight="1" x14ac:dyDescent="0.3">
      <c r="B583" s="256" t="s">
        <v>947</v>
      </c>
      <c r="C583" s="256" t="s">
        <v>580</v>
      </c>
      <c r="D583" s="256" t="s">
        <v>106</v>
      </c>
      <c r="E583" s="271" t="s">
        <v>67</v>
      </c>
      <c r="F583" s="271" t="s">
        <v>132</v>
      </c>
      <c r="G583" s="271" t="s">
        <v>69</v>
      </c>
      <c r="H583" s="256" t="s">
        <v>70</v>
      </c>
      <c r="I583" s="256" t="s">
        <v>98</v>
      </c>
      <c r="J583" s="11" t="s">
        <v>113</v>
      </c>
      <c r="K583" s="7" t="s">
        <v>114</v>
      </c>
      <c r="L583" s="7" t="s">
        <v>115</v>
      </c>
      <c r="M583" s="7">
        <v>1</v>
      </c>
      <c r="N583" s="227" t="s">
        <v>108</v>
      </c>
      <c r="O583" s="229" t="s">
        <v>581</v>
      </c>
      <c r="P583" s="256" t="s">
        <v>75</v>
      </c>
      <c r="Q583" s="256" t="s">
        <v>76</v>
      </c>
      <c r="R583" s="256" t="s">
        <v>77</v>
      </c>
      <c r="S583" s="231" t="s">
        <v>109</v>
      </c>
      <c r="T583" s="232">
        <f>V583+Y583</f>
        <v>58500</v>
      </c>
      <c r="U583" s="232">
        <f>+T583/M584</f>
        <v>58500</v>
      </c>
      <c r="V583" s="320">
        <v>49725</v>
      </c>
      <c r="W583" s="242" t="s">
        <v>98</v>
      </c>
      <c r="X583" s="242" t="s">
        <v>98</v>
      </c>
      <c r="Y583" s="320">
        <v>8775</v>
      </c>
      <c r="Z583" s="236" t="s">
        <v>98</v>
      </c>
      <c r="AA583" s="236" t="s">
        <v>98</v>
      </c>
      <c r="AB583" s="239">
        <v>4743.24</v>
      </c>
      <c r="AC583" s="227" t="s">
        <v>80</v>
      </c>
      <c r="AD583" s="237" t="s">
        <v>98</v>
      </c>
      <c r="AE583" s="227">
        <f>+V583+Y583</f>
        <v>58500</v>
      </c>
      <c r="AF583" s="228" t="s">
        <v>98</v>
      </c>
      <c r="AG583" s="227" t="s">
        <v>33</v>
      </c>
      <c r="AH583" s="227" t="s">
        <v>294</v>
      </c>
      <c r="AI583" s="227" t="s">
        <v>246</v>
      </c>
      <c r="AJ583" s="228"/>
    </row>
    <row r="584" spans="2:36" s="36" customFormat="1" ht="81" customHeight="1" x14ac:dyDescent="0.3">
      <c r="B584" s="228"/>
      <c r="C584" s="228"/>
      <c r="D584" s="228"/>
      <c r="E584" s="229"/>
      <c r="F584" s="229"/>
      <c r="G584" s="229"/>
      <c r="H584" s="257"/>
      <c r="I584" s="257"/>
      <c r="J584" s="11" t="s">
        <v>116</v>
      </c>
      <c r="K584" s="7" t="s">
        <v>117</v>
      </c>
      <c r="L584" s="7" t="s">
        <v>85</v>
      </c>
      <c r="M584" s="7">
        <v>1</v>
      </c>
      <c r="N584" s="227"/>
      <c r="O584" s="229"/>
      <c r="P584" s="257"/>
      <c r="Q584" s="257"/>
      <c r="R584" s="257"/>
      <c r="S584" s="231"/>
      <c r="T584" s="232"/>
      <c r="U584" s="232"/>
      <c r="V584" s="321"/>
      <c r="W584" s="242"/>
      <c r="X584" s="242"/>
      <c r="Y584" s="321"/>
      <c r="Z584" s="236"/>
      <c r="AA584" s="236"/>
      <c r="AB584" s="240"/>
      <c r="AC584" s="227"/>
      <c r="AD584" s="237"/>
      <c r="AE584" s="227"/>
      <c r="AF584" s="228"/>
      <c r="AG584" s="227"/>
      <c r="AH584" s="227"/>
      <c r="AI584" s="227"/>
      <c r="AJ584" s="228"/>
    </row>
    <row r="585" spans="2:36" s="36" customFormat="1" ht="63" customHeight="1" x14ac:dyDescent="0.3">
      <c r="B585" s="228"/>
      <c r="C585" s="228"/>
      <c r="D585" s="228"/>
      <c r="E585" s="229"/>
      <c r="F585" s="229"/>
      <c r="G585" s="229"/>
      <c r="H585" s="257"/>
      <c r="I585" s="257"/>
      <c r="J585" s="11" t="s">
        <v>208</v>
      </c>
      <c r="K585" s="7" t="s">
        <v>118</v>
      </c>
      <c r="L585" s="7" t="s">
        <v>119</v>
      </c>
      <c r="M585" s="7">
        <v>1</v>
      </c>
      <c r="N585" s="227"/>
      <c r="O585" s="229"/>
      <c r="P585" s="257"/>
      <c r="Q585" s="257"/>
      <c r="R585" s="257"/>
      <c r="S585" s="231"/>
      <c r="T585" s="232"/>
      <c r="U585" s="232"/>
      <c r="V585" s="321"/>
      <c r="W585" s="242"/>
      <c r="X585" s="242"/>
      <c r="Y585" s="321"/>
      <c r="Z585" s="236"/>
      <c r="AA585" s="236"/>
      <c r="AB585" s="240"/>
      <c r="AC585" s="227"/>
      <c r="AD585" s="237"/>
      <c r="AE585" s="227"/>
      <c r="AF585" s="228"/>
      <c r="AG585" s="227"/>
      <c r="AH585" s="227"/>
      <c r="AI585" s="227"/>
      <c r="AJ585" s="228"/>
    </row>
    <row r="586" spans="2:36" s="36" customFormat="1" ht="43.2" customHeight="1" x14ac:dyDescent="0.3">
      <c r="B586" s="228"/>
      <c r="C586" s="228"/>
      <c r="D586" s="228"/>
      <c r="E586" s="229"/>
      <c r="F586" s="229"/>
      <c r="G586" s="229"/>
      <c r="H586" s="258"/>
      <c r="I586" s="258"/>
      <c r="J586" s="11" t="s">
        <v>120</v>
      </c>
      <c r="K586" s="7" t="s">
        <v>121</v>
      </c>
      <c r="L586" s="7" t="s">
        <v>119</v>
      </c>
      <c r="M586" s="63">
        <v>1</v>
      </c>
      <c r="N586" s="227"/>
      <c r="O586" s="229"/>
      <c r="P586" s="258"/>
      <c r="Q586" s="258"/>
      <c r="R586" s="258"/>
      <c r="S586" s="231"/>
      <c r="T586" s="232"/>
      <c r="U586" s="232"/>
      <c r="V586" s="322"/>
      <c r="W586" s="242"/>
      <c r="X586" s="242"/>
      <c r="Y586" s="322"/>
      <c r="Z586" s="236"/>
      <c r="AA586" s="236"/>
      <c r="AB586" s="241"/>
      <c r="AC586" s="227"/>
      <c r="AD586" s="237"/>
      <c r="AE586" s="227"/>
      <c r="AF586" s="228"/>
      <c r="AG586" s="227"/>
      <c r="AH586" s="227"/>
      <c r="AI586" s="227"/>
      <c r="AJ586" s="228"/>
    </row>
    <row r="587" spans="2:36" s="36" customFormat="1" ht="96.6" x14ac:dyDescent="0.3">
      <c r="B587" s="304" t="s">
        <v>1142</v>
      </c>
      <c r="C587" s="306" t="s">
        <v>578</v>
      </c>
      <c r="D587" s="304" t="s">
        <v>106</v>
      </c>
      <c r="E587" s="336" t="s">
        <v>67</v>
      </c>
      <c r="F587" s="336" t="s">
        <v>134</v>
      </c>
      <c r="G587" s="336" t="s">
        <v>147</v>
      </c>
      <c r="H587" s="243" t="s">
        <v>70</v>
      </c>
      <c r="I587" s="304" t="s">
        <v>79</v>
      </c>
      <c r="J587" s="20" t="s">
        <v>207</v>
      </c>
      <c r="K587" s="27" t="s">
        <v>107</v>
      </c>
      <c r="L587" s="27" t="s">
        <v>86</v>
      </c>
      <c r="M587" s="61">
        <v>40</v>
      </c>
      <c r="N587" s="282" t="s">
        <v>108</v>
      </c>
      <c r="O587" s="299" t="s">
        <v>579</v>
      </c>
      <c r="P587" s="243" t="s">
        <v>75</v>
      </c>
      <c r="Q587" s="243" t="s">
        <v>76</v>
      </c>
      <c r="R587" s="301" t="s">
        <v>77</v>
      </c>
      <c r="S587" s="301" t="s">
        <v>109</v>
      </c>
      <c r="T587" s="300">
        <f>V587+Y587</f>
        <v>131253.70000000001</v>
      </c>
      <c r="U587" s="300">
        <f>T587/M588</f>
        <v>26250.74</v>
      </c>
      <c r="V587" s="285">
        <v>111565.64</v>
      </c>
      <c r="W587" s="288" t="s">
        <v>98</v>
      </c>
      <c r="X587" s="288" t="s">
        <v>98</v>
      </c>
      <c r="Y587" s="285">
        <v>19688.060000000001</v>
      </c>
      <c r="Z587" s="284" t="s">
        <v>98</v>
      </c>
      <c r="AA587" s="284" t="s">
        <v>79</v>
      </c>
      <c r="AB587" s="285">
        <v>10640.8</v>
      </c>
      <c r="AC587" s="282" t="s">
        <v>149</v>
      </c>
      <c r="AD587" s="333" t="s">
        <v>98</v>
      </c>
      <c r="AE587" s="283">
        <f>V587+Y587</f>
        <v>131253.70000000001</v>
      </c>
      <c r="AF587" s="243" t="s">
        <v>79</v>
      </c>
      <c r="AG587" s="282" t="s">
        <v>33</v>
      </c>
      <c r="AH587" s="282" t="s">
        <v>294</v>
      </c>
      <c r="AI587" s="282" t="s">
        <v>246</v>
      </c>
      <c r="AJ587" s="243"/>
    </row>
    <row r="588" spans="2:36" s="36" customFormat="1" ht="73.2" customHeight="1" x14ac:dyDescent="0.3">
      <c r="B588" s="243"/>
      <c r="C588" s="243"/>
      <c r="D588" s="243"/>
      <c r="E588" s="299"/>
      <c r="F588" s="299"/>
      <c r="G588" s="299"/>
      <c r="H588" s="243"/>
      <c r="I588" s="306"/>
      <c r="J588" s="20" t="s">
        <v>111</v>
      </c>
      <c r="K588" s="27" t="s">
        <v>112</v>
      </c>
      <c r="L588" s="27" t="s">
        <v>85</v>
      </c>
      <c r="M588" s="61">
        <v>5</v>
      </c>
      <c r="N588" s="282"/>
      <c r="O588" s="299"/>
      <c r="P588" s="243"/>
      <c r="Q588" s="243"/>
      <c r="R588" s="301"/>
      <c r="S588" s="301"/>
      <c r="T588" s="300"/>
      <c r="U588" s="300"/>
      <c r="V588" s="286"/>
      <c r="W588" s="289"/>
      <c r="X588" s="289"/>
      <c r="Y588" s="286"/>
      <c r="Z588" s="284"/>
      <c r="AA588" s="284"/>
      <c r="AB588" s="286"/>
      <c r="AC588" s="282"/>
      <c r="AD588" s="334"/>
      <c r="AE588" s="283"/>
      <c r="AF588" s="243"/>
      <c r="AG588" s="282"/>
      <c r="AH588" s="282"/>
      <c r="AI588" s="282"/>
      <c r="AJ588" s="243"/>
    </row>
    <row r="589" spans="2:36" s="36" customFormat="1" ht="43.2" customHeight="1" x14ac:dyDescent="0.3">
      <c r="B589" s="243"/>
      <c r="C589" s="243"/>
      <c r="D589" s="243"/>
      <c r="E589" s="299"/>
      <c r="F589" s="299"/>
      <c r="G589" s="299"/>
      <c r="H589" s="304"/>
      <c r="I589" s="305"/>
      <c r="J589" s="20" t="s">
        <v>127</v>
      </c>
      <c r="K589" s="27" t="s">
        <v>128</v>
      </c>
      <c r="L589" s="27" t="s">
        <v>85</v>
      </c>
      <c r="M589" s="61">
        <v>106</v>
      </c>
      <c r="N589" s="282"/>
      <c r="O589" s="299"/>
      <c r="P589" s="243"/>
      <c r="Q589" s="243"/>
      <c r="R589" s="301"/>
      <c r="S589" s="301"/>
      <c r="T589" s="300"/>
      <c r="U589" s="300"/>
      <c r="V589" s="287"/>
      <c r="W589" s="290"/>
      <c r="X589" s="290"/>
      <c r="Y589" s="287"/>
      <c r="Z589" s="284"/>
      <c r="AA589" s="284"/>
      <c r="AB589" s="287"/>
      <c r="AC589" s="282"/>
      <c r="AD589" s="335"/>
      <c r="AE589" s="283"/>
      <c r="AF589" s="243"/>
      <c r="AG589" s="282"/>
      <c r="AH589" s="282"/>
      <c r="AI589" s="282"/>
      <c r="AJ589" s="243"/>
    </row>
    <row r="590" spans="2:36" s="79" customFormat="1" ht="96.6" x14ac:dyDescent="0.3">
      <c r="B590" s="256" t="s">
        <v>1103</v>
      </c>
      <c r="C590" s="257" t="s">
        <v>578</v>
      </c>
      <c r="D590" s="256" t="s">
        <v>106</v>
      </c>
      <c r="E590" s="271" t="s">
        <v>67</v>
      </c>
      <c r="F590" s="271" t="s">
        <v>134</v>
      </c>
      <c r="G590" s="271" t="s">
        <v>147</v>
      </c>
      <c r="H590" s="228" t="s">
        <v>70</v>
      </c>
      <c r="I590" s="256" t="s">
        <v>79</v>
      </c>
      <c r="J590" s="11" t="s">
        <v>207</v>
      </c>
      <c r="K590" s="7" t="s">
        <v>107</v>
      </c>
      <c r="L590" s="7" t="s">
        <v>86</v>
      </c>
      <c r="M590" s="63">
        <v>40</v>
      </c>
      <c r="N590" s="227" t="s">
        <v>108</v>
      </c>
      <c r="O590" s="229" t="s">
        <v>579</v>
      </c>
      <c r="P590" s="228" t="s">
        <v>75</v>
      </c>
      <c r="Q590" s="228" t="s">
        <v>76</v>
      </c>
      <c r="R590" s="231" t="s">
        <v>77</v>
      </c>
      <c r="S590" s="231" t="s">
        <v>109</v>
      </c>
      <c r="T590" s="232">
        <f>V590+Y590</f>
        <v>131253.70000000001</v>
      </c>
      <c r="U590" s="232">
        <f>T590/M591</f>
        <v>26250.74</v>
      </c>
      <c r="V590" s="239">
        <v>111565.64</v>
      </c>
      <c r="W590" s="233" t="s">
        <v>98</v>
      </c>
      <c r="X590" s="233" t="s">
        <v>98</v>
      </c>
      <c r="Y590" s="239">
        <v>19688.060000000001</v>
      </c>
      <c r="Z590" s="236" t="s">
        <v>98</v>
      </c>
      <c r="AA590" s="236" t="s">
        <v>79</v>
      </c>
      <c r="AB590" s="239">
        <v>10640.8</v>
      </c>
      <c r="AC590" s="227" t="s">
        <v>149</v>
      </c>
      <c r="AD590" s="260" t="s">
        <v>98</v>
      </c>
      <c r="AE590" s="237">
        <f>V590+Y590</f>
        <v>131253.70000000001</v>
      </c>
      <c r="AF590" s="228" t="s">
        <v>79</v>
      </c>
      <c r="AG590" s="227" t="s">
        <v>33</v>
      </c>
      <c r="AH590" s="227" t="s">
        <v>166</v>
      </c>
      <c r="AI590" s="227" t="s">
        <v>510</v>
      </c>
      <c r="AJ590" s="228"/>
    </row>
    <row r="591" spans="2:36" s="79" customFormat="1" ht="73.2" customHeight="1" x14ac:dyDescent="0.3">
      <c r="B591" s="228"/>
      <c r="C591" s="228"/>
      <c r="D591" s="228"/>
      <c r="E591" s="229"/>
      <c r="F591" s="229"/>
      <c r="G591" s="229"/>
      <c r="H591" s="228"/>
      <c r="I591" s="257"/>
      <c r="J591" s="11" t="s">
        <v>111</v>
      </c>
      <c r="K591" s="7" t="s">
        <v>112</v>
      </c>
      <c r="L591" s="7" t="s">
        <v>85</v>
      </c>
      <c r="M591" s="63">
        <v>5</v>
      </c>
      <c r="N591" s="227"/>
      <c r="O591" s="229"/>
      <c r="P591" s="228"/>
      <c r="Q591" s="228"/>
      <c r="R591" s="231"/>
      <c r="S591" s="231"/>
      <c r="T591" s="232"/>
      <c r="U591" s="232"/>
      <c r="V591" s="240"/>
      <c r="W591" s="234"/>
      <c r="X591" s="234"/>
      <c r="Y591" s="240"/>
      <c r="Z591" s="236"/>
      <c r="AA591" s="236"/>
      <c r="AB591" s="240"/>
      <c r="AC591" s="227"/>
      <c r="AD591" s="261"/>
      <c r="AE591" s="237"/>
      <c r="AF591" s="228"/>
      <c r="AG591" s="227"/>
      <c r="AH591" s="227"/>
      <c r="AI591" s="227"/>
      <c r="AJ591" s="228"/>
    </row>
    <row r="592" spans="2:36" s="79" customFormat="1" ht="43.2" customHeight="1" x14ac:dyDescent="0.3">
      <c r="B592" s="228"/>
      <c r="C592" s="228"/>
      <c r="D592" s="228"/>
      <c r="E592" s="229"/>
      <c r="F592" s="229"/>
      <c r="G592" s="229"/>
      <c r="H592" s="256"/>
      <c r="I592" s="258"/>
      <c r="J592" s="11" t="s">
        <v>127</v>
      </c>
      <c r="K592" s="7" t="s">
        <v>128</v>
      </c>
      <c r="L592" s="7" t="s">
        <v>85</v>
      </c>
      <c r="M592" s="63">
        <v>106</v>
      </c>
      <c r="N592" s="227"/>
      <c r="O592" s="229"/>
      <c r="P592" s="228"/>
      <c r="Q592" s="228"/>
      <c r="R592" s="231"/>
      <c r="S592" s="231"/>
      <c r="T592" s="232"/>
      <c r="U592" s="232"/>
      <c r="V592" s="241"/>
      <c r="W592" s="235"/>
      <c r="X592" s="235"/>
      <c r="Y592" s="241"/>
      <c r="Z592" s="236"/>
      <c r="AA592" s="236"/>
      <c r="AB592" s="241"/>
      <c r="AC592" s="227"/>
      <c r="AD592" s="262"/>
      <c r="AE592" s="237"/>
      <c r="AF592" s="228"/>
      <c r="AG592" s="227"/>
      <c r="AH592" s="227"/>
      <c r="AI592" s="227"/>
      <c r="AJ592" s="228"/>
    </row>
    <row r="593" spans="2:36" s="36" customFormat="1" ht="135.6" customHeight="1" x14ac:dyDescent="0.3">
      <c r="B593" s="256" t="s">
        <v>1104</v>
      </c>
      <c r="C593" s="256" t="s">
        <v>586</v>
      </c>
      <c r="D593" s="256" t="s">
        <v>106</v>
      </c>
      <c r="E593" s="271" t="s">
        <v>67</v>
      </c>
      <c r="F593" s="271" t="s">
        <v>132</v>
      </c>
      <c r="G593" s="271" t="s">
        <v>69</v>
      </c>
      <c r="H593" s="256" t="s">
        <v>70</v>
      </c>
      <c r="I593" s="256" t="s">
        <v>98</v>
      </c>
      <c r="J593" s="11" t="s">
        <v>113</v>
      </c>
      <c r="K593" s="7" t="s">
        <v>114</v>
      </c>
      <c r="L593" s="7" t="s">
        <v>115</v>
      </c>
      <c r="M593" s="7">
        <v>3</v>
      </c>
      <c r="N593" s="239" t="s">
        <v>108</v>
      </c>
      <c r="O593" s="271" t="s">
        <v>579</v>
      </c>
      <c r="P593" s="256" t="s">
        <v>75</v>
      </c>
      <c r="Q593" s="256" t="s">
        <v>76</v>
      </c>
      <c r="R593" s="256" t="s">
        <v>77</v>
      </c>
      <c r="S593" s="263" t="s">
        <v>109</v>
      </c>
      <c r="T593" s="232">
        <f>V593+Y593</f>
        <v>175499.99</v>
      </c>
      <c r="U593" s="302">
        <f>+T593/M594</f>
        <v>58499.996666666666</v>
      </c>
      <c r="V593" s="291">
        <v>149174.99</v>
      </c>
      <c r="W593" s="236" t="s">
        <v>98</v>
      </c>
      <c r="X593" s="236" t="s">
        <v>79</v>
      </c>
      <c r="Y593" s="291">
        <v>26325</v>
      </c>
      <c r="Z593" s="236" t="s">
        <v>98</v>
      </c>
      <c r="AA593" s="236" t="s">
        <v>79</v>
      </c>
      <c r="AB593" s="291">
        <v>14229.72</v>
      </c>
      <c r="AC593" s="227" t="s">
        <v>80</v>
      </c>
      <c r="AD593" s="260" t="s">
        <v>98</v>
      </c>
      <c r="AE593" s="237">
        <f>V593+Y593</f>
        <v>175499.99</v>
      </c>
      <c r="AF593" s="228" t="s">
        <v>79</v>
      </c>
      <c r="AG593" s="227" t="s">
        <v>33</v>
      </c>
      <c r="AH593" s="227" t="s">
        <v>166</v>
      </c>
      <c r="AI593" s="227" t="s">
        <v>510</v>
      </c>
      <c r="AJ593" s="228"/>
    </row>
    <row r="594" spans="2:36" s="36" customFormat="1" ht="78.599999999999994" customHeight="1" x14ac:dyDescent="0.3">
      <c r="B594" s="228"/>
      <c r="C594" s="228"/>
      <c r="D594" s="228"/>
      <c r="E594" s="229"/>
      <c r="F594" s="229"/>
      <c r="G594" s="229"/>
      <c r="H594" s="257"/>
      <c r="I594" s="257"/>
      <c r="J594" s="11" t="s">
        <v>116</v>
      </c>
      <c r="K594" s="7" t="s">
        <v>117</v>
      </c>
      <c r="L594" s="7" t="s">
        <v>85</v>
      </c>
      <c r="M594" s="7">
        <v>3</v>
      </c>
      <c r="N594" s="240"/>
      <c r="O594" s="229"/>
      <c r="P594" s="257"/>
      <c r="Q594" s="257"/>
      <c r="R594" s="257"/>
      <c r="S594" s="264"/>
      <c r="T594" s="232"/>
      <c r="U594" s="232"/>
      <c r="V594" s="351"/>
      <c r="W594" s="236"/>
      <c r="X594" s="236"/>
      <c r="Y594" s="351"/>
      <c r="Z594" s="236"/>
      <c r="AA594" s="236"/>
      <c r="AB594" s="351"/>
      <c r="AC594" s="227"/>
      <c r="AD594" s="261"/>
      <c r="AE594" s="237"/>
      <c r="AF594" s="228"/>
      <c r="AG594" s="227"/>
      <c r="AH594" s="227"/>
      <c r="AI594" s="227"/>
      <c r="AJ594" s="228"/>
    </row>
    <row r="595" spans="2:36" s="36" customFormat="1" ht="78.599999999999994" customHeight="1" x14ac:dyDescent="0.3">
      <c r="B595" s="228"/>
      <c r="C595" s="228"/>
      <c r="D595" s="228"/>
      <c r="E595" s="229"/>
      <c r="F595" s="229"/>
      <c r="G595" s="229"/>
      <c r="H595" s="257"/>
      <c r="I595" s="257"/>
      <c r="J595" s="11" t="s">
        <v>208</v>
      </c>
      <c r="K595" s="7" t="s">
        <v>118</v>
      </c>
      <c r="L595" s="7" t="s">
        <v>119</v>
      </c>
      <c r="M595" s="7">
        <v>3</v>
      </c>
      <c r="N595" s="240"/>
      <c r="O595" s="229"/>
      <c r="P595" s="257"/>
      <c r="Q595" s="257"/>
      <c r="R595" s="257"/>
      <c r="S595" s="264"/>
      <c r="T595" s="232"/>
      <c r="U595" s="232"/>
      <c r="V595" s="351"/>
      <c r="W595" s="236"/>
      <c r="X595" s="236"/>
      <c r="Y595" s="351"/>
      <c r="Z595" s="236"/>
      <c r="AA595" s="236"/>
      <c r="AB595" s="351"/>
      <c r="AC595" s="227"/>
      <c r="AD595" s="261"/>
      <c r="AE595" s="237"/>
      <c r="AF595" s="228"/>
      <c r="AG595" s="227"/>
      <c r="AH595" s="227"/>
      <c r="AI595" s="227"/>
      <c r="AJ595" s="228"/>
    </row>
    <row r="596" spans="2:36" s="36" customFormat="1" ht="77.7" customHeight="1" x14ac:dyDescent="0.3">
      <c r="B596" s="228"/>
      <c r="C596" s="228"/>
      <c r="D596" s="228"/>
      <c r="E596" s="229"/>
      <c r="F596" s="229"/>
      <c r="G596" s="229"/>
      <c r="H596" s="258"/>
      <c r="I596" s="258"/>
      <c r="J596" s="11" t="s">
        <v>120</v>
      </c>
      <c r="K596" s="7" t="s">
        <v>121</v>
      </c>
      <c r="L596" s="7" t="s">
        <v>119</v>
      </c>
      <c r="M596" s="63">
        <v>3</v>
      </c>
      <c r="N596" s="241"/>
      <c r="O596" s="229"/>
      <c r="P596" s="258"/>
      <c r="Q596" s="258"/>
      <c r="R596" s="258"/>
      <c r="S596" s="265"/>
      <c r="T596" s="232"/>
      <c r="U596" s="232"/>
      <c r="V596" s="351"/>
      <c r="W596" s="236"/>
      <c r="X596" s="236"/>
      <c r="Y596" s="351"/>
      <c r="Z596" s="236"/>
      <c r="AA596" s="236"/>
      <c r="AB596" s="351"/>
      <c r="AC596" s="227"/>
      <c r="AD596" s="262"/>
      <c r="AE596" s="237"/>
      <c r="AF596" s="228"/>
      <c r="AG596" s="227"/>
      <c r="AH596" s="227"/>
      <c r="AI596" s="227"/>
      <c r="AJ596" s="228"/>
    </row>
    <row r="597" spans="2:36" s="36" customFormat="1" ht="73.2" customHeight="1" x14ac:dyDescent="0.3">
      <c r="B597" s="257" t="s">
        <v>1105</v>
      </c>
      <c r="C597" s="257" t="s">
        <v>584</v>
      </c>
      <c r="D597" s="257" t="s">
        <v>106</v>
      </c>
      <c r="E597" s="272" t="s">
        <v>67</v>
      </c>
      <c r="F597" s="272" t="s">
        <v>134</v>
      </c>
      <c r="G597" s="272" t="s">
        <v>147</v>
      </c>
      <c r="H597" s="256" t="s">
        <v>70</v>
      </c>
      <c r="I597" s="228" t="s">
        <v>98</v>
      </c>
      <c r="J597" s="11" t="s">
        <v>111</v>
      </c>
      <c r="K597" s="7" t="s">
        <v>112</v>
      </c>
      <c r="L597" s="7" t="s">
        <v>85</v>
      </c>
      <c r="M597" s="63">
        <v>1</v>
      </c>
      <c r="N597" s="227" t="s">
        <v>108</v>
      </c>
      <c r="O597" s="229" t="s">
        <v>579</v>
      </c>
      <c r="P597" s="256" t="s">
        <v>75</v>
      </c>
      <c r="Q597" s="256" t="s">
        <v>76</v>
      </c>
      <c r="R597" s="256" t="s">
        <v>77</v>
      </c>
      <c r="S597" s="231" t="s">
        <v>109</v>
      </c>
      <c r="T597" s="232">
        <f>V597+Y597</f>
        <v>41455.839999999997</v>
      </c>
      <c r="U597" s="232">
        <f>+T597/1</f>
        <v>41455.839999999997</v>
      </c>
      <c r="V597" s="351">
        <v>35237.46</v>
      </c>
      <c r="W597" s="236" t="s">
        <v>98</v>
      </c>
      <c r="X597" s="236" t="s">
        <v>79</v>
      </c>
      <c r="Y597" s="227">
        <v>6218.38</v>
      </c>
      <c r="Z597" s="236" t="s">
        <v>98</v>
      </c>
      <c r="AA597" s="236" t="s">
        <v>79</v>
      </c>
      <c r="AB597" s="242">
        <v>3361.28</v>
      </c>
      <c r="AC597" s="227" t="s">
        <v>149</v>
      </c>
      <c r="AD597" s="260" t="s">
        <v>98</v>
      </c>
      <c r="AE597" s="237">
        <f>V597+Y597</f>
        <v>41455.839999999997</v>
      </c>
      <c r="AF597" s="228" t="s">
        <v>79</v>
      </c>
      <c r="AG597" s="227" t="s">
        <v>33</v>
      </c>
      <c r="AH597" s="227" t="s">
        <v>166</v>
      </c>
      <c r="AI597" s="227" t="s">
        <v>510</v>
      </c>
      <c r="AJ597" s="228"/>
    </row>
    <row r="598" spans="2:36" s="36" customFormat="1" ht="73.2" customHeight="1" x14ac:dyDescent="0.3">
      <c r="B598" s="228"/>
      <c r="C598" s="228"/>
      <c r="D598" s="228"/>
      <c r="E598" s="229"/>
      <c r="F598" s="229"/>
      <c r="G598" s="229"/>
      <c r="H598" s="258"/>
      <c r="I598" s="228"/>
      <c r="J598" s="11" t="s">
        <v>127</v>
      </c>
      <c r="K598" s="7" t="s">
        <v>128</v>
      </c>
      <c r="L598" s="7" t="s">
        <v>85</v>
      </c>
      <c r="M598" s="63">
        <v>6</v>
      </c>
      <c r="N598" s="227"/>
      <c r="O598" s="229"/>
      <c r="P598" s="258"/>
      <c r="Q598" s="258"/>
      <c r="R598" s="258"/>
      <c r="S598" s="231"/>
      <c r="T598" s="232"/>
      <c r="U598" s="232"/>
      <c r="V598" s="351"/>
      <c r="W598" s="236"/>
      <c r="X598" s="236"/>
      <c r="Y598" s="227"/>
      <c r="Z598" s="236"/>
      <c r="AA598" s="236"/>
      <c r="AB598" s="242"/>
      <c r="AC598" s="227"/>
      <c r="AD598" s="262"/>
      <c r="AE598" s="237"/>
      <c r="AF598" s="228"/>
      <c r="AG598" s="227"/>
      <c r="AH598" s="227"/>
      <c r="AI598" s="227"/>
      <c r="AJ598" s="228"/>
    </row>
    <row r="599" spans="2:36" s="36" customFormat="1" ht="96.6" x14ac:dyDescent="0.3">
      <c r="B599" s="228" t="s">
        <v>1106</v>
      </c>
      <c r="C599" s="228" t="s">
        <v>583</v>
      </c>
      <c r="D599" s="228" t="s">
        <v>106</v>
      </c>
      <c r="E599" s="229" t="s">
        <v>67</v>
      </c>
      <c r="F599" s="229" t="s">
        <v>134</v>
      </c>
      <c r="G599" s="229" t="s">
        <v>147</v>
      </c>
      <c r="H599" s="256" t="s">
        <v>70</v>
      </c>
      <c r="I599" s="228" t="s">
        <v>98</v>
      </c>
      <c r="J599" s="11" t="s">
        <v>207</v>
      </c>
      <c r="K599" s="7" t="s">
        <v>107</v>
      </c>
      <c r="L599" s="7" t="s">
        <v>86</v>
      </c>
      <c r="M599" s="63">
        <v>40</v>
      </c>
      <c r="N599" s="227" t="s">
        <v>108</v>
      </c>
      <c r="O599" s="229" t="s">
        <v>579</v>
      </c>
      <c r="P599" s="228" t="s">
        <v>75</v>
      </c>
      <c r="Q599" s="228" t="s">
        <v>76</v>
      </c>
      <c r="R599" s="231" t="s">
        <v>77</v>
      </c>
      <c r="S599" s="231" t="s">
        <v>109</v>
      </c>
      <c r="T599" s="232">
        <f>V599+Y599</f>
        <v>69515.59</v>
      </c>
      <c r="U599" s="232">
        <f>+T599/M600</f>
        <v>69515.59</v>
      </c>
      <c r="V599" s="227">
        <v>59088.25</v>
      </c>
      <c r="W599" s="236" t="s">
        <v>98</v>
      </c>
      <c r="X599" s="236" t="s">
        <v>79</v>
      </c>
      <c r="Y599" s="227">
        <v>10427.34</v>
      </c>
      <c r="Z599" s="236" t="s">
        <v>98</v>
      </c>
      <c r="AA599" s="236" t="s">
        <v>79</v>
      </c>
      <c r="AB599" s="242">
        <v>5636.4</v>
      </c>
      <c r="AC599" s="227" t="s">
        <v>149</v>
      </c>
      <c r="AD599" s="260" t="s">
        <v>98</v>
      </c>
      <c r="AE599" s="237">
        <f>V599+Y599</f>
        <v>69515.59</v>
      </c>
      <c r="AF599" s="228" t="s">
        <v>79</v>
      </c>
      <c r="AG599" s="227" t="s">
        <v>33</v>
      </c>
      <c r="AH599" s="227" t="s">
        <v>166</v>
      </c>
      <c r="AI599" s="227" t="s">
        <v>510</v>
      </c>
      <c r="AJ599" s="534"/>
    </row>
    <row r="600" spans="2:36" s="36" customFormat="1" ht="99.6" customHeight="1" x14ac:dyDescent="0.3">
      <c r="B600" s="228"/>
      <c r="C600" s="228"/>
      <c r="D600" s="228"/>
      <c r="E600" s="229"/>
      <c r="F600" s="229"/>
      <c r="G600" s="229"/>
      <c r="H600" s="257"/>
      <c r="I600" s="228"/>
      <c r="J600" s="11" t="s">
        <v>111</v>
      </c>
      <c r="K600" s="7" t="s">
        <v>112</v>
      </c>
      <c r="L600" s="7" t="s">
        <v>85</v>
      </c>
      <c r="M600" s="63">
        <v>1</v>
      </c>
      <c r="N600" s="227"/>
      <c r="O600" s="229"/>
      <c r="P600" s="228"/>
      <c r="Q600" s="228"/>
      <c r="R600" s="231"/>
      <c r="S600" s="231"/>
      <c r="T600" s="232"/>
      <c r="U600" s="232"/>
      <c r="V600" s="227"/>
      <c r="W600" s="236"/>
      <c r="X600" s="236"/>
      <c r="Y600" s="227"/>
      <c r="Z600" s="236"/>
      <c r="AA600" s="236"/>
      <c r="AB600" s="242"/>
      <c r="AC600" s="227"/>
      <c r="AD600" s="261"/>
      <c r="AE600" s="237"/>
      <c r="AF600" s="228"/>
      <c r="AG600" s="227"/>
      <c r="AH600" s="227"/>
      <c r="AI600" s="227"/>
      <c r="AJ600" s="534"/>
    </row>
    <row r="601" spans="2:36" s="36" customFormat="1" ht="73.2" customHeight="1" x14ac:dyDescent="0.3">
      <c r="B601" s="228"/>
      <c r="C601" s="228"/>
      <c r="D601" s="228"/>
      <c r="E601" s="229"/>
      <c r="F601" s="229"/>
      <c r="G601" s="229"/>
      <c r="H601" s="258"/>
      <c r="I601" s="228"/>
      <c r="J601" s="11" t="s">
        <v>127</v>
      </c>
      <c r="K601" s="7" t="s">
        <v>128</v>
      </c>
      <c r="L601" s="7" t="s">
        <v>85</v>
      </c>
      <c r="M601" s="63">
        <v>46</v>
      </c>
      <c r="N601" s="227"/>
      <c r="O601" s="229"/>
      <c r="P601" s="256"/>
      <c r="Q601" s="256"/>
      <c r="R601" s="263"/>
      <c r="S601" s="231"/>
      <c r="T601" s="232"/>
      <c r="U601" s="232"/>
      <c r="V601" s="227"/>
      <c r="W601" s="236"/>
      <c r="X601" s="236"/>
      <c r="Y601" s="227"/>
      <c r="Z601" s="236"/>
      <c r="AA601" s="236"/>
      <c r="AB601" s="242"/>
      <c r="AC601" s="227"/>
      <c r="AD601" s="262"/>
      <c r="AE601" s="237"/>
      <c r="AF601" s="228"/>
      <c r="AG601" s="227"/>
      <c r="AH601" s="227"/>
      <c r="AI601" s="227"/>
      <c r="AJ601" s="534"/>
    </row>
    <row r="602" spans="2:36" s="36" customFormat="1" ht="96.6" x14ac:dyDescent="0.3">
      <c r="B602" s="256" t="s">
        <v>1306</v>
      </c>
      <c r="C602" s="256" t="s">
        <v>1309</v>
      </c>
      <c r="D602" s="228" t="s">
        <v>106</v>
      </c>
      <c r="E602" s="229" t="s">
        <v>67</v>
      </c>
      <c r="F602" s="229" t="s">
        <v>134</v>
      </c>
      <c r="G602" s="229" t="s">
        <v>147</v>
      </c>
      <c r="H602" s="256" t="s">
        <v>70</v>
      </c>
      <c r="I602" s="228" t="s">
        <v>98</v>
      </c>
      <c r="J602" s="11" t="s">
        <v>207</v>
      </c>
      <c r="K602" s="7" t="s">
        <v>107</v>
      </c>
      <c r="L602" s="7" t="s">
        <v>86</v>
      </c>
      <c r="M602" s="63">
        <v>40</v>
      </c>
      <c r="N602" s="227" t="s">
        <v>108</v>
      </c>
      <c r="O602" s="229" t="s">
        <v>579</v>
      </c>
      <c r="P602" s="228" t="s">
        <v>75</v>
      </c>
      <c r="Q602" s="228" t="s">
        <v>76</v>
      </c>
      <c r="R602" s="231" t="s">
        <v>77</v>
      </c>
      <c r="S602" s="231" t="s">
        <v>109</v>
      </c>
      <c r="T602" s="232">
        <f>V602+Y602</f>
        <v>18660.649999999998</v>
      </c>
      <c r="U602" s="232">
        <f>+T602/M603</f>
        <v>18660.649999999998</v>
      </c>
      <c r="V602" s="242">
        <v>15861.55</v>
      </c>
      <c r="W602" s="242" t="s">
        <v>98</v>
      </c>
      <c r="X602" s="242" t="s">
        <v>79</v>
      </c>
      <c r="Y602" s="320">
        <v>2799.1</v>
      </c>
      <c r="Z602" s="236" t="s">
        <v>98</v>
      </c>
      <c r="AA602" s="236" t="s">
        <v>79</v>
      </c>
      <c r="AB602" s="15">
        <v>1513.05</v>
      </c>
      <c r="AC602" s="227" t="s">
        <v>149</v>
      </c>
      <c r="AD602" s="260" t="s">
        <v>98</v>
      </c>
      <c r="AE602" s="237">
        <f>V602+Y602</f>
        <v>18660.649999999998</v>
      </c>
      <c r="AF602" s="228" t="s">
        <v>79</v>
      </c>
      <c r="AG602" s="227" t="s">
        <v>33</v>
      </c>
      <c r="AH602" s="227" t="s">
        <v>406</v>
      </c>
      <c r="AI602" s="227" t="s">
        <v>510</v>
      </c>
      <c r="AJ602" s="228"/>
    </row>
    <row r="603" spans="2:36" s="36" customFormat="1" ht="43.2" customHeight="1" x14ac:dyDescent="0.3">
      <c r="B603" s="228"/>
      <c r="C603" s="228"/>
      <c r="D603" s="228"/>
      <c r="E603" s="229"/>
      <c r="F603" s="229"/>
      <c r="G603" s="229"/>
      <c r="H603" s="257"/>
      <c r="I603" s="228"/>
      <c r="J603" s="11" t="s">
        <v>111</v>
      </c>
      <c r="K603" s="7" t="s">
        <v>112</v>
      </c>
      <c r="L603" s="7" t="s">
        <v>85</v>
      </c>
      <c r="M603" s="63">
        <v>1</v>
      </c>
      <c r="N603" s="227"/>
      <c r="O603" s="229"/>
      <c r="P603" s="228"/>
      <c r="Q603" s="228"/>
      <c r="R603" s="231"/>
      <c r="S603" s="231"/>
      <c r="T603" s="232"/>
      <c r="U603" s="232"/>
      <c r="V603" s="242"/>
      <c r="W603" s="242"/>
      <c r="X603" s="242"/>
      <c r="Y603" s="321"/>
      <c r="Z603" s="236"/>
      <c r="AA603" s="236"/>
      <c r="AB603" s="17"/>
      <c r="AC603" s="227"/>
      <c r="AD603" s="261"/>
      <c r="AE603" s="237"/>
      <c r="AF603" s="228"/>
      <c r="AG603" s="227"/>
      <c r="AH603" s="227"/>
      <c r="AI603" s="227"/>
      <c r="AJ603" s="228"/>
    </row>
    <row r="604" spans="2:36" s="36" customFormat="1" ht="99.6" customHeight="1" x14ac:dyDescent="0.3">
      <c r="B604" s="228"/>
      <c r="C604" s="228"/>
      <c r="D604" s="228"/>
      <c r="E604" s="229"/>
      <c r="F604" s="229"/>
      <c r="G604" s="229"/>
      <c r="H604" s="258"/>
      <c r="I604" s="228"/>
      <c r="J604" s="11" t="s">
        <v>127</v>
      </c>
      <c r="K604" s="7" t="s">
        <v>128</v>
      </c>
      <c r="L604" s="7" t="s">
        <v>85</v>
      </c>
      <c r="M604" s="63">
        <v>15</v>
      </c>
      <c r="N604" s="227"/>
      <c r="O604" s="229"/>
      <c r="P604" s="228"/>
      <c r="Q604" s="228"/>
      <c r="R604" s="231"/>
      <c r="S604" s="231"/>
      <c r="T604" s="232"/>
      <c r="U604" s="232"/>
      <c r="V604" s="242"/>
      <c r="W604" s="242"/>
      <c r="X604" s="242"/>
      <c r="Y604" s="322"/>
      <c r="Z604" s="236"/>
      <c r="AA604" s="236"/>
      <c r="AB604" s="21"/>
      <c r="AC604" s="227"/>
      <c r="AD604" s="262"/>
      <c r="AE604" s="237"/>
      <c r="AF604" s="228"/>
      <c r="AG604" s="227"/>
      <c r="AH604" s="227"/>
      <c r="AI604" s="227"/>
      <c r="AJ604" s="228"/>
    </row>
    <row r="605" spans="2:36" s="36" customFormat="1" ht="127.2" customHeight="1" x14ac:dyDescent="0.3">
      <c r="B605" s="257" t="s">
        <v>1307</v>
      </c>
      <c r="C605" s="257" t="s">
        <v>1310</v>
      </c>
      <c r="D605" s="258" t="s">
        <v>106</v>
      </c>
      <c r="E605" s="273" t="s">
        <v>67</v>
      </c>
      <c r="F605" s="273" t="s">
        <v>134</v>
      </c>
      <c r="G605" s="273" t="s">
        <v>147</v>
      </c>
      <c r="H605" s="257" t="s">
        <v>70</v>
      </c>
      <c r="I605" s="257" t="s">
        <v>98</v>
      </c>
      <c r="J605" s="72" t="s">
        <v>207</v>
      </c>
      <c r="K605" s="22" t="s">
        <v>107</v>
      </c>
      <c r="L605" s="22" t="s">
        <v>86</v>
      </c>
      <c r="M605" s="73">
        <v>40</v>
      </c>
      <c r="N605" s="240" t="s">
        <v>108</v>
      </c>
      <c r="O605" s="272" t="s">
        <v>579</v>
      </c>
      <c r="P605" s="257" t="s">
        <v>75</v>
      </c>
      <c r="Q605" s="257" t="s">
        <v>76</v>
      </c>
      <c r="R605" s="257" t="s">
        <v>77</v>
      </c>
      <c r="S605" s="264" t="s">
        <v>109</v>
      </c>
      <c r="T605" s="253">
        <f>V605+Y605</f>
        <v>28864.81</v>
      </c>
      <c r="U605" s="303">
        <f>+T605/1</f>
        <v>28864.81</v>
      </c>
      <c r="V605" s="292">
        <v>24535.09</v>
      </c>
      <c r="W605" s="235" t="s">
        <v>98</v>
      </c>
      <c r="X605" s="235" t="s">
        <v>79</v>
      </c>
      <c r="Y605" s="292">
        <v>4329.72</v>
      </c>
      <c r="Z605" s="235" t="s">
        <v>98</v>
      </c>
      <c r="AA605" s="235" t="s">
        <v>79</v>
      </c>
      <c r="AB605" s="292">
        <v>2340.39</v>
      </c>
      <c r="AC605" s="241" t="s">
        <v>149</v>
      </c>
      <c r="AD605" s="262"/>
      <c r="AE605" s="262">
        <f>V605+Y605</f>
        <v>28864.81</v>
      </c>
      <c r="AF605" s="258" t="s">
        <v>79</v>
      </c>
      <c r="AG605" s="241" t="s">
        <v>33</v>
      </c>
      <c r="AH605" s="241" t="s">
        <v>406</v>
      </c>
      <c r="AI605" s="241" t="s">
        <v>510</v>
      </c>
      <c r="AJ605" s="258"/>
    </row>
    <row r="606" spans="2:36" s="36" customFormat="1" ht="99.6" customHeight="1" x14ac:dyDescent="0.3">
      <c r="B606" s="257"/>
      <c r="C606" s="257"/>
      <c r="D606" s="228"/>
      <c r="E606" s="229"/>
      <c r="F606" s="229"/>
      <c r="G606" s="229"/>
      <c r="H606" s="257"/>
      <c r="I606" s="257"/>
      <c r="J606" s="11" t="s">
        <v>111</v>
      </c>
      <c r="K606" s="7" t="s">
        <v>112</v>
      </c>
      <c r="L606" s="7" t="s">
        <v>85</v>
      </c>
      <c r="M606" s="63">
        <v>1</v>
      </c>
      <c r="N606" s="240"/>
      <c r="O606" s="272"/>
      <c r="P606" s="257"/>
      <c r="Q606" s="257"/>
      <c r="R606" s="257"/>
      <c r="S606" s="264"/>
      <c r="T606" s="232"/>
      <c r="U606" s="303"/>
      <c r="V606" s="292"/>
      <c r="W606" s="236"/>
      <c r="X606" s="236"/>
      <c r="Y606" s="292"/>
      <c r="Z606" s="236"/>
      <c r="AA606" s="236"/>
      <c r="AB606" s="292"/>
      <c r="AC606" s="227"/>
      <c r="AD606" s="260"/>
      <c r="AE606" s="237"/>
      <c r="AF606" s="228"/>
      <c r="AG606" s="227"/>
      <c r="AH606" s="227"/>
      <c r="AI606" s="227"/>
      <c r="AJ606" s="228"/>
    </row>
    <row r="607" spans="2:36" s="36" customFormat="1" ht="76.5" customHeight="1" x14ac:dyDescent="0.3">
      <c r="B607" s="258"/>
      <c r="C607" s="258"/>
      <c r="D607" s="228"/>
      <c r="E607" s="229"/>
      <c r="F607" s="229"/>
      <c r="G607" s="229"/>
      <c r="H607" s="258"/>
      <c r="I607" s="258"/>
      <c r="J607" s="11" t="s">
        <v>127</v>
      </c>
      <c r="K607" s="7" t="s">
        <v>128</v>
      </c>
      <c r="L607" s="7" t="s">
        <v>85</v>
      </c>
      <c r="M607" s="63">
        <v>19</v>
      </c>
      <c r="N607" s="241"/>
      <c r="O607" s="273"/>
      <c r="P607" s="258"/>
      <c r="Q607" s="258"/>
      <c r="R607" s="258"/>
      <c r="S607" s="265"/>
      <c r="T607" s="232"/>
      <c r="U607" s="253"/>
      <c r="V607" s="293"/>
      <c r="W607" s="236"/>
      <c r="X607" s="236"/>
      <c r="Y607" s="293"/>
      <c r="Z607" s="236"/>
      <c r="AA607" s="236"/>
      <c r="AB607" s="293"/>
      <c r="AC607" s="227"/>
      <c r="AD607" s="237"/>
      <c r="AE607" s="237"/>
      <c r="AF607" s="228"/>
      <c r="AG607" s="227"/>
      <c r="AH607" s="227"/>
      <c r="AI607" s="227"/>
      <c r="AJ607" s="228"/>
    </row>
    <row r="608" spans="2:36" s="36" customFormat="1" ht="96.6" x14ac:dyDescent="0.3">
      <c r="B608" s="258" t="s">
        <v>512</v>
      </c>
      <c r="C608" s="258" t="s">
        <v>523</v>
      </c>
      <c r="D608" s="258" t="s">
        <v>106</v>
      </c>
      <c r="E608" s="273" t="s">
        <v>67</v>
      </c>
      <c r="F608" s="273" t="s">
        <v>134</v>
      </c>
      <c r="G608" s="273" t="s">
        <v>147</v>
      </c>
      <c r="H608" s="258" t="s">
        <v>70</v>
      </c>
      <c r="I608" s="258" t="s">
        <v>79</v>
      </c>
      <c r="J608" s="72" t="s">
        <v>207</v>
      </c>
      <c r="K608" s="22" t="s">
        <v>107</v>
      </c>
      <c r="L608" s="22" t="s">
        <v>86</v>
      </c>
      <c r="M608" s="73">
        <v>40</v>
      </c>
      <c r="N608" s="241" t="s">
        <v>108</v>
      </c>
      <c r="O608" s="482" t="s">
        <v>360</v>
      </c>
      <c r="P608" s="258" t="s">
        <v>75</v>
      </c>
      <c r="Q608" s="258" t="s">
        <v>76</v>
      </c>
      <c r="R608" s="265" t="s">
        <v>77</v>
      </c>
      <c r="S608" s="265" t="s">
        <v>109</v>
      </c>
      <c r="T608" s="253">
        <f>V608+Y608</f>
        <v>142445</v>
      </c>
      <c r="U608" s="253">
        <v>47508</v>
      </c>
      <c r="V608" s="292">
        <v>121078.25</v>
      </c>
      <c r="W608" s="235" t="s">
        <v>98</v>
      </c>
      <c r="X608" s="235" t="s">
        <v>79</v>
      </c>
      <c r="Y608" s="292">
        <v>21366.75</v>
      </c>
      <c r="Z608" s="235" t="s">
        <v>98</v>
      </c>
      <c r="AA608" s="235" t="s">
        <v>79</v>
      </c>
      <c r="AB608" s="292">
        <v>11549.6</v>
      </c>
      <c r="AC608" s="241" t="s">
        <v>149</v>
      </c>
      <c r="AD608" s="262" t="s">
        <v>79</v>
      </c>
      <c r="AE608" s="262">
        <f>V608+Y608</f>
        <v>142445</v>
      </c>
      <c r="AF608" s="258" t="s">
        <v>79</v>
      </c>
      <c r="AG608" s="241" t="s">
        <v>33</v>
      </c>
      <c r="AH608" s="603" t="s">
        <v>174</v>
      </c>
      <c r="AI608" s="535" t="s">
        <v>157</v>
      </c>
      <c r="AJ608" s="258"/>
    </row>
    <row r="609" spans="2:36" s="36" customFormat="1" ht="58.2" customHeight="1" x14ac:dyDescent="0.3">
      <c r="B609" s="228"/>
      <c r="C609" s="228"/>
      <c r="D609" s="228"/>
      <c r="E609" s="229"/>
      <c r="F609" s="229"/>
      <c r="G609" s="229"/>
      <c r="H609" s="228"/>
      <c r="I609" s="228"/>
      <c r="J609" s="11" t="s">
        <v>111</v>
      </c>
      <c r="K609" s="7" t="s">
        <v>112</v>
      </c>
      <c r="L609" s="7" t="s">
        <v>85</v>
      </c>
      <c r="M609" s="86">
        <v>3</v>
      </c>
      <c r="N609" s="227"/>
      <c r="O609" s="274"/>
      <c r="P609" s="228"/>
      <c r="Q609" s="228"/>
      <c r="R609" s="231"/>
      <c r="S609" s="231"/>
      <c r="T609" s="232"/>
      <c r="U609" s="232"/>
      <c r="V609" s="292"/>
      <c r="W609" s="236"/>
      <c r="X609" s="236"/>
      <c r="Y609" s="292"/>
      <c r="Z609" s="236"/>
      <c r="AA609" s="236"/>
      <c r="AB609" s="292"/>
      <c r="AC609" s="227"/>
      <c r="AD609" s="237"/>
      <c r="AE609" s="237"/>
      <c r="AF609" s="228"/>
      <c r="AG609" s="227"/>
      <c r="AH609" s="364"/>
      <c r="AI609" s="363"/>
      <c r="AJ609" s="228"/>
    </row>
    <row r="610" spans="2:36" s="36" customFormat="1" ht="43.2" customHeight="1" thickBot="1" x14ac:dyDescent="0.35">
      <c r="B610" s="228"/>
      <c r="C610" s="228"/>
      <c r="D610" s="228"/>
      <c r="E610" s="229"/>
      <c r="F610" s="229"/>
      <c r="G610" s="229"/>
      <c r="H610" s="228"/>
      <c r="I610" s="228"/>
      <c r="J610" s="11" t="s">
        <v>127</v>
      </c>
      <c r="K610" s="7" t="s">
        <v>128</v>
      </c>
      <c r="L610" s="7" t="s">
        <v>85</v>
      </c>
      <c r="M610" s="86">
        <v>83</v>
      </c>
      <c r="N610" s="227"/>
      <c r="O610" s="274"/>
      <c r="P610" s="228"/>
      <c r="Q610" s="228"/>
      <c r="R610" s="231"/>
      <c r="S610" s="231"/>
      <c r="T610" s="232"/>
      <c r="U610" s="232"/>
      <c r="V610" s="293"/>
      <c r="W610" s="236"/>
      <c r="X610" s="236"/>
      <c r="Y610" s="293"/>
      <c r="Z610" s="236"/>
      <c r="AA610" s="236"/>
      <c r="AB610" s="293"/>
      <c r="AC610" s="227"/>
      <c r="AD610" s="237"/>
      <c r="AE610" s="237"/>
      <c r="AF610" s="228"/>
      <c r="AG610" s="227"/>
      <c r="AH610" s="604"/>
      <c r="AI610" s="536"/>
      <c r="AJ610" s="228"/>
    </row>
    <row r="611" spans="2:36" s="36" customFormat="1" ht="100.5" customHeight="1" x14ac:dyDescent="0.3">
      <c r="B611" s="228" t="s">
        <v>513</v>
      </c>
      <c r="C611" s="228" t="s">
        <v>515</v>
      </c>
      <c r="D611" s="228" t="s">
        <v>106</v>
      </c>
      <c r="E611" s="229" t="s">
        <v>67</v>
      </c>
      <c r="F611" s="229" t="s">
        <v>134</v>
      </c>
      <c r="G611" s="229" t="s">
        <v>147</v>
      </c>
      <c r="H611" s="228" t="s">
        <v>70</v>
      </c>
      <c r="I611" s="228" t="s">
        <v>79</v>
      </c>
      <c r="J611" s="11" t="s">
        <v>207</v>
      </c>
      <c r="K611" s="7" t="s">
        <v>107</v>
      </c>
      <c r="L611" s="7" t="s">
        <v>86</v>
      </c>
      <c r="M611" s="63">
        <v>40</v>
      </c>
      <c r="N611" s="227" t="s">
        <v>108</v>
      </c>
      <c r="O611" s="274" t="s">
        <v>360</v>
      </c>
      <c r="P611" s="228" t="s">
        <v>75</v>
      </c>
      <c r="Q611" s="228" t="s">
        <v>76</v>
      </c>
      <c r="R611" s="231" t="s">
        <v>77</v>
      </c>
      <c r="S611" s="231" t="s">
        <v>109</v>
      </c>
      <c r="T611" s="232">
        <f>V611+Y611</f>
        <v>51337.85</v>
      </c>
      <c r="U611" s="232" t="s">
        <v>79</v>
      </c>
      <c r="V611" s="363">
        <v>43637.17</v>
      </c>
      <c r="W611" s="236" t="s">
        <v>98</v>
      </c>
      <c r="X611" s="236" t="s">
        <v>98</v>
      </c>
      <c r="Y611" s="363">
        <v>7700.68</v>
      </c>
      <c r="Z611" s="236" t="s">
        <v>98</v>
      </c>
      <c r="AA611" s="236" t="s">
        <v>98</v>
      </c>
      <c r="AB611" s="538">
        <v>4162.53</v>
      </c>
      <c r="AC611" s="227" t="s">
        <v>149</v>
      </c>
      <c r="AD611" s="237" t="s">
        <v>79</v>
      </c>
      <c r="AE611" s="237">
        <f>V611+Y611</f>
        <v>51337.85</v>
      </c>
      <c r="AF611" s="227" t="s">
        <v>79</v>
      </c>
      <c r="AG611" s="227" t="s">
        <v>33</v>
      </c>
      <c r="AH611" s="364" t="s">
        <v>174</v>
      </c>
      <c r="AI611" s="343" t="s">
        <v>157</v>
      </c>
      <c r="AJ611" s="227"/>
    </row>
    <row r="612" spans="2:36" s="36" customFormat="1" ht="58.2" customHeight="1" x14ac:dyDescent="0.3">
      <c r="B612" s="228"/>
      <c r="C612" s="230"/>
      <c r="D612" s="228"/>
      <c r="E612" s="229"/>
      <c r="F612" s="229"/>
      <c r="G612" s="229"/>
      <c r="H612" s="228"/>
      <c r="I612" s="228"/>
      <c r="J612" s="11" t="s">
        <v>111</v>
      </c>
      <c r="K612" s="7" t="s">
        <v>112</v>
      </c>
      <c r="L612" s="7" t="s">
        <v>85</v>
      </c>
      <c r="M612" s="86">
        <v>1</v>
      </c>
      <c r="N612" s="227"/>
      <c r="O612" s="274"/>
      <c r="P612" s="228"/>
      <c r="Q612" s="228"/>
      <c r="R612" s="231"/>
      <c r="S612" s="231"/>
      <c r="T612" s="232"/>
      <c r="U612" s="232"/>
      <c r="V612" s="364"/>
      <c r="W612" s="236"/>
      <c r="X612" s="236"/>
      <c r="Y612" s="364"/>
      <c r="Z612" s="236"/>
      <c r="AA612" s="236"/>
      <c r="AB612" s="347"/>
      <c r="AC612" s="227"/>
      <c r="AD612" s="237"/>
      <c r="AE612" s="237"/>
      <c r="AF612" s="228"/>
      <c r="AG612" s="227"/>
      <c r="AH612" s="364"/>
      <c r="AI612" s="343"/>
      <c r="AJ612" s="228"/>
    </row>
    <row r="613" spans="2:36" s="36" customFormat="1" ht="43.2" customHeight="1" x14ac:dyDescent="0.3">
      <c r="B613" s="228"/>
      <c r="C613" s="230"/>
      <c r="D613" s="228"/>
      <c r="E613" s="229"/>
      <c r="F613" s="229"/>
      <c r="G613" s="229"/>
      <c r="H613" s="228"/>
      <c r="I613" s="228"/>
      <c r="J613" s="11" t="s">
        <v>127</v>
      </c>
      <c r="K613" s="7" t="s">
        <v>128</v>
      </c>
      <c r="L613" s="7" t="s">
        <v>85</v>
      </c>
      <c r="M613" s="86">
        <v>30</v>
      </c>
      <c r="N613" s="227"/>
      <c r="O613" s="274"/>
      <c r="P613" s="228"/>
      <c r="Q613" s="228"/>
      <c r="R613" s="231"/>
      <c r="S613" s="231"/>
      <c r="T613" s="232"/>
      <c r="U613" s="232"/>
      <c r="V613" s="364"/>
      <c r="W613" s="236"/>
      <c r="X613" s="236"/>
      <c r="Y613" s="364"/>
      <c r="Z613" s="236"/>
      <c r="AA613" s="236"/>
      <c r="AB613" s="347"/>
      <c r="AC613" s="227"/>
      <c r="AD613" s="237"/>
      <c r="AE613" s="237"/>
      <c r="AF613" s="228"/>
      <c r="AG613" s="227"/>
      <c r="AH613" s="364"/>
      <c r="AI613" s="343"/>
      <c r="AJ613" s="228"/>
    </row>
    <row r="614" spans="2:36" s="36" customFormat="1" ht="100.5" customHeight="1" x14ac:dyDescent="0.3">
      <c r="B614" s="228" t="s">
        <v>514</v>
      </c>
      <c r="C614" s="228" t="s">
        <v>516</v>
      </c>
      <c r="D614" s="228" t="s">
        <v>106</v>
      </c>
      <c r="E614" s="229" t="s">
        <v>67</v>
      </c>
      <c r="F614" s="229" t="s">
        <v>134</v>
      </c>
      <c r="G614" s="229" t="s">
        <v>147</v>
      </c>
      <c r="H614" s="228" t="s">
        <v>70</v>
      </c>
      <c r="I614" s="228" t="s">
        <v>79</v>
      </c>
      <c r="J614" s="11" t="s">
        <v>207</v>
      </c>
      <c r="K614" s="7" t="s">
        <v>107</v>
      </c>
      <c r="L614" s="7" t="s">
        <v>86</v>
      </c>
      <c r="M614" s="63">
        <v>40</v>
      </c>
      <c r="N614" s="227" t="s">
        <v>108</v>
      </c>
      <c r="O614" s="274" t="s">
        <v>360</v>
      </c>
      <c r="P614" s="228" t="s">
        <v>75</v>
      </c>
      <c r="Q614" s="228" t="s">
        <v>76</v>
      </c>
      <c r="R614" s="231" t="s">
        <v>77</v>
      </c>
      <c r="S614" s="231" t="s">
        <v>109</v>
      </c>
      <c r="T614" s="232">
        <f>V614+Y614</f>
        <v>171199.98</v>
      </c>
      <c r="U614" s="232">
        <f>+T614/M615</f>
        <v>57066.66</v>
      </c>
      <c r="V614" s="237">
        <v>145519.98000000001</v>
      </c>
      <c r="W614" s="236" t="s">
        <v>98</v>
      </c>
      <c r="X614" s="236" t="s">
        <v>98</v>
      </c>
      <c r="Y614" s="237">
        <v>25680</v>
      </c>
      <c r="Z614" s="236" t="s">
        <v>98</v>
      </c>
      <c r="AA614" s="236" t="s">
        <v>98</v>
      </c>
      <c r="AB614" s="355">
        <v>13881.08</v>
      </c>
      <c r="AC614" s="227" t="s">
        <v>149</v>
      </c>
      <c r="AD614" s="237" t="s">
        <v>79</v>
      </c>
      <c r="AE614" s="237">
        <f>V614+Y614</f>
        <v>171199.98</v>
      </c>
      <c r="AF614" s="227" t="s">
        <v>79</v>
      </c>
      <c r="AG614" s="227" t="s">
        <v>33</v>
      </c>
      <c r="AH614" s="329" t="s">
        <v>176</v>
      </c>
      <c r="AI614" s="537" t="s">
        <v>160</v>
      </c>
      <c r="AJ614" s="227"/>
    </row>
    <row r="615" spans="2:36" s="36" customFormat="1" ht="58.2" customHeight="1" x14ac:dyDescent="0.3">
      <c r="B615" s="228"/>
      <c r="C615" s="230"/>
      <c r="D615" s="228"/>
      <c r="E615" s="229"/>
      <c r="F615" s="229"/>
      <c r="G615" s="229"/>
      <c r="H615" s="228"/>
      <c r="I615" s="228"/>
      <c r="J615" s="11" t="s">
        <v>111</v>
      </c>
      <c r="K615" s="7" t="s">
        <v>112</v>
      </c>
      <c r="L615" s="7" t="s">
        <v>85</v>
      </c>
      <c r="M615" s="52">
        <v>3</v>
      </c>
      <c r="N615" s="227"/>
      <c r="O615" s="274"/>
      <c r="P615" s="228"/>
      <c r="Q615" s="228"/>
      <c r="R615" s="231"/>
      <c r="S615" s="231"/>
      <c r="T615" s="232"/>
      <c r="U615" s="232"/>
      <c r="V615" s="365"/>
      <c r="W615" s="236"/>
      <c r="X615" s="236"/>
      <c r="Y615" s="365"/>
      <c r="Z615" s="236"/>
      <c r="AA615" s="236"/>
      <c r="AB615" s="481"/>
      <c r="AC615" s="227"/>
      <c r="AD615" s="237"/>
      <c r="AE615" s="237"/>
      <c r="AF615" s="228"/>
      <c r="AG615" s="227"/>
      <c r="AH615" s="329"/>
      <c r="AI615" s="537"/>
      <c r="AJ615" s="228"/>
    </row>
    <row r="616" spans="2:36" s="36" customFormat="1" ht="43.2" customHeight="1" x14ac:dyDescent="0.3">
      <c r="B616" s="228"/>
      <c r="C616" s="230"/>
      <c r="D616" s="228"/>
      <c r="E616" s="229"/>
      <c r="F616" s="229"/>
      <c r="G616" s="229"/>
      <c r="H616" s="228"/>
      <c r="I616" s="228"/>
      <c r="J616" s="11" t="s">
        <v>127</v>
      </c>
      <c r="K616" s="7" t="s">
        <v>128</v>
      </c>
      <c r="L616" s="7" t="s">
        <v>85</v>
      </c>
      <c r="M616" s="52">
        <v>100</v>
      </c>
      <c r="N616" s="227"/>
      <c r="O616" s="274"/>
      <c r="P616" s="228"/>
      <c r="Q616" s="228"/>
      <c r="R616" s="231"/>
      <c r="S616" s="231"/>
      <c r="T616" s="232"/>
      <c r="U616" s="232"/>
      <c r="V616" s="365"/>
      <c r="W616" s="236"/>
      <c r="X616" s="236"/>
      <c r="Y616" s="365"/>
      <c r="Z616" s="236"/>
      <c r="AA616" s="236"/>
      <c r="AB616" s="481"/>
      <c r="AC616" s="227"/>
      <c r="AD616" s="237"/>
      <c r="AE616" s="237"/>
      <c r="AF616" s="228"/>
      <c r="AG616" s="227"/>
      <c r="AH616" s="329"/>
      <c r="AI616" s="537"/>
      <c r="AJ616" s="228"/>
    </row>
    <row r="617" spans="2:36" s="36" customFormat="1" ht="100.5" customHeight="1" x14ac:dyDescent="0.3">
      <c r="B617" s="228" t="s">
        <v>517</v>
      </c>
      <c r="C617" s="228" t="s">
        <v>518</v>
      </c>
      <c r="D617" s="228" t="s">
        <v>106</v>
      </c>
      <c r="E617" s="229" t="s">
        <v>67</v>
      </c>
      <c r="F617" s="229" t="s">
        <v>134</v>
      </c>
      <c r="G617" s="229" t="s">
        <v>147</v>
      </c>
      <c r="H617" s="228" t="s">
        <v>70</v>
      </c>
      <c r="I617" s="228" t="s">
        <v>79</v>
      </c>
      <c r="J617" s="11" t="s">
        <v>207</v>
      </c>
      <c r="K617" s="7" t="s">
        <v>107</v>
      </c>
      <c r="L617" s="7" t="s">
        <v>86</v>
      </c>
      <c r="M617" s="63">
        <v>40</v>
      </c>
      <c r="N617" s="227" t="s">
        <v>108</v>
      </c>
      <c r="O617" s="274" t="s">
        <v>360</v>
      </c>
      <c r="P617" s="228" t="s">
        <v>75</v>
      </c>
      <c r="Q617" s="228" t="s">
        <v>76</v>
      </c>
      <c r="R617" s="231" t="s">
        <v>77</v>
      </c>
      <c r="S617" s="231" t="s">
        <v>109</v>
      </c>
      <c r="T617" s="232">
        <f>V617+Y617</f>
        <v>112350</v>
      </c>
      <c r="U617" s="232">
        <f>+T617/M618</f>
        <v>112350</v>
      </c>
      <c r="V617" s="351">
        <v>95497.5</v>
      </c>
      <c r="W617" s="236" t="s">
        <v>98</v>
      </c>
      <c r="X617" s="236" t="s">
        <v>98</v>
      </c>
      <c r="Y617" s="351">
        <v>16852.5</v>
      </c>
      <c r="Z617" s="236" t="s">
        <v>98</v>
      </c>
      <c r="AA617" s="236" t="s">
        <v>98</v>
      </c>
      <c r="AB617" s="516">
        <v>9109.4599999999991</v>
      </c>
      <c r="AC617" s="227" t="s">
        <v>149</v>
      </c>
      <c r="AD617" s="237" t="s">
        <v>79</v>
      </c>
      <c r="AE617" s="237">
        <f>V617+Y617</f>
        <v>112350</v>
      </c>
      <c r="AF617" s="227" t="s">
        <v>79</v>
      </c>
      <c r="AG617" s="227" t="s">
        <v>33</v>
      </c>
      <c r="AH617" s="364" t="s">
        <v>160</v>
      </c>
      <c r="AI617" s="343" t="s">
        <v>161</v>
      </c>
      <c r="AJ617" s="227"/>
    </row>
    <row r="618" spans="2:36" s="36" customFormat="1" ht="58.2" customHeight="1" x14ac:dyDescent="0.3">
      <c r="B618" s="228"/>
      <c r="C618" s="228"/>
      <c r="D618" s="228"/>
      <c r="E618" s="229"/>
      <c r="F618" s="229"/>
      <c r="G618" s="229"/>
      <c r="H618" s="228"/>
      <c r="I618" s="228"/>
      <c r="J618" s="11" t="s">
        <v>111</v>
      </c>
      <c r="K618" s="7" t="s">
        <v>112</v>
      </c>
      <c r="L618" s="7" t="s">
        <v>85</v>
      </c>
      <c r="M618" s="52">
        <v>1</v>
      </c>
      <c r="N618" s="227"/>
      <c r="O618" s="274"/>
      <c r="P618" s="228"/>
      <c r="Q618" s="228"/>
      <c r="R618" s="231"/>
      <c r="S618" s="231"/>
      <c r="T618" s="232"/>
      <c r="U618" s="232"/>
      <c r="V618" s="351"/>
      <c r="W618" s="236"/>
      <c r="X618" s="236"/>
      <c r="Y618" s="351"/>
      <c r="Z618" s="236"/>
      <c r="AA618" s="236"/>
      <c r="AB618" s="516"/>
      <c r="AC618" s="227"/>
      <c r="AD618" s="237"/>
      <c r="AE618" s="237"/>
      <c r="AF618" s="228"/>
      <c r="AG618" s="227"/>
      <c r="AH618" s="364"/>
      <c r="AI618" s="343"/>
      <c r="AJ618" s="228"/>
    </row>
    <row r="619" spans="2:36" s="36" customFormat="1" ht="43.2" customHeight="1" x14ac:dyDescent="0.3">
      <c r="B619" s="228"/>
      <c r="C619" s="228"/>
      <c r="D619" s="228"/>
      <c r="E619" s="229"/>
      <c r="F619" s="229"/>
      <c r="G619" s="229"/>
      <c r="H619" s="228"/>
      <c r="I619" s="228"/>
      <c r="J619" s="11" t="s">
        <v>127</v>
      </c>
      <c r="K619" s="7" t="s">
        <v>128</v>
      </c>
      <c r="L619" s="7" t="s">
        <v>85</v>
      </c>
      <c r="M619" s="52">
        <v>10</v>
      </c>
      <c r="N619" s="227"/>
      <c r="O619" s="274"/>
      <c r="P619" s="228"/>
      <c r="Q619" s="228"/>
      <c r="R619" s="231"/>
      <c r="S619" s="231"/>
      <c r="T619" s="232"/>
      <c r="U619" s="232"/>
      <c r="V619" s="351"/>
      <c r="W619" s="236"/>
      <c r="X619" s="236"/>
      <c r="Y619" s="351"/>
      <c r="Z619" s="236"/>
      <c r="AA619" s="236"/>
      <c r="AB619" s="516"/>
      <c r="AC619" s="227"/>
      <c r="AD619" s="237"/>
      <c r="AE619" s="237"/>
      <c r="AF619" s="228"/>
      <c r="AG619" s="227"/>
      <c r="AH619" s="364"/>
      <c r="AI619" s="343"/>
      <c r="AJ619" s="228"/>
    </row>
    <row r="620" spans="2:36" ht="41.4" x14ac:dyDescent="0.3">
      <c r="B620" s="228" t="s">
        <v>519</v>
      </c>
      <c r="C620" s="228" t="s">
        <v>521</v>
      </c>
      <c r="D620" s="228" t="s">
        <v>66</v>
      </c>
      <c r="E620" s="229" t="s">
        <v>67</v>
      </c>
      <c r="F620" s="229" t="s">
        <v>132</v>
      </c>
      <c r="G620" s="229" t="s">
        <v>69</v>
      </c>
      <c r="H620" s="228" t="s">
        <v>70</v>
      </c>
      <c r="I620" s="228" t="s">
        <v>79</v>
      </c>
      <c r="J620" s="11" t="s">
        <v>113</v>
      </c>
      <c r="K620" s="7" t="s">
        <v>114</v>
      </c>
      <c r="L620" s="7" t="s">
        <v>115</v>
      </c>
      <c r="M620" s="7">
        <v>2</v>
      </c>
      <c r="N620" s="227" t="s">
        <v>108</v>
      </c>
      <c r="O620" s="274" t="s">
        <v>360</v>
      </c>
      <c r="P620" s="228" t="s">
        <v>75</v>
      </c>
      <c r="Q620" s="228" t="s">
        <v>76</v>
      </c>
      <c r="R620" s="231" t="s">
        <v>77</v>
      </c>
      <c r="S620" s="231" t="s">
        <v>109</v>
      </c>
      <c r="T620" s="232">
        <f>V620+Y620</f>
        <v>149168.51500000001</v>
      </c>
      <c r="U620" s="232">
        <f>+T620/M621</f>
        <v>74584.257500000007</v>
      </c>
      <c r="V620" s="351">
        <v>126793.24</v>
      </c>
      <c r="W620" s="236" t="s">
        <v>98</v>
      </c>
      <c r="X620" s="236" t="s">
        <v>98</v>
      </c>
      <c r="Y620" s="351">
        <f>44750.55/2</f>
        <v>22375.275000000001</v>
      </c>
      <c r="Z620" s="236" t="s">
        <v>98</v>
      </c>
      <c r="AA620" s="236" t="s">
        <v>98</v>
      </c>
      <c r="AB620" s="516">
        <f>24189.49/2</f>
        <v>12094.745000000001</v>
      </c>
      <c r="AC620" s="227" t="s">
        <v>80</v>
      </c>
      <c r="AD620" s="237" t="s">
        <v>79</v>
      </c>
      <c r="AE620" s="237">
        <f>V620+Y620</f>
        <v>149168.51500000001</v>
      </c>
      <c r="AF620" s="228" t="s">
        <v>79</v>
      </c>
      <c r="AG620" s="227" t="s">
        <v>33</v>
      </c>
      <c r="AH620" s="343" t="s">
        <v>166</v>
      </c>
      <c r="AI620" s="343" t="s">
        <v>167</v>
      </c>
      <c r="AJ620" s="228"/>
    </row>
    <row r="621" spans="2:36" ht="55.2" x14ac:dyDescent="0.3">
      <c r="B621" s="228"/>
      <c r="C621" s="228"/>
      <c r="D621" s="228"/>
      <c r="E621" s="229"/>
      <c r="F621" s="229"/>
      <c r="G621" s="229"/>
      <c r="H621" s="228"/>
      <c r="I621" s="228"/>
      <c r="J621" s="11" t="s">
        <v>116</v>
      </c>
      <c r="K621" s="7" t="s">
        <v>117</v>
      </c>
      <c r="L621" s="7" t="s">
        <v>85</v>
      </c>
      <c r="M621" s="7">
        <v>2</v>
      </c>
      <c r="N621" s="227"/>
      <c r="O621" s="274"/>
      <c r="P621" s="228"/>
      <c r="Q621" s="228"/>
      <c r="R621" s="231"/>
      <c r="S621" s="231"/>
      <c r="T621" s="232"/>
      <c r="U621" s="232"/>
      <c r="V621" s="351"/>
      <c r="W621" s="236"/>
      <c r="X621" s="236"/>
      <c r="Y621" s="351"/>
      <c r="Z621" s="236"/>
      <c r="AA621" s="236"/>
      <c r="AB621" s="516"/>
      <c r="AC621" s="227"/>
      <c r="AD621" s="237"/>
      <c r="AE621" s="237"/>
      <c r="AF621" s="228"/>
      <c r="AG621" s="227"/>
      <c r="AH621" s="343"/>
      <c r="AI621" s="364"/>
      <c r="AJ621" s="228"/>
    </row>
    <row r="622" spans="2:36" ht="41.4" x14ac:dyDescent="0.3">
      <c r="B622" s="228"/>
      <c r="C622" s="228"/>
      <c r="D622" s="228"/>
      <c r="E622" s="229"/>
      <c r="F622" s="229"/>
      <c r="G622" s="229"/>
      <c r="H622" s="228"/>
      <c r="I622" s="228"/>
      <c r="J622" s="11" t="s">
        <v>208</v>
      </c>
      <c r="K622" s="7" t="s">
        <v>118</v>
      </c>
      <c r="L622" s="7" t="s">
        <v>119</v>
      </c>
      <c r="M622" s="7">
        <v>2</v>
      </c>
      <c r="N622" s="227"/>
      <c r="O622" s="274"/>
      <c r="P622" s="228"/>
      <c r="Q622" s="228"/>
      <c r="R622" s="231"/>
      <c r="S622" s="231"/>
      <c r="T622" s="232"/>
      <c r="U622" s="232"/>
      <c r="V622" s="351"/>
      <c r="W622" s="236"/>
      <c r="X622" s="236"/>
      <c r="Y622" s="351"/>
      <c r="Z622" s="236"/>
      <c r="AA622" s="236"/>
      <c r="AB622" s="516"/>
      <c r="AC622" s="227"/>
      <c r="AD622" s="237"/>
      <c r="AE622" s="237"/>
      <c r="AF622" s="228"/>
      <c r="AG622" s="227"/>
      <c r="AH622" s="343"/>
      <c r="AI622" s="364"/>
      <c r="AJ622" s="228"/>
    </row>
    <row r="623" spans="2:36" ht="27.6" x14ac:dyDescent="0.3">
      <c r="B623" s="228"/>
      <c r="C623" s="228"/>
      <c r="D623" s="228"/>
      <c r="E623" s="229"/>
      <c r="F623" s="229"/>
      <c r="G623" s="229"/>
      <c r="H623" s="228"/>
      <c r="I623" s="228"/>
      <c r="J623" s="11" t="s">
        <v>120</v>
      </c>
      <c r="K623" s="7" t="s">
        <v>121</v>
      </c>
      <c r="L623" s="7" t="s">
        <v>119</v>
      </c>
      <c r="M623" s="63">
        <v>2</v>
      </c>
      <c r="N623" s="227"/>
      <c r="O623" s="274"/>
      <c r="P623" s="228"/>
      <c r="Q623" s="228"/>
      <c r="R623" s="231"/>
      <c r="S623" s="231"/>
      <c r="T623" s="232"/>
      <c r="U623" s="232"/>
      <c r="V623" s="351"/>
      <c r="W623" s="236"/>
      <c r="X623" s="236"/>
      <c r="Y623" s="351"/>
      <c r="Z623" s="236"/>
      <c r="AA623" s="236"/>
      <c r="AB623" s="516"/>
      <c r="AC623" s="227"/>
      <c r="AD623" s="237"/>
      <c r="AE623" s="237"/>
      <c r="AF623" s="228"/>
      <c r="AG623" s="227"/>
      <c r="AH623" s="343"/>
      <c r="AI623" s="364"/>
      <c r="AJ623" s="228"/>
    </row>
    <row r="624" spans="2:36" s="36" customFormat="1" ht="96.6" x14ac:dyDescent="0.3">
      <c r="B624" s="228" t="s">
        <v>522</v>
      </c>
      <c r="C624" s="228" t="s">
        <v>520</v>
      </c>
      <c r="D624" s="228" t="s">
        <v>106</v>
      </c>
      <c r="E624" s="229" t="s">
        <v>67</v>
      </c>
      <c r="F624" s="229" t="s">
        <v>134</v>
      </c>
      <c r="G624" s="229" t="s">
        <v>147</v>
      </c>
      <c r="H624" s="228" t="s">
        <v>70</v>
      </c>
      <c r="I624" s="228" t="s">
        <v>79</v>
      </c>
      <c r="J624" s="11" t="s">
        <v>207</v>
      </c>
      <c r="K624" s="7" t="s">
        <v>107</v>
      </c>
      <c r="L624" s="7" t="s">
        <v>86</v>
      </c>
      <c r="M624" s="63">
        <v>40</v>
      </c>
      <c r="N624" s="227" t="s">
        <v>108</v>
      </c>
      <c r="O624" s="274" t="s">
        <v>360</v>
      </c>
      <c r="P624" s="228" t="s">
        <v>75</v>
      </c>
      <c r="Q624" s="228" t="s">
        <v>76</v>
      </c>
      <c r="R624" s="231" t="s">
        <v>77</v>
      </c>
      <c r="S624" s="231" t="s">
        <v>109</v>
      </c>
      <c r="T624" s="232">
        <f>V624+Y624</f>
        <v>171221.69</v>
      </c>
      <c r="U624" s="232">
        <f>+T624/M625-0.01</f>
        <v>57073.886666666665</v>
      </c>
      <c r="V624" s="237">
        <v>145538.43</v>
      </c>
      <c r="W624" s="236" t="s">
        <v>98</v>
      </c>
      <c r="X624" s="236" t="s">
        <v>98</v>
      </c>
      <c r="Y624" s="237">
        <v>25683.26</v>
      </c>
      <c r="Z624" s="236" t="s">
        <v>98</v>
      </c>
      <c r="AA624" s="236" t="s">
        <v>98</v>
      </c>
      <c r="AB624" s="355">
        <v>13882.84</v>
      </c>
      <c r="AC624" s="227" t="s">
        <v>149</v>
      </c>
      <c r="AD624" s="237" t="s">
        <v>79</v>
      </c>
      <c r="AE624" s="237">
        <f>V624+Y624</f>
        <v>171221.69</v>
      </c>
      <c r="AF624" s="228" t="s">
        <v>79</v>
      </c>
      <c r="AG624" s="227" t="s">
        <v>33</v>
      </c>
      <c r="AH624" s="364" t="s">
        <v>166</v>
      </c>
      <c r="AI624" s="343" t="s">
        <v>167</v>
      </c>
      <c r="AJ624" s="228"/>
    </row>
    <row r="625" spans="2:36" s="36" customFormat="1" ht="58.2" customHeight="1" x14ac:dyDescent="0.3">
      <c r="B625" s="228"/>
      <c r="C625" s="230"/>
      <c r="D625" s="228"/>
      <c r="E625" s="229"/>
      <c r="F625" s="229"/>
      <c r="G625" s="229"/>
      <c r="H625" s="228"/>
      <c r="I625" s="228"/>
      <c r="J625" s="11" t="s">
        <v>111</v>
      </c>
      <c r="K625" s="7" t="s">
        <v>112</v>
      </c>
      <c r="L625" s="7" t="s">
        <v>85</v>
      </c>
      <c r="M625" s="52">
        <v>3</v>
      </c>
      <c r="N625" s="227"/>
      <c r="O625" s="274"/>
      <c r="P625" s="228"/>
      <c r="Q625" s="228"/>
      <c r="R625" s="231"/>
      <c r="S625" s="231"/>
      <c r="T625" s="232"/>
      <c r="U625" s="232"/>
      <c r="V625" s="365"/>
      <c r="W625" s="236"/>
      <c r="X625" s="236"/>
      <c r="Y625" s="365"/>
      <c r="Z625" s="236"/>
      <c r="AA625" s="236"/>
      <c r="AB625" s="356"/>
      <c r="AC625" s="227"/>
      <c r="AD625" s="237"/>
      <c r="AE625" s="237"/>
      <c r="AF625" s="228"/>
      <c r="AG625" s="227"/>
      <c r="AH625" s="364"/>
      <c r="AI625" s="343"/>
      <c r="AJ625" s="228"/>
    </row>
    <row r="626" spans="2:36" s="36" customFormat="1" ht="27.6" x14ac:dyDescent="0.3">
      <c r="B626" s="228"/>
      <c r="C626" s="230"/>
      <c r="D626" s="228"/>
      <c r="E626" s="229"/>
      <c r="F626" s="229"/>
      <c r="G626" s="229"/>
      <c r="H626" s="228"/>
      <c r="I626" s="228"/>
      <c r="J626" s="11" t="s">
        <v>127</v>
      </c>
      <c r="K626" s="7" t="s">
        <v>128</v>
      </c>
      <c r="L626" s="7" t="s">
        <v>85</v>
      </c>
      <c r="M626" s="52">
        <v>100</v>
      </c>
      <c r="N626" s="227"/>
      <c r="O626" s="274"/>
      <c r="P626" s="228"/>
      <c r="Q626" s="228"/>
      <c r="R626" s="231"/>
      <c r="S626" s="231"/>
      <c r="T626" s="232"/>
      <c r="U626" s="232"/>
      <c r="V626" s="365"/>
      <c r="W626" s="236"/>
      <c r="X626" s="236"/>
      <c r="Y626" s="365"/>
      <c r="Z626" s="236"/>
      <c r="AA626" s="236"/>
      <c r="AB626" s="356"/>
      <c r="AC626" s="227"/>
      <c r="AD626" s="237"/>
      <c r="AE626" s="237"/>
      <c r="AF626" s="228"/>
      <c r="AG626" s="227"/>
      <c r="AH626" s="364"/>
      <c r="AI626" s="343"/>
      <c r="AJ626" s="228"/>
    </row>
    <row r="627" spans="2:36" s="36" customFormat="1" ht="96.6" x14ac:dyDescent="0.3">
      <c r="B627" s="258" t="s">
        <v>1232</v>
      </c>
      <c r="C627" s="243" t="s">
        <v>520</v>
      </c>
      <c r="D627" s="243" t="s">
        <v>106</v>
      </c>
      <c r="E627" s="299" t="s">
        <v>67</v>
      </c>
      <c r="F627" s="338" t="s">
        <v>134</v>
      </c>
      <c r="G627" s="338" t="s">
        <v>147</v>
      </c>
      <c r="H627" s="243" t="s">
        <v>70</v>
      </c>
      <c r="I627" s="243" t="s">
        <v>79</v>
      </c>
      <c r="J627" s="59" t="s">
        <v>207</v>
      </c>
      <c r="K627" s="60" t="s">
        <v>107</v>
      </c>
      <c r="L627" s="60" t="s">
        <v>86</v>
      </c>
      <c r="M627" s="76">
        <v>40</v>
      </c>
      <c r="N627" s="282" t="s">
        <v>108</v>
      </c>
      <c r="O627" s="542" t="s">
        <v>360</v>
      </c>
      <c r="P627" s="243" t="s">
        <v>75</v>
      </c>
      <c r="Q627" s="243" t="s">
        <v>76</v>
      </c>
      <c r="R627" s="301" t="s">
        <v>77</v>
      </c>
      <c r="S627" s="301" t="s">
        <v>109</v>
      </c>
      <c r="T627" s="350">
        <f>V627+Y627</f>
        <v>47921.399999999994</v>
      </c>
      <c r="U627" s="350">
        <f>T627</f>
        <v>47921.399999999994</v>
      </c>
      <c r="V627" s="384">
        <v>40733.199999999997</v>
      </c>
      <c r="W627" s="290" t="s">
        <v>98</v>
      </c>
      <c r="X627" s="290" t="s">
        <v>79</v>
      </c>
      <c r="Y627" s="384">
        <v>7188.2</v>
      </c>
      <c r="Z627" s="290" t="s">
        <v>98</v>
      </c>
      <c r="AA627" s="290" t="s">
        <v>79</v>
      </c>
      <c r="AB627" s="384">
        <v>3885.52</v>
      </c>
      <c r="AC627" s="287" t="s">
        <v>149</v>
      </c>
      <c r="AD627" s="283" t="s">
        <v>79</v>
      </c>
      <c r="AE627" s="335">
        <f>V627+Y627</f>
        <v>47921.399999999994</v>
      </c>
      <c r="AF627" s="305" t="s">
        <v>79</v>
      </c>
      <c r="AG627" s="287" t="s">
        <v>33</v>
      </c>
      <c r="AH627" s="612" t="s">
        <v>166</v>
      </c>
      <c r="AI627" s="419" t="s">
        <v>167</v>
      </c>
      <c r="AJ627" s="305"/>
    </row>
    <row r="628" spans="2:36" s="36" customFormat="1" ht="58.2" customHeight="1" x14ac:dyDescent="0.3">
      <c r="B628" s="228"/>
      <c r="C628" s="372"/>
      <c r="D628" s="243"/>
      <c r="E628" s="299"/>
      <c r="F628" s="299"/>
      <c r="G628" s="299"/>
      <c r="H628" s="243"/>
      <c r="I628" s="243"/>
      <c r="J628" s="20" t="s">
        <v>111</v>
      </c>
      <c r="K628" s="27" t="s">
        <v>112</v>
      </c>
      <c r="L628" s="27" t="s">
        <v>85</v>
      </c>
      <c r="M628" s="90">
        <v>1</v>
      </c>
      <c r="N628" s="282"/>
      <c r="O628" s="360"/>
      <c r="P628" s="243"/>
      <c r="Q628" s="243"/>
      <c r="R628" s="301"/>
      <c r="S628" s="301"/>
      <c r="T628" s="300"/>
      <c r="U628" s="300"/>
      <c r="V628" s="384"/>
      <c r="W628" s="284"/>
      <c r="X628" s="284"/>
      <c r="Y628" s="384"/>
      <c r="Z628" s="284"/>
      <c r="AA628" s="284"/>
      <c r="AB628" s="384"/>
      <c r="AC628" s="282"/>
      <c r="AD628" s="283"/>
      <c r="AE628" s="283"/>
      <c r="AF628" s="243"/>
      <c r="AG628" s="282"/>
      <c r="AH628" s="361"/>
      <c r="AI628" s="419"/>
      <c r="AJ628" s="243"/>
    </row>
    <row r="629" spans="2:36" s="36" customFormat="1" ht="43.2" customHeight="1" x14ac:dyDescent="0.3">
      <c r="B629" s="228"/>
      <c r="C629" s="372"/>
      <c r="D629" s="243"/>
      <c r="E629" s="299"/>
      <c r="F629" s="299"/>
      <c r="G629" s="299"/>
      <c r="H629" s="243"/>
      <c r="I629" s="243"/>
      <c r="J629" s="20" t="s">
        <v>127</v>
      </c>
      <c r="K629" s="27" t="s">
        <v>128</v>
      </c>
      <c r="L629" s="27" t="s">
        <v>85</v>
      </c>
      <c r="M629" s="90">
        <v>28</v>
      </c>
      <c r="N629" s="282"/>
      <c r="O629" s="360"/>
      <c r="P629" s="243"/>
      <c r="Q629" s="243"/>
      <c r="R629" s="301"/>
      <c r="S629" s="301"/>
      <c r="T629" s="300"/>
      <c r="U629" s="300"/>
      <c r="V629" s="426"/>
      <c r="W629" s="284"/>
      <c r="X629" s="284"/>
      <c r="Y629" s="426"/>
      <c r="Z629" s="284"/>
      <c r="AA629" s="284"/>
      <c r="AB629" s="426"/>
      <c r="AC629" s="282"/>
      <c r="AD629" s="283"/>
      <c r="AE629" s="283"/>
      <c r="AF629" s="243"/>
      <c r="AG629" s="282"/>
      <c r="AH629" s="361"/>
      <c r="AI629" s="419"/>
      <c r="AJ629" s="243"/>
    </row>
    <row r="630" spans="2:36" ht="41.4" x14ac:dyDescent="0.3">
      <c r="B630" s="228" t="s">
        <v>959</v>
      </c>
      <c r="C630" s="228" t="s">
        <v>521</v>
      </c>
      <c r="D630" s="228" t="s">
        <v>66</v>
      </c>
      <c r="E630" s="229" t="s">
        <v>67</v>
      </c>
      <c r="F630" s="229" t="s">
        <v>132</v>
      </c>
      <c r="G630" s="229" t="s">
        <v>69</v>
      </c>
      <c r="H630" s="228" t="s">
        <v>70</v>
      </c>
      <c r="I630" s="228" t="s">
        <v>79</v>
      </c>
      <c r="J630" s="11" t="s">
        <v>113</v>
      </c>
      <c r="K630" s="7" t="s">
        <v>114</v>
      </c>
      <c r="L630" s="7" t="s">
        <v>115</v>
      </c>
      <c r="M630" s="7">
        <v>2</v>
      </c>
      <c r="N630" s="227" t="s">
        <v>108</v>
      </c>
      <c r="O630" s="274" t="s">
        <v>360</v>
      </c>
      <c r="P630" s="228" t="s">
        <v>75</v>
      </c>
      <c r="Q630" s="228" t="s">
        <v>76</v>
      </c>
      <c r="R630" s="231" t="s">
        <v>77</v>
      </c>
      <c r="S630" s="231" t="s">
        <v>109</v>
      </c>
      <c r="T630" s="232">
        <f>V630+Y630</f>
        <v>149168.51500000001</v>
      </c>
      <c r="U630" s="232">
        <f>+T630/M631</f>
        <v>74584.257500000007</v>
      </c>
      <c r="V630" s="351">
        <v>126793.24</v>
      </c>
      <c r="W630" s="236" t="s">
        <v>98</v>
      </c>
      <c r="X630" s="236" t="s">
        <v>98</v>
      </c>
      <c r="Y630" s="351">
        <f>44750.55/2</f>
        <v>22375.275000000001</v>
      </c>
      <c r="Z630" s="236" t="s">
        <v>98</v>
      </c>
      <c r="AA630" s="236" t="s">
        <v>98</v>
      </c>
      <c r="AB630" s="516">
        <f>24189.49/2</f>
        <v>12094.745000000001</v>
      </c>
      <c r="AC630" s="227" t="s">
        <v>80</v>
      </c>
      <c r="AD630" s="237" t="s">
        <v>79</v>
      </c>
      <c r="AE630" s="237">
        <f>V630+Y630</f>
        <v>149168.51500000001</v>
      </c>
      <c r="AF630" s="228" t="s">
        <v>79</v>
      </c>
      <c r="AG630" s="227" t="s">
        <v>33</v>
      </c>
      <c r="AH630" s="455" t="s">
        <v>405</v>
      </c>
      <c r="AI630" s="455" t="s">
        <v>406</v>
      </c>
      <c r="AJ630" s="228"/>
    </row>
    <row r="631" spans="2:36" ht="55.2" x14ac:dyDescent="0.3">
      <c r="B631" s="228"/>
      <c r="C631" s="228"/>
      <c r="D631" s="228"/>
      <c r="E631" s="229"/>
      <c r="F631" s="229"/>
      <c r="G631" s="229"/>
      <c r="H631" s="228"/>
      <c r="I631" s="228"/>
      <c r="J631" s="11" t="s">
        <v>116</v>
      </c>
      <c r="K631" s="7" t="s">
        <v>117</v>
      </c>
      <c r="L631" s="7" t="s">
        <v>85</v>
      </c>
      <c r="M631" s="7">
        <v>2</v>
      </c>
      <c r="N631" s="227"/>
      <c r="O631" s="274"/>
      <c r="P631" s="228"/>
      <c r="Q631" s="228"/>
      <c r="R631" s="231"/>
      <c r="S631" s="231"/>
      <c r="T631" s="232"/>
      <c r="U631" s="232"/>
      <c r="V631" s="351"/>
      <c r="W631" s="236"/>
      <c r="X631" s="236"/>
      <c r="Y631" s="351"/>
      <c r="Z631" s="236"/>
      <c r="AA631" s="236"/>
      <c r="AB631" s="516"/>
      <c r="AC631" s="227"/>
      <c r="AD631" s="237"/>
      <c r="AE631" s="237"/>
      <c r="AF631" s="228"/>
      <c r="AG631" s="227"/>
      <c r="AH631" s="343"/>
      <c r="AI631" s="364"/>
      <c r="AJ631" s="228"/>
    </row>
    <row r="632" spans="2:36" ht="41.4" x14ac:dyDescent="0.3">
      <c r="B632" s="228"/>
      <c r="C632" s="228"/>
      <c r="D632" s="228"/>
      <c r="E632" s="229"/>
      <c r="F632" s="229"/>
      <c r="G632" s="229"/>
      <c r="H632" s="228"/>
      <c r="I632" s="228"/>
      <c r="J632" s="11" t="s">
        <v>208</v>
      </c>
      <c r="K632" s="7" t="s">
        <v>118</v>
      </c>
      <c r="L632" s="7" t="s">
        <v>119</v>
      </c>
      <c r="M632" s="7">
        <v>2</v>
      </c>
      <c r="N632" s="227"/>
      <c r="O632" s="274"/>
      <c r="P632" s="228"/>
      <c r="Q632" s="228"/>
      <c r="R632" s="231"/>
      <c r="S632" s="231"/>
      <c r="T632" s="232"/>
      <c r="U632" s="232"/>
      <c r="V632" s="351"/>
      <c r="W632" s="236"/>
      <c r="X632" s="236"/>
      <c r="Y632" s="351"/>
      <c r="Z632" s="236"/>
      <c r="AA632" s="236"/>
      <c r="AB632" s="516"/>
      <c r="AC632" s="227"/>
      <c r="AD632" s="237"/>
      <c r="AE632" s="237"/>
      <c r="AF632" s="228"/>
      <c r="AG632" s="227"/>
      <c r="AH632" s="343"/>
      <c r="AI632" s="364"/>
      <c r="AJ632" s="228"/>
    </row>
    <row r="633" spans="2:36" ht="27.6" x14ac:dyDescent="0.3">
      <c r="B633" s="228"/>
      <c r="C633" s="228"/>
      <c r="D633" s="228"/>
      <c r="E633" s="229"/>
      <c r="F633" s="229"/>
      <c r="G633" s="229"/>
      <c r="H633" s="228"/>
      <c r="I633" s="228"/>
      <c r="J633" s="11" t="s">
        <v>120</v>
      </c>
      <c r="K633" s="7" t="s">
        <v>121</v>
      </c>
      <c r="L633" s="7" t="s">
        <v>119</v>
      </c>
      <c r="M633" s="63">
        <v>2</v>
      </c>
      <c r="N633" s="227"/>
      <c r="O633" s="274"/>
      <c r="P633" s="228"/>
      <c r="Q633" s="228"/>
      <c r="R633" s="231"/>
      <c r="S633" s="231"/>
      <c r="T633" s="232"/>
      <c r="U633" s="232"/>
      <c r="V633" s="351"/>
      <c r="W633" s="236"/>
      <c r="X633" s="236"/>
      <c r="Y633" s="351"/>
      <c r="Z633" s="236"/>
      <c r="AA633" s="236"/>
      <c r="AB633" s="516"/>
      <c r="AC633" s="227"/>
      <c r="AD633" s="237"/>
      <c r="AE633" s="237"/>
      <c r="AF633" s="228"/>
      <c r="AG633" s="227"/>
      <c r="AH633" s="343"/>
      <c r="AI633" s="364"/>
      <c r="AJ633" s="228"/>
    </row>
    <row r="634" spans="2:36" s="36" customFormat="1" ht="96.6" x14ac:dyDescent="0.3">
      <c r="B634" s="228" t="s">
        <v>1233</v>
      </c>
      <c r="C634" s="228" t="s">
        <v>520</v>
      </c>
      <c r="D634" s="228" t="s">
        <v>106</v>
      </c>
      <c r="E634" s="229" t="s">
        <v>67</v>
      </c>
      <c r="F634" s="229" t="s">
        <v>134</v>
      </c>
      <c r="G634" s="229" t="s">
        <v>147</v>
      </c>
      <c r="H634" s="228" t="s">
        <v>70</v>
      </c>
      <c r="I634" s="228" t="s">
        <v>79</v>
      </c>
      <c r="J634" s="11" t="s">
        <v>207</v>
      </c>
      <c r="K634" s="7" t="s">
        <v>107</v>
      </c>
      <c r="L634" s="7" t="s">
        <v>86</v>
      </c>
      <c r="M634" s="63">
        <v>40</v>
      </c>
      <c r="N634" s="227" t="s">
        <v>108</v>
      </c>
      <c r="O634" s="274" t="s">
        <v>360</v>
      </c>
      <c r="P634" s="228" t="s">
        <v>75</v>
      </c>
      <c r="Q634" s="228" t="s">
        <v>76</v>
      </c>
      <c r="R634" s="231" t="s">
        <v>77</v>
      </c>
      <c r="S634" s="231" t="s">
        <v>109</v>
      </c>
      <c r="T634" s="232">
        <f>V634+Y634</f>
        <v>114147.8</v>
      </c>
      <c r="U634" s="232">
        <f>+T634/M635+0.01</f>
        <v>57073.91</v>
      </c>
      <c r="V634" s="237">
        <v>97025.63</v>
      </c>
      <c r="W634" s="236" t="s">
        <v>98</v>
      </c>
      <c r="X634" s="236" t="s">
        <v>98</v>
      </c>
      <c r="Y634" s="237">
        <v>17122.169999999998</v>
      </c>
      <c r="Z634" s="236" t="s">
        <v>98</v>
      </c>
      <c r="AA634" s="236" t="s">
        <v>98</v>
      </c>
      <c r="AB634" s="355">
        <v>9255.23</v>
      </c>
      <c r="AC634" s="227" t="s">
        <v>149</v>
      </c>
      <c r="AD634" s="237" t="s">
        <v>79</v>
      </c>
      <c r="AE634" s="237">
        <f>V634+Y634</f>
        <v>114147.8</v>
      </c>
      <c r="AF634" s="228" t="s">
        <v>79</v>
      </c>
      <c r="AG634" s="227" t="s">
        <v>33</v>
      </c>
      <c r="AH634" s="364" t="s">
        <v>405</v>
      </c>
      <c r="AI634" s="343" t="s">
        <v>406</v>
      </c>
      <c r="AJ634" s="228"/>
    </row>
    <row r="635" spans="2:36" s="36" customFormat="1" ht="58.2" customHeight="1" x14ac:dyDescent="0.3">
      <c r="B635" s="228"/>
      <c r="C635" s="230"/>
      <c r="D635" s="228"/>
      <c r="E635" s="229"/>
      <c r="F635" s="229"/>
      <c r="G635" s="229"/>
      <c r="H635" s="228"/>
      <c r="I635" s="228"/>
      <c r="J635" s="11" t="s">
        <v>111</v>
      </c>
      <c r="K635" s="7" t="s">
        <v>112</v>
      </c>
      <c r="L635" s="7" t="s">
        <v>85</v>
      </c>
      <c r="M635" s="52">
        <v>2</v>
      </c>
      <c r="N635" s="227"/>
      <c r="O635" s="274"/>
      <c r="P635" s="228"/>
      <c r="Q635" s="228"/>
      <c r="R635" s="231"/>
      <c r="S635" s="231"/>
      <c r="T635" s="232"/>
      <c r="U635" s="232"/>
      <c r="V635" s="365"/>
      <c r="W635" s="236"/>
      <c r="X635" s="236"/>
      <c r="Y635" s="365"/>
      <c r="Z635" s="236"/>
      <c r="AA635" s="236"/>
      <c r="AB635" s="356"/>
      <c r="AC635" s="227"/>
      <c r="AD635" s="237"/>
      <c r="AE635" s="237"/>
      <c r="AF635" s="228"/>
      <c r="AG635" s="227"/>
      <c r="AH635" s="364"/>
      <c r="AI635" s="343"/>
      <c r="AJ635" s="228"/>
    </row>
    <row r="636" spans="2:36" s="36" customFormat="1" ht="27.6" x14ac:dyDescent="0.3">
      <c r="B636" s="228"/>
      <c r="C636" s="230"/>
      <c r="D636" s="228"/>
      <c r="E636" s="229"/>
      <c r="F636" s="229"/>
      <c r="G636" s="229"/>
      <c r="H636" s="228"/>
      <c r="I636" s="228"/>
      <c r="J636" s="11" t="s">
        <v>127</v>
      </c>
      <c r="K636" s="7" t="s">
        <v>128</v>
      </c>
      <c r="L636" s="7" t="s">
        <v>85</v>
      </c>
      <c r="M636" s="52">
        <v>67</v>
      </c>
      <c r="N636" s="227"/>
      <c r="O636" s="274"/>
      <c r="P636" s="228"/>
      <c r="Q636" s="228"/>
      <c r="R636" s="231"/>
      <c r="S636" s="231"/>
      <c r="T636" s="232"/>
      <c r="U636" s="232"/>
      <c r="V636" s="365"/>
      <c r="W636" s="236"/>
      <c r="X636" s="236"/>
      <c r="Y636" s="365"/>
      <c r="Z636" s="236"/>
      <c r="AA636" s="236"/>
      <c r="AB636" s="356"/>
      <c r="AC636" s="227"/>
      <c r="AD636" s="237"/>
      <c r="AE636" s="237"/>
      <c r="AF636" s="228"/>
      <c r="AG636" s="227"/>
      <c r="AH636" s="364"/>
      <c r="AI636" s="343"/>
      <c r="AJ636" s="228"/>
    </row>
    <row r="637" spans="2:36" s="36" customFormat="1" ht="96.6" x14ac:dyDescent="0.3">
      <c r="B637" s="258" t="s">
        <v>1234</v>
      </c>
      <c r="C637" s="228" t="s">
        <v>520</v>
      </c>
      <c r="D637" s="228" t="s">
        <v>106</v>
      </c>
      <c r="E637" s="229" t="s">
        <v>67</v>
      </c>
      <c r="F637" s="273" t="s">
        <v>134</v>
      </c>
      <c r="G637" s="273" t="s">
        <v>147</v>
      </c>
      <c r="H637" s="228" t="s">
        <v>70</v>
      </c>
      <c r="I637" s="228" t="s">
        <v>79</v>
      </c>
      <c r="J637" s="72" t="s">
        <v>207</v>
      </c>
      <c r="K637" s="22" t="s">
        <v>107</v>
      </c>
      <c r="L637" s="22" t="s">
        <v>86</v>
      </c>
      <c r="M637" s="73">
        <v>40</v>
      </c>
      <c r="N637" s="227" t="s">
        <v>108</v>
      </c>
      <c r="O637" s="482" t="s">
        <v>360</v>
      </c>
      <c r="P637" s="228" t="s">
        <v>75</v>
      </c>
      <c r="Q637" s="228" t="s">
        <v>76</v>
      </c>
      <c r="R637" s="231" t="s">
        <v>77</v>
      </c>
      <c r="S637" s="231" t="s">
        <v>109</v>
      </c>
      <c r="T637" s="253">
        <f>V637+Y637</f>
        <v>47921.399999999994</v>
      </c>
      <c r="U637" s="253">
        <f>T637</f>
        <v>47921.399999999994</v>
      </c>
      <c r="V637" s="292">
        <v>40733.199999999997</v>
      </c>
      <c r="W637" s="235" t="s">
        <v>98</v>
      </c>
      <c r="X637" s="235" t="s">
        <v>79</v>
      </c>
      <c r="Y637" s="292">
        <v>7188.2</v>
      </c>
      <c r="Z637" s="235" t="s">
        <v>98</v>
      </c>
      <c r="AA637" s="235" t="s">
        <v>79</v>
      </c>
      <c r="AB637" s="292">
        <v>3885.52</v>
      </c>
      <c r="AC637" s="241" t="s">
        <v>149</v>
      </c>
      <c r="AD637" s="237" t="s">
        <v>79</v>
      </c>
      <c r="AE637" s="262">
        <f>V637+Y637</f>
        <v>47921.399999999994</v>
      </c>
      <c r="AF637" s="258" t="s">
        <v>79</v>
      </c>
      <c r="AG637" s="241" t="s">
        <v>33</v>
      </c>
      <c r="AH637" s="364" t="s">
        <v>405</v>
      </c>
      <c r="AI637" s="343" t="s">
        <v>406</v>
      </c>
      <c r="AJ637" s="258"/>
    </row>
    <row r="638" spans="2:36" s="36" customFormat="1" ht="58.2" customHeight="1" x14ac:dyDescent="0.3">
      <c r="B638" s="228"/>
      <c r="C638" s="230"/>
      <c r="D638" s="228"/>
      <c r="E638" s="229"/>
      <c r="F638" s="229"/>
      <c r="G638" s="229"/>
      <c r="H638" s="228"/>
      <c r="I638" s="228"/>
      <c r="J638" s="11" t="s">
        <v>111</v>
      </c>
      <c r="K638" s="7" t="s">
        <v>112</v>
      </c>
      <c r="L638" s="7" t="s">
        <v>85</v>
      </c>
      <c r="M638" s="86">
        <v>1</v>
      </c>
      <c r="N638" s="227"/>
      <c r="O638" s="274"/>
      <c r="P638" s="228"/>
      <c r="Q638" s="228"/>
      <c r="R638" s="231"/>
      <c r="S638" s="231"/>
      <c r="T638" s="232"/>
      <c r="U638" s="232"/>
      <c r="V638" s="292"/>
      <c r="W638" s="236"/>
      <c r="X638" s="236"/>
      <c r="Y638" s="292"/>
      <c r="Z638" s="236"/>
      <c r="AA638" s="236"/>
      <c r="AB638" s="292"/>
      <c r="AC638" s="227"/>
      <c r="AD638" s="237"/>
      <c r="AE638" s="237"/>
      <c r="AF638" s="228"/>
      <c r="AG638" s="227"/>
      <c r="AH638" s="364"/>
      <c r="AI638" s="343"/>
      <c r="AJ638" s="228"/>
    </row>
    <row r="639" spans="2:36" s="36" customFormat="1" ht="43.2" customHeight="1" x14ac:dyDescent="0.3">
      <c r="B639" s="228"/>
      <c r="C639" s="230"/>
      <c r="D639" s="228"/>
      <c r="E639" s="229"/>
      <c r="F639" s="229"/>
      <c r="G639" s="229"/>
      <c r="H639" s="228"/>
      <c r="I639" s="228"/>
      <c r="J639" s="11" t="s">
        <v>127</v>
      </c>
      <c r="K639" s="7" t="s">
        <v>128</v>
      </c>
      <c r="L639" s="7" t="s">
        <v>85</v>
      </c>
      <c r="M639" s="86">
        <v>28</v>
      </c>
      <c r="N639" s="227"/>
      <c r="O639" s="274"/>
      <c r="P639" s="228"/>
      <c r="Q639" s="228"/>
      <c r="R639" s="231"/>
      <c r="S639" s="231"/>
      <c r="T639" s="232"/>
      <c r="U639" s="232"/>
      <c r="V639" s="293"/>
      <c r="W639" s="236"/>
      <c r="X639" s="236"/>
      <c r="Y639" s="293"/>
      <c r="Z639" s="236"/>
      <c r="AA639" s="236"/>
      <c r="AB639" s="293"/>
      <c r="AC639" s="227"/>
      <c r="AD639" s="237"/>
      <c r="AE639" s="237"/>
      <c r="AF639" s="228"/>
      <c r="AG639" s="227"/>
      <c r="AH639" s="364"/>
      <c r="AI639" s="343"/>
      <c r="AJ639" s="228"/>
    </row>
    <row r="640" spans="2:36" s="36" customFormat="1" ht="132" customHeight="1" x14ac:dyDescent="0.3">
      <c r="B640" s="257" t="s">
        <v>256</v>
      </c>
      <c r="C640" s="257" t="s">
        <v>259</v>
      </c>
      <c r="D640" s="257" t="s">
        <v>106</v>
      </c>
      <c r="E640" s="272" t="s">
        <v>67</v>
      </c>
      <c r="F640" s="272" t="s">
        <v>134</v>
      </c>
      <c r="G640" s="272" t="s">
        <v>147</v>
      </c>
      <c r="H640" s="257" t="s">
        <v>70</v>
      </c>
      <c r="I640" s="257" t="s">
        <v>79</v>
      </c>
      <c r="J640" s="72" t="s">
        <v>207</v>
      </c>
      <c r="K640" s="22" t="s">
        <v>107</v>
      </c>
      <c r="L640" s="22" t="s">
        <v>86</v>
      </c>
      <c r="M640" s="22">
        <v>40</v>
      </c>
      <c r="N640" s="240" t="s">
        <v>108</v>
      </c>
      <c r="O640" s="257" t="s">
        <v>257</v>
      </c>
      <c r="P640" s="257" t="s">
        <v>75</v>
      </c>
      <c r="Q640" s="257" t="s">
        <v>76</v>
      </c>
      <c r="R640" s="264" t="s">
        <v>77</v>
      </c>
      <c r="S640" s="264" t="s">
        <v>109</v>
      </c>
      <c r="T640" s="303">
        <f>V640+Y640</f>
        <v>370000</v>
      </c>
      <c r="U640" s="303" t="s">
        <v>79</v>
      </c>
      <c r="V640" s="234">
        <v>314500</v>
      </c>
      <c r="W640" s="234" t="s">
        <v>79</v>
      </c>
      <c r="X640" s="234" t="s">
        <v>79</v>
      </c>
      <c r="Y640" s="234">
        <v>55500</v>
      </c>
      <c r="Z640" s="234" t="s">
        <v>98</v>
      </c>
      <c r="AA640" s="234" t="s">
        <v>79</v>
      </c>
      <c r="AB640" s="234">
        <v>30000</v>
      </c>
      <c r="AC640" s="240" t="s">
        <v>149</v>
      </c>
      <c r="AD640" s="261" t="s">
        <v>79</v>
      </c>
      <c r="AE640" s="261">
        <f>V640+Y640</f>
        <v>370000</v>
      </c>
      <c r="AF640" s="240" t="s">
        <v>79</v>
      </c>
      <c r="AG640" s="240" t="s">
        <v>33</v>
      </c>
      <c r="AH640" s="240" t="s">
        <v>157</v>
      </c>
      <c r="AI640" s="240" t="s">
        <v>657</v>
      </c>
      <c r="AJ640" s="175"/>
    </row>
    <row r="641" spans="2:36" s="36" customFormat="1" ht="86.1" customHeight="1" x14ac:dyDescent="0.3">
      <c r="B641" s="257"/>
      <c r="C641" s="257"/>
      <c r="D641" s="257"/>
      <c r="E641" s="272"/>
      <c r="F641" s="272"/>
      <c r="G641" s="272"/>
      <c r="H641" s="257"/>
      <c r="I641" s="257"/>
      <c r="J641" s="11" t="s">
        <v>111</v>
      </c>
      <c r="K641" s="7" t="s">
        <v>112</v>
      </c>
      <c r="L641" s="7" t="s">
        <v>85</v>
      </c>
      <c r="M641" s="7">
        <v>2</v>
      </c>
      <c r="N641" s="240"/>
      <c r="O641" s="257"/>
      <c r="P641" s="257"/>
      <c r="Q641" s="257"/>
      <c r="R641" s="264"/>
      <c r="S641" s="264"/>
      <c r="T641" s="303"/>
      <c r="U641" s="303"/>
      <c r="V641" s="234"/>
      <c r="W641" s="234"/>
      <c r="X641" s="234"/>
      <c r="Y641" s="234"/>
      <c r="Z641" s="234"/>
      <c r="AA641" s="234"/>
      <c r="AB641" s="234"/>
      <c r="AC641" s="240"/>
      <c r="AD641" s="261"/>
      <c r="AE641" s="261"/>
      <c r="AF641" s="257"/>
      <c r="AG641" s="240"/>
      <c r="AH641" s="240"/>
      <c r="AI641" s="240"/>
      <c r="AJ641" s="78"/>
    </row>
    <row r="642" spans="2:36" s="36" customFormat="1" ht="59.1" customHeight="1" x14ac:dyDescent="0.3">
      <c r="B642" s="258"/>
      <c r="C642" s="258"/>
      <c r="D642" s="258"/>
      <c r="E642" s="273"/>
      <c r="F642" s="273"/>
      <c r="G642" s="273"/>
      <c r="H642" s="258"/>
      <c r="I642" s="258"/>
      <c r="J642" s="11" t="s">
        <v>127</v>
      </c>
      <c r="K642" s="7" t="s">
        <v>128</v>
      </c>
      <c r="L642" s="7" t="s">
        <v>85</v>
      </c>
      <c r="M642" s="63">
        <v>232</v>
      </c>
      <c r="N642" s="241"/>
      <c r="O642" s="258"/>
      <c r="P642" s="258"/>
      <c r="Q642" s="258"/>
      <c r="R642" s="265"/>
      <c r="S642" s="265"/>
      <c r="T642" s="253"/>
      <c r="U642" s="253"/>
      <c r="V642" s="235"/>
      <c r="W642" s="235"/>
      <c r="X642" s="235"/>
      <c r="Y642" s="235"/>
      <c r="Z642" s="235"/>
      <c r="AA642" s="235"/>
      <c r="AB642" s="235"/>
      <c r="AC642" s="241"/>
      <c r="AD642" s="262"/>
      <c r="AE642" s="262"/>
      <c r="AF642" s="258"/>
      <c r="AG642" s="241"/>
      <c r="AH642" s="241"/>
      <c r="AI642" s="241"/>
      <c r="AJ642" s="72"/>
    </row>
    <row r="643" spans="2:36" s="36" customFormat="1" ht="132" customHeight="1" x14ac:dyDescent="0.3">
      <c r="B643" s="228" t="s">
        <v>1032</v>
      </c>
      <c r="C643" s="243" t="s">
        <v>258</v>
      </c>
      <c r="D643" s="243" t="s">
        <v>106</v>
      </c>
      <c r="E643" s="299" t="s">
        <v>67</v>
      </c>
      <c r="F643" s="299" t="s">
        <v>134</v>
      </c>
      <c r="G643" s="299" t="s">
        <v>147</v>
      </c>
      <c r="H643" s="243" t="s">
        <v>70</v>
      </c>
      <c r="I643" s="243" t="s">
        <v>79</v>
      </c>
      <c r="J643" s="20" t="s">
        <v>207</v>
      </c>
      <c r="K643" s="27" t="s">
        <v>107</v>
      </c>
      <c r="L643" s="27" t="s">
        <v>86</v>
      </c>
      <c r="M643" s="27">
        <v>40</v>
      </c>
      <c r="N643" s="282" t="s">
        <v>108</v>
      </c>
      <c r="O643" s="243" t="s">
        <v>260</v>
      </c>
      <c r="P643" s="243" t="s">
        <v>75</v>
      </c>
      <c r="Q643" s="243" t="s">
        <v>76</v>
      </c>
      <c r="R643" s="301" t="s">
        <v>77</v>
      </c>
      <c r="S643" s="301" t="s">
        <v>109</v>
      </c>
      <c r="T643" s="300">
        <f>V643+Y643</f>
        <v>46250</v>
      </c>
      <c r="U643" s="300" t="s">
        <v>79</v>
      </c>
      <c r="V643" s="288">
        <v>39312.5</v>
      </c>
      <c r="W643" s="284" t="s">
        <v>79</v>
      </c>
      <c r="X643" s="284" t="s">
        <v>79</v>
      </c>
      <c r="Y643" s="284">
        <v>6937.5</v>
      </c>
      <c r="Z643" s="284" t="s">
        <v>98</v>
      </c>
      <c r="AA643" s="284" t="s">
        <v>79</v>
      </c>
      <c r="AB643" s="284">
        <v>3750</v>
      </c>
      <c r="AC643" s="282" t="s">
        <v>149</v>
      </c>
      <c r="AD643" s="283" t="s">
        <v>79</v>
      </c>
      <c r="AE643" s="283">
        <f>V643+Y643</f>
        <v>46250</v>
      </c>
      <c r="AF643" s="282" t="s">
        <v>79</v>
      </c>
      <c r="AG643" s="282" t="s">
        <v>33</v>
      </c>
      <c r="AH643" s="282" t="s">
        <v>157</v>
      </c>
      <c r="AI643" s="282" t="s">
        <v>158</v>
      </c>
      <c r="AJ643" s="282"/>
    </row>
    <row r="644" spans="2:36" s="36" customFormat="1" ht="86.1" customHeight="1" x14ac:dyDescent="0.3">
      <c r="B644" s="228"/>
      <c r="C644" s="243"/>
      <c r="D644" s="243"/>
      <c r="E644" s="299"/>
      <c r="F644" s="299"/>
      <c r="G644" s="299"/>
      <c r="H644" s="243"/>
      <c r="I644" s="243"/>
      <c r="J644" s="20" t="s">
        <v>111</v>
      </c>
      <c r="K644" s="27" t="s">
        <v>112</v>
      </c>
      <c r="L644" s="27" t="s">
        <v>85</v>
      </c>
      <c r="M644" s="27">
        <v>1</v>
      </c>
      <c r="N644" s="282"/>
      <c r="O644" s="243"/>
      <c r="P644" s="243"/>
      <c r="Q644" s="243"/>
      <c r="R644" s="301"/>
      <c r="S644" s="301"/>
      <c r="T644" s="300"/>
      <c r="U644" s="300"/>
      <c r="V644" s="289"/>
      <c r="W644" s="284"/>
      <c r="X644" s="284"/>
      <c r="Y644" s="284"/>
      <c r="Z644" s="284"/>
      <c r="AA644" s="284"/>
      <c r="AB644" s="284"/>
      <c r="AC644" s="282"/>
      <c r="AD644" s="283"/>
      <c r="AE644" s="283"/>
      <c r="AF644" s="243"/>
      <c r="AG644" s="282"/>
      <c r="AH644" s="282"/>
      <c r="AI644" s="282"/>
      <c r="AJ644" s="243"/>
    </row>
    <row r="645" spans="2:36" s="36" customFormat="1" ht="59.1" customHeight="1" x14ac:dyDescent="0.3">
      <c r="B645" s="228"/>
      <c r="C645" s="243"/>
      <c r="D645" s="243"/>
      <c r="E645" s="299"/>
      <c r="F645" s="299"/>
      <c r="G645" s="299"/>
      <c r="H645" s="243"/>
      <c r="I645" s="243"/>
      <c r="J645" s="20" t="s">
        <v>127</v>
      </c>
      <c r="K645" s="27" t="s">
        <v>128</v>
      </c>
      <c r="L645" s="27" t="s">
        <v>85</v>
      </c>
      <c r="M645" s="61">
        <v>22</v>
      </c>
      <c r="N645" s="282"/>
      <c r="O645" s="243"/>
      <c r="P645" s="243"/>
      <c r="Q645" s="243"/>
      <c r="R645" s="301"/>
      <c r="S645" s="301"/>
      <c r="T645" s="300"/>
      <c r="U645" s="300"/>
      <c r="V645" s="290"/>
      <c r="W645" s="284"/>
      <c r="X645" s="284"/>
      <c r="Y645" s="284"/>
      <c r="Z645" s="284"/>
      <c r="AA645" s="284"/>
      <c r="AB645" s="284"/>
      <c r="AC645" s="282"/>
      <c r="AD645" s="283"/>
      <c r="AE645" s="283"/>
      <c r="AF645" s="243"/>
      <c r="AG645" s="282"/>
      <c r="AH645" s="282"/>
      <c r="AI645" s="282"/>
      <c r="AJ645" s="243"/>
    </row>
    <row r="646" spans="2:36" s="36" customFormat="1" ht="132" customHeight="1" x14ac:dyDescent="0.3">
      <c r="B646" s="228" t="s">
        <v>261</v>
      </c>
      <c r="C646" s="228" t="s">
        <v>262</v>
      </c>
      <c r="D646" s="228" t="s">
        <v>106</v>
      </c>
      <c r="E646" s="229" t="s">
        <v>67</v>
      </c>
      <c r="F646" s="229" t="s">
        <v>134</v>
      </c>
      <c r="G646" s="229" t="s">
        <v>147</v>
      </c>
      <c r="H646" s="228" t="s">
        <v>70</v>
      </c>
      <c r="I646" s="228" t="s">
        <v>79</v>
      </c>
      <c r="J646" s="11" t="s">
        <v>207</v>
      </c>
      <c r="K646" s="7" t="s">
        <v>107</v>
      </c>
      <c r="L646" s="7" t="s">
        <v>86</v>
      </c>
      <c r="M646" s="7">
        <v>40</v>
      </c>
      <c r="N646" s="227" t="s">
        <v>108</v>
      </c>
      <c r="O646" s="228" t="s">
        <v>260</v>
      </c>
      <c r="P646" s="228" t="s">
        <v>75</v>
      </c>
      <c r="Q646" s="228" t="s">
        <v>76</v>
      </c>
      <c r="R646" s="231" t="s">
        <v>77</v>
      </c>
      <c r="S646" s="231" t="s">
        <v>109</v>
      </c>
      <c r="T646" s="232">
        <f>V646+Y646</f>
        <v>53500</v>
      </c>
      <c r="U646" s="232" t="s">
        <v>79</v>
      </c>
      <c r="V646" s="233">
        <v>45475</v>
      </c>
      <c r="W646" s="236" t="s">
        <v>79</v>
      </c>
      <c r="X646" s="236" t="s">
        <v>79</v>
      </c>
      <c r="Y646" s="236">
        <v>8025</v>
      </c>
      <c r="Z646" s="236" t="s">
        <v>98</v>
      </c>
      <c r="AA646" s="236" t="s">
        <v>79</v>
      </c>
      <c r="AB646" s="236">
        <v>4337.84</v>
      </c>
      <c r="AC646" s="227" t="s">
        <v>149</v>
      </c>
      <c r="AD646" s="237" t="s">
        <v>79</v>
      </c>
      <c r="AE646" s="237">
        <f>V646+Y646</f>
        <v>53500</v>
      </c>
      <c r="AF646" s="227" t="s">
        <v>79</v>
      </c>
      <c r="AG646" s="227" t="s">
        <v>33</v>
      </c>
      <c r="AH646" s="227" t="s">
        <v>157</v>
      </c>
      <c r="AI646" s="227" t="s">
        <v>158</v>
      </c>
      <c r="AJ646" s="227"/>
    </row>
    <row r="647" spans="2:36" s="36" customFormat="1" ht="86.1" customHeight="1" x14ac:dyDescent="0.3">
      <c r="B647" s="228"/>
      <c r="C647" s="228"/>
      <c r="D647" s="228"/>
      <c r="E647" s="229"/>
      <c r="F647" s="229"/>
      <c r="G647" s="229"/>
      <c r="H647" s="228"/>
      <c r="I647" s="228"/>
      <c r="J647" s="11" t="s">
        <v>111</v>
      </c>
      <c r="K647" s="7" t="s">
        <v>112</v>
      </c>
      <c r="L647" s="7" t="s">
        <v>85</v>
      </c>
      <c r="M647" s="7">
        <v>0</v>
      </c>
      <c r="N647" s="227"/>
      <c r="O647" s="228"/>
      <c r="P647" s="228"/>
      <c r="Q647" s="228"/>
      <c r="R647" s="231"/>
      <c r="S647" s="231"/>
      <c r="T647" s="232"/>
      <c r="U647" s="232"/>
      <c r="V647" s="234"/>
      <c r="W647" s="236"/>
      <c r="X647" s="236"/>
      <c r="Y647" s="236"/>
      <c r="Z647" s="236"/>
      <c r="AA647" s="236"/>
      <c r="AB647" s="236"/>
      <c r="AC647" s="227"/>
      <c r="AD647" s="237"/>
      <c r="AE647" s="237"/>
      <c r="AF647" s="228"/>
      <c r="AG647" s="227"/>
      <c r="AH647" s="227"/>
      <c r="AI647" s="227"/>
      <c r="AJ647" s="228"/>
    </row>
    <row r="648" spans="2:36" s="36" customFormat="1" ht="59.7" customHeight="1" x14ac:dyDescent="0.3">
      <c r="B648" s="228"/>
      <c r="C648" s="228"/>
      <c r="D648" s="228"/>
      <c r="E648" s="229"/>
      <c r="F648" s="229"/>
      <c r="G648" s="229"/>
      <c r="H648" s="228"/>
      <c r="I648" s="228"/>
      <c r="J648" s="11" t="s">
        <v>127</v>
      </c>
      <c r="K648" s="7" t="s">
        <v>128</v>
      </c>
      <c r="L648" s="7" t="s">
        <v>85</v>
      </c>
      <c r="M648" s="63">
        <v>25</v>
      </c>
      <c r="N648" s="227"/>
      <c r="O648" s="228"/>
      <c r="P648" s="228"/>
      <c r="Q648" s="228"/>
      <c r="R648" s="231"/>
      <c r="S648" s="231"/>
      <c r="T648" s="232"/>
      <c r="U648" s="232"/>
      <c r="V648" s="235"/>
      <c r="W648" s="236"/>
      <c r="X648" s="236"/>
      <c r="Y648" s="236"/>
      <c r="Z648" s="236"/>
      <c r="AA648" s="236"/>
      <c r="AB648" s="236"/>
      <c r="AC648" s="227"/>
      <c r="AD648" s="237"/>
      <c r="AE648" s="237"/>
      <c r="AF648" s="228"/>
      <c r="AG648" s="227"/>
      <c r="AH648" s="227"/>
      <c r="AI648" s="227"/>
      <c r="AJ648" s="228"/>
    </row>
    <row r="649" spans="2:36" ht="52.2" customHeight="1" x14ac:dyDescent="0.3">
      <c r="B649" s="228" t="s">
        <v>1033</v>
      </c>
      <c r="C649" s="243" t="s">
        <v>263</v>
      </c>
      <c r="D649" s="243" t="s">
        <v>66</v>
      </c>
      <c r="E649" s="299" t="s">
        <v>67</v>
      </c>
      <c r="F649" s="299" t="s">
        <v>132</v>
      </c>
      <c r="G649" s="299" t="s">
        <v>69</v>
      </c>
      <c r="H649" s="243" t="s">
        <v>70</v>
      </c>
      <c r="I649" s="243" t="s">
        <v>79</v>
      </c>
      <c r="J649" s="20" t="s">
        <v>113</v>
      </c>
      <c r="K649" s="27" t="s">
        <v>114</v>
      </c>
      <c r="L649" s="27" t="s">
        <v>115</v>
      </c>
      <c r="M649" s="27">
        <v>2</v>
      </c>
      <c r="N649" s="282" t="s">
        <v>108</v>
      </c>
      <c r="O649" s="243" t="s">
        <v>164</v>
      </c>
      <c r="P649" s="243" t="s">
        <v>75</v>
      </c>
      <c r="Q649" s="243" t="s">
        <v>76</v>
      </c>
      <c r="R649" s="301" t="s">
        <v>77</v>
      </c>
      <c r="S649" s="301" t="s">
        <v>109</v>
      </c>
      <c r="T649" s="300">
        <f>V649+Y649</f>
        <v>151940</v>
      </c>
      <c r="U649" s="300" t="s">
        <v>79</v>
      </c>
      <c r="V649" s="284">
        <v>129149</v>
      </c>
      <c r="W649" s="284" t="s">
        <v>79</v>
      </c>
      <c r="X649" s="284" t="s">
        <v>79</v>
      </c>
      <c r="Y649" s="284">
        <v>22791</v>
      </c>
      <c r="Z649" s="284" t="s">
        <v>79</v>
      </c>
      <c r="AA649" s="284" t="s">
        <v>79</v>
      </c>
      <c r="AB649" s="284">
        <v>12319.46</v>
      </c>
      <c r="AC649" s="282" t="s">
        <v>80</v>
      </c>
      <c r="AD649" s="283" t="s">
        <v>79</v>
      </c>
      <c r="AE649" s="283">
        <f>V649+Y649</f>
        <v>151940</v>
      </c>
      <c r="AF649" s="227" t="s">
        <v>79</v>
      </c>
      <c r="AG649" s="227" t="s">
        <v>33</v>
      </c>
      <c r="AH649" s="227" t="s">
        <v>157</v>
      </c>
      <c r="AI649" s="227" t="s">
        <v>158</v>
      </c>
      <c r="AJ649" s="227"/>
    </row>
    <row r="650" spans="2:36" ht="55.2" x14ac:dyDescent="0.3">
      <c r="B650" s="228"/>
      <c r="C650" s="243"/>
      <c r="D650" s="243"/>
      <c r="E650" s="299"/>
      <c r="F650" s="299"/>
      <c r="G650" s="299"/>
      <c r="H650" s="243"/>
      <c r="I650" s="243"/>
      <c r="J650" s="20" t="s">
        <v>116</v>
      </c>
      <c r="K650" s="27" t="s">
        <v>117</v>
      </c>
      <c r="L650" s="27" t="s">
        <v>85</v>
      </c>
      <c r="M650" s="27">
        <v>1</v>
      </c>
      <c r="N650" s="282"/>
      <c r="O650" s="243"/>
      <c r="P650" s="243"/>
      <c r="Q650" s="243"/>
      <c r="R650" s="301"/>
      <c r="S650" s="301"/>
      <c r="T650" s="300"/>
      <c r="U650" s="300"/>
      <c r="V650" s="284"/>
      <c r="W650" s="284"/>
      <c r="X650" s="284"/>
      <c r="Y650" s="284"/>
      <c r="Z650" s="284"/>
      <c r="AA650" s="284"/>
      <c r="AB650" s="284"/>
      <c r="AC650" s="282"/>
      <c r="AD650" s="283"/>
      <c r="AE650" s="283"/>
      <c r="AF650" s="228"/>
      <c r="AG650" s="227"/>
      <c r="AH650" s="227"/>
      <c r="AI650" s="227"/>
      <c r="AJ650" s="228"/>
    </row>
    <row r="651" spans="2:36" ht="41.4" x14ac:dyDescent="0.3">
      <c r="B651" s="228"/>
      <c r="C651" s="243"/>
      <c r="D651" s="243"/>
      <c r="E651" s="299"/>
      <c r="F651" s="299"/>
      <c r="G651" s="299"/>
      <c r="H651" s="243"/>
      <c r="I651" s="243"/>
      <c r="J651" s="20" t="s">
        <v>208</v>
      </c>
      <c r="K651" s="27" t="s">
        <v>118</v>
      </c>
      <c r="L651" s="27" t="s">
        <v>119</v>
      </c>
      <c r="M651" s="27">
        <v>1</v>
      </c>
      <c r="N651" s="282"/>
      <c r="O651" s="243"/>
      <c r="P651" s="243"/>
      <c r="Q651" s="243"/>
      <c r="R651" s="301"/>
      <c r="S651" s="301"/>
      <c r="T651" s="300"/>
      <c r="U651" s="300"/>
      <c r="V651" s="284"/>
      <c r="W651" s="284"/>
      <c r="X651" s="284"/>
      <c r="Y651" s="284"/>
      <c r="Z651" s="284"/>
      <c r="AA651" s="284"/>
      <c r="AB651" s="284"/>
      <c r="AC651" s="282"/>
      <c r="AD651" s="283"/>
      <c r="AE651" s="283"/>
      <c r="AF651" s="228"/>
      <c r="AG651" s="227"/>
      <c r="AH651" s="227"/>
      <c r="AI651" s="227"/>
      <c r="AJ651" s="228"/>
    </row>
    <row r="652" spans="2:36" ht="27.6" x14ac:dyDescent="0.3">
      <c r="B652" s="228"/>
      <c r="C652" s="243"/>
      <c r="D652" s="243"/>
      <c r="E652" s="299"/>
      <c r="F652" s="299"/>
      <c r="G652" s="299"/>
      <c r="H652" s="243"/>
      <c r="I652" s="243"/>
      <c r="J652" s="20" t="s">
        <v>120</v>
      </c>
      <c r="K652" s="27" t="s">
        <v>121</v>
      </c>
      <c r="L652" s="27" t="s">
        <v>119</v>
      </c>
      <c r="M652" s="61">
        <v>1</v>
      </c>
      <c r="N652" s="282"/>
      <c r="O652" s="243"/>
      <c r="P652" s="243"/>
      <c r="Q652" s="243"/>
      <c r="R652" s="301"/>
      <c r="S652" s="301"/>
      <c r="T652" s="300"/>
      <c r="U652" s="300"/>
      <c r="V652" s="284"/>
      <c r="W652" s="284"/>
      <c r="X652" s="284"/>
      <c r="Y652" s="284"/>
      <c r="Z652" s="284"/>
      <c r="AA652" s="284"/>
      <c r="AB652" s="284"/>
      <c r="AC652" s="282"/>
      <c r="AD652" s="283"/>
      <c r="AE652" s="283"/>
      <c r="AF652" s="228"/>
      <c r="AG652" s="227"/>
      <c r="AH652" s="227"/>
      <c r="AI652" s="227"/>
      <c r="AJ652" s="228"/>
    </row>
    <row r="653" spans="2:36" ht="52.2" customHeight="1" x14ac:dyDescent="0.3">
      <c r="B653" s="228" t="s">
        <v>264</v>
      </c>
      <c r="C653" s="228" t="s">
        <v>263</v>
      </c>
      <c r="D653" s="228" t="s">
        <v>66</v>
      </c>
      <c r="E653" s="229" t="s">
        <v>67</v>
      </c>
      <c r="F653" s="229" t="s">
        <v>132</v>
      </c>
      <c r="G653" s="229" t="s">
        <v>69</v>
      </c>
      <c r="H653" s="228" t="s">
        <v>70</v>
      </c>
      <c r="I653" s="228" t="s">
        <v>79</v>
      </c>
      <c r="J653" s="11" t="s">
        <v>113</v>
      </c>
      <c r="K653" s="7" t="s">
        <v>114</v>
      </c>
      <c r="L653" s="7" t="s">
        <v>115</v>
      </c>
      <c r="M653" s="7">
        <v>1.5</v>
      </c>
      <c r="N653" s="227" t="s">
        <v>108</v>
      </c>
      <c r="O653" s="228" t="s">
        <v>164</v>
      </c>
      <c r="P653" s="228" t="s">
        <v>75</v>
      </c>
      <c r="Q653" s="228" t="s">
        <v>76</v>
      </c>
      <c r="R653" s="231" t="s">
        <v>77</v>
      </c>
      <c r="S653" s="231" t="s">
        <v>109</v>
      </c>
      <c r="T653" s="232">
        <f>V653+Y653</f>
        <v>113954.99</v>
      </c>
      <c r="U653" s="232" t="s">
        <v>79</v>
      </c>
      <c r="V653" s="236">
        <v>96861.74</v>
      </c>
      <c r="W653" s="236" t="s">
        <v>79</v>
      </c>
      <c r="X653" s="236" t="s">
        <v>79</v>
      </c>
      <c r="Y653" s="236">
        <v>17093.25</v>
      </c>
      <c r="Z653" s="236" t="s">
        <v>79</v>
      </c>
      <c r="AA653" s="236" t="s">
        <v>79</v>
      </c>
      <c r="AB653" s="236">
        <v>9239.6</v>
      </c>
      <c r="AC653" s="227" t="s">
        <v>80</v>
      </c>
      <c r="AD653" s="237" t="s">
        <v>79</v>
      </c>
      <c r="AE653" s="237">
        <f>V653+Y653</f>
        <v>113954.99</v>
      </c>
      <c r="AF653" s="227" t="s">
        <v>79</v>
      </c>
      <c r="AG653" s="227" t="s">
        <v>33</v>
      </c>
      <c r="AH653" s="227" t="s">
        <v>157</v>
      </c>
      <c r="AI653" s="227" t="s">
        <v>158</v>
      </c>
      <c r="AJ653" s="227"/>
    </row>
    <row r="654" spans="2:36" ht="55.2" x14ac:dyDescent="0.3">
      <c r="B654" s="228"/>
      <c r="C654" s="228"/>
      <c r="D654" s="228"/>
      <c r="E654" s="229"/>
      <c r="F654" s="229"/>
      <c r="G654" s="229"/>
      <c r="H654" s="228"/>
      <c r="I654" s="228"/>
      <c r="J654" s="11" t="s">
        <v>116</v>
      </c>
      <c r="K654" s="7" t="s">
        <v>117</v>
      </c>
      <c r="L654" s="7" t="s">
        <v>85</v>
      </c>
      <c r="M654" s="7">
        <v>1</v>
      </c>
      <c r="N654" s="227"/>
      <c r="O654" s="228"/>
      <c r="P654" s="228"/>
      <c r="Q654" s="228"/>
      <c r="R654" s="231"/>
      <c r="S654" s="231"/>
      <c r="T654" s="232"/>
      <c r="U654" s="232"/>
      <c r="V654" s="236"/>
      <c r="W654" s="236"/>
      <c r="X654" s="236"/>
      <c r="Y654" s="236"/>
      <c r="Z654" s="236"/>
      <c r="AA654" s="236"/>
      <c r="AB654" s="236"/>
      <c r="AC654" s="227"/>
      <c r="AD654" s="237"/>
      <c r="AE654" s="237"/>
      <c r="AF654" s="228"/>
      <c r="AG654" s="227"/>
      <c r="AH654" s="227"/>
      <c r="AI654" s="227"/>
      <c r="AJ654" s="228"/>
    </row>
    <row r="655" spans="2:36" ht="41.4" x14ac:dyDescent="0.3">
      <c r="B655" s="228"/>
      <c r="C655" s="228"/>
      <c r="D655" s="228"/>
      <c r="E655" s="229"/>
      <c r="F655" s="229"/>
      <c r="G655" s="229"/>
      <c r="H655" s="228"/>
      <c r="I655" s="228"/>
      <c r="J655" s="11" t="s">
        <v>208</v>
      </c>
      <c r="K655" s="7" t="s">
        <v>118</v>
      </c>
      <c r="L655" s="7" t="s">
        <v>119</v>
      </c>
      <c r="M655" s="7">
        <v>1</v>
      </c>
      <c r="N655" s="227"/>
      <c r="O655" s="228"/>
      <c r="P655" s="228"/>
      <c r="Q655" s="228"/>
      <c r="R655" s="231"/>
      <c r="S655" s="231"/>
      <c r="T655" s="232"/>
      <c r="U655" s="232"/>
      <c r="V655" s="236"/>
      <c r="W655" s="236"/>
      <c r="X655" s="236"/>
      <c r="Y655" s="236"/>
      <c r="Z655" s="236"/>
      <c r="AA655" s="236"/>
      <c r="AB655" s="236"/>
      <c r="AC655" s="227"/>
      <c r="AD655" s="237"/>
      <c r="AE655" s="237"/>
      <c r="AF655" s="228"/>
      <c r="AG655" s="227"/>
      <c r="AH655" s="227"/>
      <c r="AI655" s="227"/>
      <c r="AJ655" s="228"/>
    </row>
    <row r="656" spans="2:36" ht="27.6" x14ac:dyDescent="0.3">
      <c r="B656" s="228"/>
      <c r="C656" s="228"/>
      <c r="D656" s="228"/>
      <c r="E656" s="229"/>
      <c r="F656" s="229"/>
      <c r="G656" s="229"/>
      <c r="H656" s="228"/>
      <c r="I656" s="228"/>
      <c r="J656" s="11" t="s">
        <v>120</v>
      </c>
      <c r="K656" s="7" t="s">
        <v>121</v>
      </c>
      <c r="L656" s="7" t="s">
        <v>119</v>
      </c>
      <c r="M656" s="63">
        <v>1</v>
      </c>
      <c r="N656" s="227"/>
      <c r="O656" s="228"/>
      <c r="P656" s="228"/>
      <c r="Q656" s="228"/>
      <c r="R656" s="231"/>
      <c r="S656" s="231"/>
      <c r="T656" s="232"/>
      <c r="U656" s="232"/>
      <c r="V656" s="236"/>
      <c r="W656" s="236"/>
      <c r="X656" s="236"/>
      <c r="Y656" s="236"/>
      <c r="Z656" s="236"/>
      <c r="AA656" s="236"/>
      <c r="AB656" s="236"/>
      <c r="AC656" s="227"/>
      <c r="AD656" s="237"/>
      <c r="AE656" s="237"/>
      <c r="AF656" s="228"/>
      <c r="AG656" s="227"/>
      <c r="AH656" s="227"/>
      <c r="AI656" s="227"/>
      <c r="AJ656" s="228"/>
    </row>
    <row r="657" spans="2:36" s="36" customFormat="1" ht="89.1" customHeight="1" x14ac:dyDescent="0.3">
      <c r="B657" s="228" t="s">
        <v>265</v>
      </c>
      <c r="C657" s="228" t="s">
        <v>266</v>
      </c>
      <c r="D657" s="228" t="s">
        <v>106</v>
      </c>
      <c r="E657" s="229" t="s">
        <v>67</v>
      </c>
      <c r="F657" s="229" t="s">
        <v>134</v>
      </c>
      <c r="G657" s="229" t="s">
        <v>147</v>
      </c>
      <c r="H657" s="228" t="s">
        <v>70</v>
      </c>
      <c r="I657" s="228" t="s">
        <v>79</v>
      </c>
      <c r="J657" s="28" t="s">
        <v>207</v>
      </c>
      <c r="K657" s="14" t="s">
        <v>107</v>
      </c>
      <c r="L657" s="14" t="s">
        <v>86</v>
      </c>
      <c r="M657" s="14">
        <v>40</v>
      </c>
      <c r="N657" s="227" t="s">
        <v>108</v>
      </c>
      <c r="O657" s="228" t="s">
        <v>257</v>
      </c>
      <c r="P657" s="228" t="s">
        <v>75</v>
      </c>
      <c r="Q657" s="228" t="s">
        <v>76</v>
      </c>
      <c r="R657" s="231" t="s">
        <v>77</v>
      </c>
      <c r="S657" s="231" t="s">
        <v>109</v>
      </c>
      <c r="T657" s="232">
        <f>V657+Y657</f>
        <v>43104.74</v>
      </c>
      <c r="U657" s="232" t="s">
        <v>79</v>
      </c>
      <c r="V657" s="233">
        <v>36639.03</v>
      </c>
      <c r="W657" s="236" t="s">
        <v>79</v>
      </c>
      <c r="X657" s="236" t="s">
        <v>79</v>
      </c>
      <c r="Y657" s="236">
        <v>6465.71</v>
      </c>
      <c r="Z657" s="236" t="s">
        <v>98</v>
      </c>
      <c r="AA657" s="236" t="s">
        <v>79</v>
      </c>
      <c r="AB657" s="236">
        <v>3494.98</v>
      </c>
      <c r="AC657" s="227" t="s">
        <v>149</v>
      </c>
      <c r="AD657" s="237" t="s">
        <v>79</v>
      </c>
      <c r="AE657" s="237">
        <f>V657+Y657</f>
        <v>43104.74</v>
      </c>
      <c r="AF657" s="227" t="s">
        <v>79</v>
      </c>
      <c r="AG657" s="227" t="s">
        <v>33</v>
      </c>
      <c r="AH657" s="227" t="s">
        <v>176</v>
      </c>
      <c r="AI657" s="227" t="s">
        <v>161</v>
      </c>
      <c r="AJ657" s="227"/>
    </row>
    <row r="658" spans="2:36" s="36" customFormat="1" ht="86.1" customHeight="1" x14ac:dyDescent="0.3">
      <c r="B658" s="228"/>
      <c r="C658" s="228"/>
      <c r="D658" s="228"/>
      <c r="E658" s="229"/>
      <c r="F658" s="229"/>
      <c r="G658" s="229"/>
      <c r="H658" s="228"/>
      <c r="I658" s="228"/>
      <c r="J658" s="11" t="s">
        <v>111</v>
      </c>
      <c r="K658" s="7" t="s">
        <v>112</v>
      </c>
      <c r="L658" s="7" t="s">
        <v>85</v>
      </c>
      <c r="M658" s="7">
        <v>1</v>
      </c>
      <c r="N658" s="227"/>
      <c r="O658" s="228"/>
      <c r="P658" s="228"/>
      <c r="Q658" s="228"/>
      <c r="R658" s="231"/>
      <c r="S658" s="231"/>
      <c r="T658" s="232"/>
      <c r="U658" s="232"/>
      <c r="V658" s="234"/>
      <c r="W658" s="236"/>
      <c r="X658" s="236"/>
      <c r="Y658" s="236"/>
      <c r="Z658" s="236"/>
      <c r="AA658" s="236"/>
      <c r="AB658" s="236"/>
      <c r="AC658" s="227"/>
      <c r="AD658" s="237"/>
      <c r="AE658" s="237"/>
      <c r="AF658" s="228"/>
      <c r="AG658" s="227"/>
      <c r="AH658" s="227"/>
      <c r="AI658" s="227"/>
      <c r="AJ658" s="228"/>
    </row>
    <row r="659" spans="2:36" s="36" customFormat="1" ht="88.5" customHeight="1" x14ac:dyDescent="0.3">
      <c r="B659" s="228"/>
      <c r="C659" s="228"/>
      <c r="D659" s="228"/>
      <c r="E659" s="229"/>
      <c r="F659" s="229"/>
      <c r="G659" s="229"/>
      <c r="H659" s="228"/>
      <c r="I659" s="228"/>
      <c r="J659" s="11" t="s">
        <v>127</v>
      </c>
      <c r="K659" s="7" t="s">
        <v>128</v>
      </c>
      <c r="L659" s="7" t="s">
        <v>85</v>
      </c>
      <c r="M659" s="63">
        <v>28</v>
      </c>
      <c r="N659" s="227"/>
      <c r="O659" s="228"/>
      <c r="P659" s="228"/>
      <c r="Q659" s="228"/>
      <c r="R659" s="231"/>
      <c r="S659" s="231"/>
      <c r="T659" s="232"/>
      <c r="U659" s="232"/>
      <c r="V659" s="235"/>
      <c r="W659" s="236"/>
      <c r="X659" s="236"/>
      <c r="Y659" s="236"/>
      <c r="Z659" s="236"/>
      <c r="AA659" s="236"/>
      <c r="AB659" s="236"/>
      <c r="AC659" s="227"/>
      <c r="AD659" s="237"/>
      <c r="AE659" s="237"/>
      <c r="AF659" s="228"/>
      <c r="AG659" s="227"/>
      <c r="AH659" s="227"/>
      <c r="AI659" s="227"/>
      <c r="AJ659" s="228"/>
    </row>
    <row r="660" spans="2:36" s="36" customFormat="1" ht="89.1" customHeight="1" x14ac:dyDescent="0.3">
      <c r="B660" s="243" t="s">
        <v>990</v>
      </c>
      <c r="C660" s="243" t="s">
        <v>258</v>
      </c>
      <c r="D660" s="243" t="s">
        <v>106</v>
      </c>
      <c r="E660" s="299" t="s">
        <v>67</v>
      </c>
      <c r="F660" s="299" t="s">
        <v>134</v>
      </c>
      <c r="G660" s="299" t="s">
        <v>147</v>
      </c>
      <c r="H660" s="243" t="s">
        <v>70</v>
      </c>
      <c r="I660" s="243" t="s">
        <v>79</v>
      </c>
      <c r="J660" s="56" t="s">
        <v>207</v>
      </c>
      <c r="K660" s="57" t="s">
        <v>107</v>
      </c>
      <c r="L660" s="57" t="s">
        <v>86</v>
      </c>
      <c r="M660" s="57">
        <v>40</v>
      </c>
      <c r="N660" s="282" t="s">
        <v>108</v>
      </c>
      <c r="O660" s="243" t="s">
        <v>267</v>
      </c>
      <c r="P660" s="243" t="s">
        <v>75</v>
      </c>
      <c r="Q660" s="243" t="s">
        <v>76</v>
      </c>
      <c r="R660" s="301" t="s">
        <v>77</v>
      </c>
      <c r="S660" s="301" t="s">
        <v>109</v>
      </c>
      <c r="T660" s="300">
        <f>V660+Y660</f>
        <v>85600</v>
      </c>
      <c r="U660" s="300" t="s">
        <v>79</v>
      </c>
      <c r="V660" s="288">
        <v>72760</v>
      </c>
      <c r="W660" s="284" t="s">
        <v>79</v>
      </c>
      <c r="X660" s="284" t="s">
        <v>79</v>
      </c>
      <c r="Y660" s="284">
        <v>12840</v>
      </c>
      <c r="Z660" s="284" t="s">
        <v>98</v>
      </c>
      <c r="AA660" s="284" t="s">
        <v>79</v>
      </c>
      <c r="AB660" s="284">
        <v>6940.55</v>
      </c>
      <c r="AC660" s="282" t="s">
        <v>149</v>
      </c>
      <c r="AD660" s="283" t="s">
        <v>79</v>
      </c>
      <c r="AE660" s="283">
        <f>V660+Y660</f>
        <v>85600</v>
      </c>
      <c r="AF660" s="282" t="s">
        <v>79</v>
      </c>
      <c r="AG660" s="282" t="s">
        <v>33</v>
      </c>
      <c r="AH660" s="282" t="s">
        <v>176</v>
      </c>
      <c r="AI660" s="282" t="s">
        <v>161</v>
      </c>
      <c r="AJ660" s="282"/>
    </row>
    <row r="661" spans="2:36" s="36" customFormat="1" ht="86.1" customHeight="1" x14ac:dyDescent="0.3">
      <c r="B661" s="243"/>
      <c r="C661" s="243"/>
      <c r="D661" s="243"/>
      <c r="E661" s="299"/>
      <c r="F661" s="299"/>
      <c r="G661" s="299"/>
      <c r="H661" s="243"/>
      <c r="I661" s="243"/>
      <c r="J661" s="20" t="s">
        <v>111</v>
      </c>
      <c r="K661" s="27" t="s">
        <v>112</v>
      </c>
      <c r="L661" s="27" t="s">
        <v>85</v>
      </c>
      <c r="M661" s="27">
        <v>1</v>
      </c>
      <c r="N661" s="282"/>
      <c r="O661" s="243"/>
      <c r="P661" s="243"/>
      <c r="Q661" s="243"/>
      <c r="R661" s="301"/>
      <c r="S661" s="301"/>
      <c r="T661" s="300"/>
      <c r="U661" s="300"/>
      <c r="V661" s="289"/>
      <c r="W661" s="284"/>
      <c r="X661" s="284"/>
      <c r="Y661" s="284"/>
      <c r="Z661" s="284"/>
      <c r="AA661" s="284"/>
      <c r="AB661" s="284"/>
      <c r="AC661" s="282"/>
      <c r="AD661" s="283"/>
      <c r="AE661" s="283"/>
      <c r="AF661" s="243"/>
      <c r="AG661" s="282"/>
      <c r="AH661" s="282"/>
      <c r="AI661" s="282"/>
      <c r="AJ661" s="243"/>
    </row>
    <row r="662" spans="2:36" s="36" customFormat="1" ht="88.5" customHeight="1" x14ac:dyDescent="0.3">
      <c r="B662" s="243"/>
      <c r="C662" s="243"/>
      <c r="D662" s="243"/>
      <c r="E662" s="299"/>
      <c r="F662" s="299"/>
      <c r="G662" s="299"/>
      <c r="H662" s="243"/>
      <c r="I662" s="243"/>
      <c r="J662" s="20" t="s">
        <v>127</v>
      </c>
      <c r="K662" s="27" t="s">
        <v>128</v>
      </c>
      <c r="L662" s="27" t="s">
        <v>85</v>
      </c>
      <c r="M662" s="61">
        <v>40</v>
      </c>
      <c r="N662" s="282"/>
      <c r="O662" s="243"/>
      <c r="P662" s="243"/>
      <c r="Q662" s="243"/>
      <c r="R662" s="301"/>
      <c r="S662" s="301"/>
      <c r="T662" s="300"/>
      <c r="U662" s="300"/>
      <c r="V662" s="290"/>
      <c r="W662" s="284"/>
      <c r="X662" s="284"/>
      <c r="Y662" s="284"/>
      <c r="Z662" s="284"/>
      <c r="AA662" s="284"/>
      <c r="AB662" s="284"/>
      <c r="AC662" s="282"/>
      <c r="AD662" s="283"/>
      <c r="AE662" s="283"/>
      <c r="AF662" s="243"/>
      <c r="AG662" s="282"/>
      <c r="AH662" s="282"/>
      <c r="AI662" s="282"/>
      <c r="AJ662" s="243"/>
    </row>
    <row r="663" spans="2:36" s="36" customFormat="1" ht="89.1" customHeight="1" x14ac:dyDescent="0.3">
      <c r="B663" s="243" t="s">
        <v>991</v>
      </c>
      <c r="C663" s="243" t="s">
        <v>268</v>
      </c>
      <c r="D663" s="243" t="s">
        <v>106</v>
      </c>
      <c r="E663" s="299" t="s">
        <v>67</v>
      </c>
      <c r="F663" s="299" t="s">
        <v>134</v>
      </c>
      <c r="G663" s="299" t="s">
        <v>147</v>
      </c>
      <c r="H663" s="243" t="s">
        <v>70</v>
      </c>
      <c r="I663" s="243" t="s">
        <v>79</v>
      </c>
      <c r="J663" s="512" t="s">
        <v>127</v>
      </c>
      <c r="K663" s="304" t="s">
        <v>128</v>
      </c>
      <c r="L663" s="304" t="s">
        <v>85</v>
      </c>
      <c r="M663" s="539">
        <v>5</v>
      </c>
      <c r="N663" s="282" t="s">
        <v>108</v>
      </c>
      <c r="O663" s="243" t="s">
        <v>269</v>
      </c>
      <c r="P663" s="243" t="s">
        <v>75</v>
      </c>
      <c r="Q663" s="243" t="s">
        <v>76</v>
      </c>
      <c r="R663" s="301" t="s">
        <v>77</v>
      </c>
      <c r="S663" s="301" t="s">
        <v>109</v>
      </c>
      <c r="T663" s="300">
        <f>V663+Y663</f>
        <v>64200</v>
      </c>
      <c r="U663" s="300" t="s">
        <v>79</v>
      </c>
      <c r="V663" s="288">
        <v>54570</v>
      </c>
      <c r="W663" s="284" t="s">
        <v>79</v>
      </c>
      <c r="X663" s="284" t="s">
        <v>79</v>
      </c>
      <c r="Y663" s="284">
        <v>9630</v>
      </c>
      <c r="Z663" s="284" t="s">
        <v>98</v>
      </c>
      <c r="AA663" s="284" t="s">
        <v>79</v>
      </c>
      <c r="AB663" s="284">
        <v>5205.41</v>
      </c>
      <c r="AC663" s="282" t="s">
        <v>149</v>
      </c>
      <c r="AD663" s="283" t="s">
        <v>79</v>
      </c>
      <c r="AE663" s="283">
        <f>V663+Y663</f>
        <v>64200</v>
      </c>
      <c r="AF663" s="282" t="s">
        <v>79</v>
      </c>
      <c r="AG663" s="282" t="s">
        <v>33</v>
      </c>
      <c r="AH663" s="282" t="s">
        <v>176</v>
      </c>
      <c r="AI663" s="282" t="s">
        <v>161</v>
      </c>
      <c r="AJ663" s="282"/>
    </row>
    <row r="664" spans="2:36" s="36" customFormat="1" ht="86.1" customHeight="1" x14ac:dyDescent="0.3">
      <c r="B664" s="243"/>
      <c r="C664" s="243"/>
      <c r="D664" s="243"/>
      <c r="E664" s="299"/>
      <c r="F664" s="299"/>
      <c r="G664" s="299"/>
      <c r="H664" s="243"/>
      <c r="I664" s="243"/>
      <c r="J664" s="648"/>
      <c r="K664" s="306"/>
      <c r="L664" s="306"/>
      <c r="M664" s="540"/>
      <c r="N664" s="282"/>
      <c r="O664" s="243"/>
      <c r="P664" s="243"/>
      <c r="Q664" s="243"/>
      <c r="R664" s="301"/>
      <c r="S664" s="301"/>
      <c r="T664" s="300"/>
      <c r="U664" s="300"/>
      <c r="V664" s="289"/>
      <c r="W664" s="284"/>
      <c r="X664" s="284"/>
      <c r="Y664" s="284"/>
      <c r="Z664" s="284"/>
      <c r="AA664" s="284"/>
      <c r="AB664" s="284"/>
      <c r="AC664" s="282"/>
      <c r="AD664" s="283"/>
      <c r="AE664" s="283"/>
      <c r="AF664" s="243"/>
      <c r="AG664" s="282"/>
      <c r="AH664" s="282"/>
      <c r="AI664" s="282"/>
      <c r="AJ664" s="243"/>
    </row>
    <row r="665" spans="2:36" s="36" customFormat="1" ht="83.1" customHeight="1" x14ac:dyDescent="0.3">
      <c r="B665" s="243"/>
      <c r="C665" s="243"/>
      <c r="D665" s="243"/>
      <c r="E665" s="299"/>
      <c r="F665" s="299"/>
      <c r="G665" s="299"/>
      <c r="H665" s="243"/>
      <c r="I665" s="243"/>
      <c r="J665" s="513"/>
      <c r="K665" s="305"/>
      <c r="L665" s="305"/>
      <c r="M665" s="541"/>
      <c r="N665" s="282"/>
      <c r="O665" s="243"/>
      <c r="P665" s="243"/>
      <c r="Q665" s="243"/>
      <c r="R665" s="301"/>
      <c r="S665" s="301"/>
      <c r="T665" s="300"/>
      <c r="U665" s="300"/>
      <c r="V665" s="290"/>
      <c r="W665" s="284"/>
      <c r="X665" s="284"/>
      <c r="Y665" s="284"/>
      <c r="Z665" s="284"/>
      <c r="AA665" s="284"/>
      <c r="AB665" s="284"/>
      <c r="AC665" s="282"/>
      <c r="AD665" s="283"/>
      <c r="AE665" s="283"/>
      <c r="AF665" s="243"/>
      <c r="AG665" s="282"/>
      <c r="AH665" s="282"/>
      <c r="AI665" s="282"/>
      <c r="AJ665" s="243"/>
    </row>
    <row r="666" spans="2:36" s="36" customFormat="1" ht="132" customHeight="1" x14ac:dyDescent="0.3">
      <c r="B666" s="243" t="s">
        <v>992</v>
      </c>
      <c r="C666" s="304" t="s">
        <v>658</v>
      </c>
      <c r="D666" s="243" t="s">
        <v>106</v>
      </c>
      <c r="E666" s="299" t="s">
        <v>67</v>
      </c>
      <c r="F666" s="299" t="s">
        <v>134</v>
      </c>
      <c r="G666" s="299" t="s">
        <v>147</v>
      </c>
      <c r="H666" s="243" t="s">
        <v>70</v>
      </c>
      <c r="I666" s="243" t="s">
        <v>79</v>
      </c>
      <c r="J666" s="56" t="s">
        <v>207</v>
      </c>
      <c r="K666" s="57" t="s">
        <v>107</v>
      </c>
      <c r="L666" s="57" t="s">
        <v>86</v>
      </c>
      <c r="M666" s="57">
        <v>40</v>
      </c>
      <c r="N666" s="159" t="s">
        <v>108</v>
      </c>
      <c r="O666" s="304" t="s">
        <v>260</v>
      </c>
      <c r="P666" s="243" t="s">
        <v>75</v>
      </c>
      <c r="Q666" s="243" t="s">
        <v>76</v>
      </c>
      <c r="R666" s="301" t="s">
        <v>77</v>
      </c>
      <c r="S666" s="301" t="s">
        <v>109</v>
      </c>
      <c r="T666" s="300">
        <f>V666+Y666</f>
        <v>53500</v>
      </c>
      <c r="U666" s="300" t="s">
        <v>79</v>
      </c>
      <c r="V666" s="288">
        <v>45475</v>
      </c>
      <c r="W666" s="284" t="s">
        <v>98</v>
      </c>
      <c r="X666" s="284" t="s">
        <v>98</v>
      </c>
      <c r="Y666" s="284">
        <v>8025</v>
      </c>
      <c r="Z666" s="284" t="s">
        <v>98</v>
      </c>
      <c r="AA666" s="284" t="s">
        <v>98</v>
      </c>
      <c r="AB666" s="284">
        <v>4337.84</v>
      </c>
      <c r="AC666" s="282" t="s">
        <v>149</v>
      </c>
      <c r="AD666" s="283" t="s">
        <v>79</v>
      </c>
      <c r="AE666" s="283">
        <f>V666+Y666</f>
        <v>53500</v>
      </c>
      <c r="AF666" s="282" t="s">
        <v>79</v>
      </c>
      <c r="AG666" s="282" t="s">
        <v>33</v>
      </c>
      <c r="AH666" s="282" t="s">
        <v>176</v>
      </c>
      <c r="AI666" s="282" t="s">
        <v>161</v>
      </c>
      <c r="AJ666" s="282"/>
    </row>
    <row r="667" spans="2:36" s="36" customFormat="1" ht="64.2" customHeight="1" x14ac:dyDescent="0.3">
      <c r="B667" s="243"/>
      <c r="C667" s="306"/>
      <c r="D667" s="243"/>
      <c r="E667" s="299"/>
      <c r="F667" s="299"/>
      <c r="G667" s="299"/>
      <c r="H667" s="243"/>
      <c r="I667" s="243"/>
      <c r="J667" s="20" t="s">
        <v>111</v>
      </c>
      <c r="K667" s="27" t="s">
        <v>112</v>
      </c>
      <c r="L667" s="27" t="s">
        <v>85</v>
      </c>
      <c r="M667" s="27">
        <v>1</v>
      </c>
      <c r="N667" s="159"/>
      <c r="O667" s="306"/>
      <c r="P667" s="243"/>
      <c r="Q667" s="243"/>
      <c r="R667" s="301"/>
      <c r="S667" s="301"/>
      <c r="T667" s="300"/>
      <c r="U667" s="300"/>
      <c r="V667" s="289"/>
      <c r="W667" s="284"/>
      <c r="X667" s="284"/>
      <c r="Y667" s="284"/>
      <c r="Z667" s="284"/>
      <c r="AA667" s="284"/>
      <c r="AB667" s="284"/>
      <c r="AC667" s="282"/>
      <c r="AD667" s="283"/>
      <c r="AE667" s="283"/>
      <c r="AF667" s="243"/>
      <c r="AG667" s="282"/>
      <c r="AH667" s="282"/>
      <c r="AI667" s="282"/>
      <c r="AJ667" s="243"/>
    </row>
    <row r="668" spans="2:36" s="36" customFormat="1" ht="124.5" customHeight="1" x14ac:dyDescent="0.3">
      <c r="B668" s="243"/>
      <c r="C668" s="305"/>
      <c r="D668" s="243"/>
      <c r="E668" s="299"/>
      <c r="F668" s="299"/>
      <c r="G668" s="299"/>
      <c r="H668" s="243"/>
      <c r="I668" s="243"/>
      <c r="J668" s="20" t="s">
        <v>127</v>
      </c>
      <c r="K668" s="27" t="s">
        <v>128</v>
      </c>
      <c r="L668" s="27" t="s">
        <v>85</v>
      </c>
      <c r="M668" s="61">
        <v>25</v>
      </c>
      <c r="N668" s="159"/>
      <c r="O668" s="305"/>
      <c r="P668" s="243"/>
      <c r="Q668" s="243"/>
      <c r="R668" s="301"/>
      <c r="S668" s="301"/>
      <c r="T668" s="300"/>
      <c r="U668" s="300"/>
      <c r="V668" s="290"/>
      <c r="W668" s="284"/>
      <c r="X668" s="284"/>
      <c r="Y668" s="284"/>
      <c r="Z668" s="284"/>
      <c r="AA668" s="284"/>
      <c r="AB668" s="284"/>
      <c r="AC668" s="282"/>
      <c r="AD668" s="283"/>
      <c r="AE668" s="283"/>
      <c r="AF668" s="243"/>
      <c r="AG668" s="282"/>
      <c r="AH668" s="282"/>
      <c r="AI668" s="282"/>
      <c r="AJ668" s="243"/>
    </row>
    <row r="669" spans="2:36" ht="52.2" customHeight="1" x14ac:dyDescent="0.3">
      <c r="B669" s="228" t="s">
        <v>915</v>
      </c>
      <c r="C669" s="228" t="s">
        <v>263</v>
      </c>
      <c r="D669" s="228" t="s">
        <v>66</v>
      </c>
      <c r="E669" s="229" t="s">
        <v>67</v>
      </c>
      <c r="F669" s="229" t="s">
        <v>132</v>
      </c>
      <c r="G669" s="229" t="s">
        <v>69</v>
      </c>
      <c r="H669" s="228" t="s">
        <v>70</v>
      </c>
      <c r="I669" s="228" t="s">
        <v>79</v>
      </c>
      <c r="J669" s="11" t="s">
        <v>113</v>
      </c>
      <c r="K669" s="7" t="s">
        <v>114</v>
      </c>
      <c r="L669" s="7" t="s">
        <v>115</v>
      </c>
      <c r="M669" s="7">
        <v>2</v>
      </c>
      <c r="N669" s="227" t="s">
        <v>108</v>
      </c>
      <c r="O669" s="228" t="s">
        <v>164</v>
      </c>
      <c r="P669" s="228" t="s">
        <v>75</v>
      </c>
      <c r="Q669" s="228" t="s">
        <v>76</v>
      </c>
      <c r="R669" s="231" t="s">
        <v>77</v>
      </c>
      <c r="S669" s="231" t="s">
        <v>109</v>
      </c>
      <c r="T669" s="232">
        <f>V669+Y669</f>
        <v>151940</v>
      </c>
      <c r="U669" s="232" t="s">
        <v>79</v>
      </c>
      <c r="V669" s="236">
        <v>129149</v>
      </c>
      <c r="W669" s="236" t="s">
        <v>79</v>
      </c>
      <c r="X669" s="236" t="s">
        <v>79</v>
      </c>
      <c r="Y669" s="236">
        <v>22791</v>
      </c>
      <c r="Z669" s="236" t="s">
        <v>79</v>
      </c>
      <c r="AA669" s="236" t="s">
        <v>79</v>
      </c>
      <c r="AB669" s="236">
        <v>12319.46</v>
      </c>
      <c r="AC669" s="227" t="s">
        <v>80</v>
      </c>
      <c r="AD669" s="237" t="s">
        <v>79</v>
      </c>
      <c r="AE669" s="237">
        <f>V669+Y669</f>
        <v>151940</v>
      </c>
      <c r="AF669" s="227" t="s">
        <v>79</v>
      </c>
      <c r="AG669" s="227" t="s">
        <v>33</v>
      </c>
      <c r="AH669" s="227" t="s">
        <v>176</v>
      </c>
      <c r="AI669" s="227" t="s">
        <v>179</v>
      </c>
      <c r="AJ669" s="227"/>
    </row>
    <row r="670" spans="2:36" ht="55.2" x14ac:dyDescent="0.3">
      <c r="B670" s="228"/>
      <c r="C670" s="228"/>
      <c r="D670" s="228"/>
      <c r="E670" s="229"/>
      <c r="F670" s="229"/>
      <c r="G670" s="229"/>
      <c r="H670" s="228"/>
      <c r="I670" s="228"/>
      <c r="J670" s="11" t="s">
        <v>116</v>
      </c>
      <c r="K670" s="7" t="s">
        <v>117</v>
      </c>
      <c r="L670" s="7" t="s">
        <v>85</v>
      </c>
      <c r="M670" s="7">
        <v>1</v>
      </c>
      <c r="N670" s="227"/>
      <c r="O670" s="228"/>
      <c r="P670" s="228"/>
      <c r="Q670" s="228"/>
      <c r="R670" s="231"/>
      <c r="S670" s="231"/>
      <c r="T670" s="232"/>
      <c r="U670" s="232"/>
      <c r="V670" s="236"/>
      <c r="W670" s="236"/>
      <c r="X670" s="236"/>
      <c r="Y670" s="236"/>
      <c r="Z670" s="236"/>
      <c r="AA670" s="236"/>
      <c r="AB670" s="236"/>
      <c r="AC670" s="227"/>
      <c r="AD670" s="237"/>
      <c r="AE670" s="237"/>
      <c r="AF670" s="228"/>
      <c r="AG670" s="227"/>
      <c r="AH670" s="227"/>
      <c r="AI670" s="227"/>
      <c r="AJ670" s="228"/>
    </row>
    <row r="671" spans="2:36" ht="41.4" x14ac:dyDescent="0.3">
      <c r="B671" s="228"/>
      <c r="C671" s="228"/>
      <c r="D671" s="228"/>
      <c r="E671" s="229"/>
      <c r="F671" s="229"/>
      <c r="G671" s="229"/>
      <c r="H671" s="228"/>
      <c r="I671" s="228"/>
      <c r="J671" s="11" t="s">
        <v>208</v>
      </c>
      <c r="K671" s="7" t="s">
        <v>118</v>
      </c>
      <c r="L671" s="7" t="s">
        <v>119</v>
      </c>
      <c r="M671" s="7">
        <v>1</v>
      </c>
      <c r="N671" s="227"/>
      <c r="O671" s="228"/>
      <c r="P671" s="228"/>
      <c r="Q671" s="228"/>
      <c r="R671" s="231"/>
      <c r="S671" s="231"/>
      <c r="T671" s="232"/>
      <c r="U671" s="232"/>
      <c r="V671" s="236"/>
      <c r="W671" s="236"/>
      <c r="X671" s="236"/>
      <c r="Y671" s="236"/>
      <c r="Z671" s="236"/>
      <c r="AA671" s="236"/>
      <c r="AB671" s="236"/>
      <c r="AC671" s="227"/>
      <c r="AD671" s="237"/>
      <c r="AE671" s="237"/>
      <c r="AF671" s="228"/>
      <c r="AG671" s="227"/>
      <c r="AH671" s="227"/>
      <c r="AI671" s="227"/>
      <c r="AJ671" s="228"/>
    </row>
    <row r="672" spans="2:36" ht="42" customHeight="1" x14ac:dyDescent="0.3">
      <c r="B672" s="228"/>
      <c r="C672" s="228"/>
      <c r="D672" s="228"/>
      <c r="E672" s="229"/>
      <c r="F672" s="229"/>
      <c r="G672" s="229"/>
      <c r="H672" s="228"/>
      <c r="I672" s="228"/>
      <c r="J672" s="11" t="s">
        <v>120</v>
      </c>
      <c r="K672" s="7" t="s">
        <v>121</v>
      </c>
      <c r="L672" s="7" t="s">
        <v>119</v>
      </c>
      <c r="M672" s="7">
        <v>1</v>
      </c>
      <c r="N672" s="227"/>
      <c r="O672" s="228"/>
      <c r="P672" s="228"/>
      <c r="Q672" s="228"/>
      <c r="R672" s="231"/>
      <c r="S672" s="231"/>
      <c r="T672" s="232"/>
      <c r="U672" s="232"/>
      <c r="V672" s="236"/>
      <c r="W672" s="236"/>
      <c r="X672" s="236"/>
      <c r="Y672" s="236"/>
      <c r="Z672" s="236"/>
      <c r="AA672" s="236"/>
      <c r="AB672" s="236"/>
      <c r="AC672" s="227"/>
      <c r="AD672" s="237"/>
      <c r="AE672" s="237"/>
      <c r="AF672" s="228"/>
      <c r="AG672" s="227"/>
      <c r="AH672" s="227"/>
      <c r="AI672" s="227"/>
      <c r="AJ672" s="228"/>
    </row>
    <row r="673" spans="2:36" s="36" customFormat="1" ht="311.10000000000002" customHeight="1" x14ac:dyDescent="0.3">
      <c r="B673" s="27" t="s">
        <v>993</v>
      </c>
      <c r="C673" s="57" t="s">
        <v>268</v>
      </c>
      <c r="D673" s="27" t="s">
        <v>106</v>
      </c>
      <c r="E673" s="161" t="s">
        <v>67</v>
      </c>
      <c r="F673" s="161" t="s">
        <v>134</v>
      </c>
      <c r="G673" s="161" t="s">
        <v>147</v>
      </c>
      <c r="H673" s="27" t="s">
        <v>70</v>
      </c>
      <c r="I673" s="27" t="s">
        <v>79</v>
      </c>
      <c r="J673" s="20" t="s">
        <v>127</v>
      </c>
      <c r="K673" s="27" t="s">
        <v>128</v>
      </c>
      <c r="L673" s="27" t="s">
        <v>85</v>
      </c>
      <c r="M673" s="27">
        <v>5</v>
      </c>
      <c r="N673" s="159" t="s">
        <v>108</v>
      </c>
      <c r="O673" s="57" t="s">
        <v>260</v>
      </c>
      <c r="P673" s="27" t="s">
        <v>75</v>
      </c>
      <c r="Q673" s="27" t="s">
        <v>76</v>
      </c>
      <c r="R673" s="58" t="s">
        <v>77</v>
      </c>
      <c r="S673" s="58" t="s">
        <v>109</v>
      </c>
      <c r="T673" s="165">
        <f>V673+Y673</f>
        <v>64199.99</v>
      </c>
      <c r="U673" s="165" t="s">
        <v>79</v>
      </c>
      <c r="V673" s="164">
        <v>54569.99</v>
      </c>
      <c r="W673" s="163" t="s">
        <v>98</v>
      </c>
      <c r="X673" s="163" t="s">
        <v>98</v>
      </c>
      <c r="Y673" s="163">
        <v>9630</v>
      </c>
      <c r="Z673" s="163" t="s">
        <v>98</v>
      </c>
      <c r="AA673" s="163" t="s">
        <v>98</v>
      </c>
      <c r="AB673" s="163">
        <v>5205.41</v>
      </c>
      <c r="AC673" s="158" t="s">
        <v>149</v>
      </c>
      <c r="AD673" s="160" t="s">
        <v>79</v>
      </c>
      <c r="AE673" s="160">
        <f>V673+Y673</f>
        <v>64199.99</v>
      </c>
      <c r="AF673" s="158" t="s">
        <v>79</v>
      </c>
      <c r="AG673" s="158" t="s">
        <v>33</v>
      </c>
      <c r="AH673" s="158" t="s">
        <v>246</v>
      </c>
      <c r="AI673" s="158" t="s">
        <v>247</v>
      </c>
      <c r="AJ673" s="158"/>
    </row>
    <row r="674" spans="2:36" s="36" customFormat="1" ht="118.2" customHeight="1" x14ac:dyDescent="0.3">
      <c r="B674" s="228" t="s">
        <v>994</v>
      </c>
      <c r="C674" s="228" t="s">
        <v>266</v>
      </c>
      <c r="D674" s="228" t="s">
        <v>106</v>
      </c>
      <c r="E674" s="229" t="s">
        <v>67</v>
      </c>
      <c r="F674" s="229" t="s">
        <v>134</v>
      </c>
      <c r="G674" s="229" t="s">
        <v>147</v>
      </c>
      <c r="H674" s="228" t="s">
        <v>70</v>
      </c>
      <c r="I674" s="228" t="s">
        <v>79</v>
      </c>
      <c r="J674" s="28" t="s">
        <v>207</v>
      </c>
      <c r="K674" s="14" t="s">
        <v>107</v>
      </c>
      <c r="L674" s="14" t="s">
        <v>86</v>
      </c>
      <c r="M674" s="14">
        <v>40</v>
      </c>
      <c r="N674" s="227" t="s">
        <v>108</v>
      </c>
      <c r="O674" s="228" t="s">
        <v>257</v>
      </c>
      <c r="P674" s="228" t="s">
        <v>75</v>
      </c>
      <c r="Q674" s="228" t="s">
        <v>76</v>
      </c>
      <c r="R674" s="231" t="s">
        <v>77</v>
      </c>
      <c r="S674" s="231" t="s">
        <v>109</v>
      </c>
      <c r="T674" s="232">
        <f>V674+Y674</f>
        <v>140831.62</v>
      </c>
      <c r="U674" s="232" t="s">
        <v>79</v>
      </c>
      <c r="V674" s="233">
        <v>119706.89</v>
      </c>
      <c r="W674" s="236" t="s">
        <v>79</v>
      </c>
      <c r="X674" s="236" t="s">
        <v>79</v>
      </c>
      <c r="Y674" s="236">
        <v>21124.73</v>
      </c>
      <c r="Z674" s="236" t="s">
        <v>98</v>
      </c>
      <c r="AA674" s="236" t="s">
        <v>79</v>
      </c>
      <c r="AB674" s="236">
        <v>11418.77</v>
      </c>
      <c r="AC674" s="227" t="s">
        <v>149</v>
      </c>
      <c r="AD674" s="237" t="s">
        <v>79</v>
      </c>
      <c r="AE674" s="237">
        <f>V674+Y674</f>
        <v>140831.62</v>
      </c>
      <c r="AF674" s="227" t="s">
        <v>79</v>
      </c>
      <c r="AG674" s="227" t="s">
        <v>33</v>
      </c>
      <c r="AH674" s="227" t="s">
        <v>252</v>
      </c>
      <c r="AI674" s="227" t="s">
        <v>253</v>
      </c>
      <c r="AJ674" s="227"/>
    </row>
    <row r="675" spans="2:36" s="36" customFormat="1" ht="86.1" customHeight="1" x14ac:dyDescent="0.3">
      <c r="B675" s="228"/>
      <c r="C675" s="228"/>
      <c r="D675" s="228"/>
      <c r="E675" s="229"/>
      <c r="F675" s="229"/>
      <c r="G675" s="229"/>
      <c r="H675" s="228"/>
      <c r="I675" s="228"/>
      <c r="J675" s="11" t="s">
        <v>111</v>
      </c>
      <c r="K675" s="7" t="s">
        <v>112</v>
      </c>
      <c r="L675" s="7" t="s">
        <v>85</v>
      </c>
      <c r="M675" s="7">
        <v>1</v>
      </c>
      <c r="N675" s="227"/>
      <c r="O675" s="228"/>
      <c r="P675" s="228"/>
      <c r="Q675" s="228"/>
      <c r="R675" s="231"/>
      <c r="S675" s="231"/>
      <c r="T675" s="232"/>
      <c r="U675" s="232"/>
      <c r="V675" s="234"/>
      <c r="W675" s="236"/>
      <c r="X675" s="236"/>
      <c r="Y675" s="236"/>
      <c r="Z675" s="236"/>
      <c r="AA675" s="236"/>
      <c r="AB675" s="236"/>
      <c r="AC675" s="227"/>
      <c r="AD675" s="237"/>
      <c r="AE675" s="237"/>
      <c r="AF675" s="228"/>
      <c r="AG675" s="227"/>
      <c r="AH675" s="227"/>
      <c r="AI675" s="227"/>
      <c r="AJ675" s="228"/>
    </row>
    <row r="676" spans="2:36" s="36" customFormat="1" ht="54.6" customHeight="1" x14ac:dyDescent="0.3">
      <c r="B676" s="228"/>
      <c r="C676" s="228"/>
      <c r="D676" s="228"/>
      <c r="E676" s="229"/>
      <c r="F676" s="229"/>
      <c r="G676" s="229"/>
      <c r="H676" s="228"/>
      <c r="I676" s="228"/>
      <c r="J676" s="11" t="s">
        <v>127</v>
      </c>
      <c r="K676" s="7" t="s">
        <v>128</v>
      </c>
      <c r="L676" s="7" t="s">
        <v>85</v>
      </c>
      <c r="M676" s="63">
        <v>89</v>
      </c>
      <c r="N676" s="227"/>
      <c r="O676" s="228"/>
      <c r="P676" s="228"/>
      <c r="Q676" s="228"/>
      <c r="R676" s="231"/>
      <c r="S676" s="231"/>
      <c r="T676" s="232"/>
      <c r="U676" s="232"/>
      <c r="V676" s="235"/>
      <c r="W676" s="236"/>
      <c r="X676" s="236"/>
      <c r="Y676" s="236"/>
      <c r="Z676" s="236"/>
      <c r="AA676" s="236"/>
      <c r="AB676" s="236"/>
      <c r="AC676" s="227"/>
      <c r="AD676" s="237"/>
      <c r="AE676" s="237"/>
      <c r="AF676" s="228"/>
      <c r="AG676" s="227"/>
      <c r="AH676" s="227"/>
      <c r="AI676" s="227"/>
      <c r="AJ676" s="228"/>
    </row>
    <row r="677" spans="2:36" s="36" customFormat="1" ht="89.1" customHeight="1" x14ac:dyDescent="0.3">
      <c r="B677" s="228" t="s">
        <v>995</v>
      </c>
      <c r="C677" s="228" t="s">
        <v>268</v>
      </c>
      <c r="D677" s="228" t="s">
        <v>106</v>
      </c>
      <c r="E677" s="229" t="s">
        <v>67</v>
      </c>
      <c r="F677" s="229" t="s">
        <v>134</v>
      </c>
      <c r="G677" s="229" t="s">
        <v>147</v>
      </c>
      <c r="H677" s="228" t="s">
        <v>70</v>
      </c>
      <c r="I677" s="228" t="s">
        <v>79</v>
      </c>
      <c r="J677" s="296" t="s">
        <v>127</v>
      </c>
      <c r="K677" s="256" t="s">
        <v>128</v>
      </c>
      <c r="L677" s="256" t="s">
        <v>85</v>
      </c>
      <c r="M677" s="517">
        <v>3</v>
      </c>
      <c r="N677" s="227" t="s">
        <v>108</v>
      </c>
      <c r="O677" s="228" t="s">
        <v>269</v>
      </c>
      <c r="P677" s="228" t="s">
        <v>75</v>
      </c>
      <c r="Q677" s="228" t="s">
        <v>76</v>
      </c>
      <c r="R677" s="231" t="s">
        <v>77</v>
      </c>
      <c r="S677" s="231" t="s">
        <v>109</v>
      </c>
      <c r="T677" s="232">
        <f>V677+Y677</f>
        <v>38520</v>
      </c>
      <c r="U677" s="232" t="s">
        <v>79</v>
      </c>
      <c r="V677" s="233">
        <v>32742</v>
      </c>
      <c r="W677" s="236" t="s">
        <v>79</v>
      </c>
      <c r="X677" s="236" t="s">
        <v>79</v>
      </c>
      <c r="Y677" s="236">
        <v>5778</v>
      </c>
      <c r="Z677" s="236" t="s">
        <v>98</v>
      </c>
      <c r="AA677" s="236" t="s">
        <v>79</v>
      </c>
      <c r="AB677" s="236">
        <v>3123.25</v>
      </c>
      <c r="AC677" s="227" t="s">
        <v>149</v>
      </c>
      <c r="AD677" s="237" t="s">
        <v>79</v>
      </c>
      <c r="AE677" s="237">
        <f>V677+Y677</f>
        <v>38520</v>
      </c>
      <c r="AF677" s="227" t="s">
        <v>79</v>
      </c>
      <c r="AG677" s="227" t="s">
        <v>33</v>
      </c>
      <c r="AH677" s="227" t="s">
        <v>252</v>
      </c>
      <c r="AI677" s="227" t="s">
        <v>253</v>
      </c>
      <c r="AJ677" s="227"/>
    </row>
    <row r="678" spans="2:36" s="36" customFormat="1" ht="86.1" customHeight="1" x14ac:dyDescent="0.3">
      <c r="B678" s="228"/>
      <c r="C678" s="228"/>
      <c r="D678" s="228"/>
      <c r="E678" s="229"/>
      <c r="F678" s="229"/>
      <c r="G678" s="229"/>
      <c r="H678" s="228"/>
      <c r="I678" s="228"/>
      <c r="J678" s="297"/>
      <c r="K678" s="257"/>
      <c r="L678" s="257"/>
      <c r="M678" s="518"/>
      <c r="N678" s="227"/>
      <c r="O678" s="228"/>
      <c r="P678" s="228"/>
      <c r="Q678" s="228"/>
      <c r="R678" s="231"/>
      <c r="S678" s="231"/>
      <c r="T678" s="232"/>
      <c r="U678" s="232"/>
      <c r="V678" s="234"/>
      <c r="W678" s="236"/>
      <c r="X678" s="236"/>
      <c r="Y678" s="236"/>
      <c r="Z678" s="236"/>
      <c r="AA678" s="236"/>
      <c r="AB678" s="236"/>
      <c r="AC678" s="227"/>
      <c r="AD678" s="237"/>
      <c r="AE678" s="237"/>
      <c r="AF678" s="228"/>
      <c r="AG678" s="227"/>
      <c r="AH678" s="227"/>
      <c r="AI678" s="227"/>
      <c r="AJ678" s="228"/>
    </row>
    <row r="679" spans="2:36" s="36" customFormat="1" ht="83.1" customHeight="1" x14ac:dyDescent="0.3">
      <c r="B679" s="228"/>
      <c r="C679" s="228"/>
      <c r="D679" s="228"/>
      <c r="E679" s="229"/>
      <c r="F679" s="229"/>
      <c r="G679" s="229"/>
      <c r="H679" s="228"/>
      <c r="I679" s="228"/>
      <c r="J679" s="298"/>
      <c r="K679" s="258"/>
      <c r="L679" s="258"/>
      <c r="M679" s="519"/>
      <c r="N679" s="227"/>
      <c r="O679" s="228"/>
      <c r="P679" s="228"/>
      <c r="Q679" s="228"/>
      <c r="R679" s="231"/>
      <c r="S679" s="231"/>
      <c r="T679" s="232"/>
      <c r="U679" s="232"/>
      <c r="V679" s="235"/>
      <c r="W679" s="236"/>
      <c r="X679" s="236"/>
      <c r="Y679" s="236"/>
      <c r="Z679" s="236"/>
      <c r="AA679" s="236"/>
      <c r="AB679" s="236"/>
      <c r="AC679" s="227"/>
      <c r="AD679" s="237"/>
      <c r="AE679" s="237"/>
      <c r="AF679" s="228"/>
      <c r="AG679" s="227"/>
      <c r="AH679" s="227"/>
      <c r="AI679" s="227"/>
      <c r="AJ679" s="228"/>
    </row>
    <row r="680" spans="2:36" s="64" customFormat="1" ht="89.1" customHeight="1" x14ac:dyDescent="0.3">
      <c r="B680" s="243" t="s">
        <v>996</v>
      </c>
      <c r="C680" s="243" t="s">
        <v>268</v>
      </c>
      <c r="D680" s="243" t="s">
        <v>106</v>
      </c>
      <c r="E680" s="299" t="s">
        <v>67</v>
      </c>
      <c r="F680" s="299" t="s">
        <v>134</v>
      </c>
      <c r="G680" s="299" t="s">
        <v>147</v>
      </c>
      <c r="H680" s="243" t="s">
        <v>70</v>
      </c>
      <c r="I680" s="243" t="s">
        <v>79</v>
      </c>
      <c r="J680" s="512" t="s">
        <v>127</v>
      </c>
      <c r="K680" s="304" t="s">
        <v>128</v>
      </c>
      <c r="L680" s="304" t="s">
        <v>85</v>
      </c>
      <c r="M680" s="539">
        <v>7</v>
      </c>
      <c r="N680" s="282" t="s">
        <v>108</v>
      </c>
      <c r="O680" s="243" t="s">
        <v>269</v>
      </c>
      <c r="P680" s="243" t="s">
        <v>75</v>
      </c>
      <c r="Q680" s="243" t="s">
        <v>76</v>
      </c>
      <c r="R680" s="301" t="s">
        <v>77</v>
      </c>
      <c r="S680" s="301" t="s">
        <v>109</v>
      </c>
      <c r="T680" s="300">
        <f>V680+Y680</f>
        <v>89880</v>
      </c>
      <c r="U680" s="300" t="s">
        <v>79</v>
      </c>
      <c r="V680" s="288">
        <v>76398</v>
      </c>
      <c r="W680" s="284" t="s">
        <v>79</v>
      </c>
      <c r="X680" s="284" t="s">
        <v>79</v>
      </c>
      <c r="Y680" s="284">
        <v>13482</v>
      </c>
      <c r="Z680" s="284" t="s">
        <v>98</v>
      </c>
      <c r="AA680" s="284" t="s">
        <v>79</v>
      </c>
      <c r="AB680" s="284">
        <v>7287.57</v>
      </c>
      <c r="AC680" s="282" t="s">
        <v>149</v>
      </c>
      <c r="AD680" s="283" t="s">
        <v>79</v>
      </c>
      <c r="AE680" s="283">
        <f>V680+Y680</f>
        <v>89880</v>
      </c>
      <c r="AF680" s="282" t="s">
        <v>79</v>
      </c>
      <c r="AG680" s="282" t="s">
        <v>33</v>
      </c>
      <c r="AH680" s="282" t="s">
        <v>252</v>
      </c>
      <c r="AI680" s="282" t="s">
        <v>253</v>
      </c>
      <c r="AJ680" s="282"/>
    </row>
    <row r="681" spans="2:36" s="64" customFormat="1" ht="86.1" customHeight="1" x14ac:dyDescent="0.3">
      <c r="B681" s="243"/>
      <c r="C681" s="243"/>
      <c r="D681" s="243"/>
      <c r="E681" s="299"/>
      <c r="F681" s="299"/>
      <c r="G681" s="299"/>
      <c r="H681" s="243"/>
      <c r="I681" s="243"/>
      <c r="J681" s="648"/>
      <c r="K681" s="306"/>
      <c r="L681" s="306"/>
      <c r="M681" s="540"/>
      <c r="N681" s="282"/>
      <c r="O681" s="243"/>
      <c r="P681" s="243"/>
      <c r="Q681" s="243"/>
      <c r="R681" s="301"/>
      <c r="S681" s="301"/>
      <c r="T681" s="300"/>
      <c r="U681" s="300"/>
      <c r="V681" s="289"/>
      <c r="W681" s="284"/>
      <c r="X681" s="284"/>
      <c r="Y681" s="284"/>
      <c r="Z681" s="284"/>
      <c r="AA681" s="284"/>
      <c r="AB681" s="284"/>
      <c r="AC681" s="282"/>
      <c r="AD681" s="283"/>
      <c r="AE681" s="283"/>
      <c r="AF681" s="243"/>
      <c r="AG681" s="282"/>
      <c r="AH681" s="282"/>
      <c r="AI681" s="282"/>
      <c r="AJ681" s="243"/>
    </row>
    <row r="682" spans="2:36" s="64" customFormat="1" ht="83.1" customHeight="1" x14ac:dyDescent="0.3">
      <c r="B682" s="243"/>
      <c r="C682" s="243"/>
      <c r="D682" s="243"/>
      <c r="E682" s="299"/>
      <c r="F682" s="299"/>
      <c r="G682" s="299"/>
      <c r="H682" s="243"/>
      <c r="I682" s="243"/>
      <c r="J682" s="513"/>
      <c r="K682" s="305"/>
      <c r="L682" s="305"/>
      <c r="M682" s="541"/>
      <c r="N682" s="282"/>
      <c r="O682" s="243"/>
      <c r="P682" s="243"/>
      <c r="Q682" s="243"/>
      <c r="R682" s="301"/>
      <c r="S682" s="301"/>
      <c r="T682" s="300"/>
      <c r="U682" s="300"/>
      <c r="V682" s="290"/>
      <c r="W682" s="284"/>
      <c r="X682" s="284"/>
      <c r="Y682" s="284"/>
      <c r="Z682" s="284"/>
      <c r="AA682" s="284"/>
      <c r="AB682" s="284"/>
      <c r="AC682" s="282"/>
      <c r="AD682" s="283"/>
      <c r="AE682" s="283"/>
      <c r="AF682" s="243"/>
      <c r="AG682" s="282"/>
      <c r="AH682" s="282"/>
      <c r="AI682" s="282"/>
      <c r="AJ682" s="243"/>
    </row>
    <row r="683" spans="2:36" ht="52.2" customHeight="1" x14ac:dyDescent="0.3">
      <c r="B683" s="243" t="s">
        <v>1197</v>
      </c>
      <c r="C683" s="243" t="s">
        <v>263</v>
      </c>
      <c r="D683" s="243" t="s">
        <v>66</v>
      </c>
      <c r="E683" s="299" t="s">
        <v>67</v>
      </c>
      <c r="F683" s="299" t="s">
        <v>132</v>
      </c>
      <c r="G683" s="299" t="s">
        <v>69</v>
      </c>
      <c r="H683" s="243" t="s">
        <v>70</v>
      </c>
      <c r="I683" s="243" t="s">
        <v>79</v>
      </c>
      <c r="J683" s="20" t="s">
        <v>113</v>
      </c>
      <c r="K683" s="27" t="s">
        <v>114</v>
      </c>
      <c r="L683" s="27" t="s">
        <v>115</v>
      </c>
      <c r="M683" s="27">
        <v>1</v>
      </c>
      <c r="N683" s="282" t="s">
        <v>108</v>
      </c>
      <c r="O683" s="243" t="s">
        <v>164</v>
      </c>
      <c r="P683" s="243" t="s">
        <v>75</v>
      </c>
      <c r="Q683" s="243" t="s">
        <v>76</v>
      </c>
      <c r="R683" s="301" t="s">
        <v>77</v>
      </c>
      <c r="S683" s="301" t="s">
        <v>109</v>
      </c>
      <c r="T683" s="300">
        <f>V683+Y683</f>
        <v>75970</v>
      </c>
      <c r="U683" s="300" t="s">
        <v>79</v>
      </c>
      <c r="V683" s="284">
        <v>64574.5</v>
      </c>
      <c r="W683" s="284" t="s">
        <v>79</v>
      </c>
      <c r="X683" s="284" t="s">
        <v>79</v>
      </c>
      <c r="Y683" s="284">
        <v>11395.5</v>
      </c>
      <c r="Z683" s="284" t="s">
        <v>79</v>
      </c>
      <c r="AA683" s="284" t="s">
        <v>79</v>
      </c>
      <c r="AB683" s="284">
        <v>6159.73</v>
      </c>
      <c r="AC683" s="282" t="s">
        <v>80</v>
      </c>
      <c r="AD683" s="283" t="s">
        <v>79</v>
      </c>
      <c r="AE683" s="283">
        <f>V683+Y683</f>
        <v>75970</v>
      </c>
      <c r="AF683" s="282" t="s">
        <v>79</v>
      </c>
      <c r="AG683" s="282" t="s">
        <v>33</v>
      </c>
      <c r="AH683" s="282" t="s">
        <v>252</v>
      </c>
      <c r="AI683" s="282" t="s">
        <v>253</v>
      </c>
      <c r="AJ683" s="282"/>
    </row>
    <row r="684" spans="2:36" ht="55.2" x14ac:dyDescent="0.3">
      <c r="B684" s="243"/>
      <c r="C684" s="243"/>
      <c r="D684" s="243"/>
      <c r="E684" s="299"/>
      <c r="F684" s="299"/>
      <c r="G684" s="299"/>
      <c r="H684" s="243"/>
      <c r="I684" s="243"/>
      <c r="J684" s="20" t="s">
        <v>116</v>
      </c>
      <c r="K684" s="27" t="s">
        <v>117</v>
      </c>
      <c r="L684" s="27" t="s">
        <v>85</v>
      </c>
      <c r="M684" s="27">
        <v>1</v>
      </c>
      <c r="N684" s="282"/>
      <c r="O684" s="243"/>
      <c r="P684" s="243"/>
      <c r="Q684" s="243"/>
      <c r="R684" s="301"/>
      <c r="S684" s="301"/>
      <c r="T684" s="300"/>
      <c r="U684" s="300"/>
      <c r="V684" s="284"/>
      <c r="W684" s="284"/>
      <c r="X684" s="284"/>
      <c r="Y684" s="284"/>
      <c r="Z684" s="284"/>
      <c r="AA684" s="284"/>
      <c r="AB684" s="284"/>
      <c r="AC684" s="282"/>
      <c r="AD684" s="283"/>
      <c r="AE684" s="283"/>
      <c r="AF684" s="243"/>
      <c r="AG684" s="282"/>
      <c r="AH684" s="282"/>
      <c r="AI684" s="282"/>
      <c r="AJ684" s="243"/>
    </row>
    <row r="685" spans="2:36" ht="41.4" x14ac:dyDescent="0.3">
      <c r="B685" s="243"/>
      <c r="C685" s="243"/>
      <c r="D685" s="243"/>
      <c r="E685" s="299"/>
      <c r="F685" s="299"/>
      <c r="G685" s="299"/>
      <c r="H685" s="243"/>
      <c r="I685" s="243"/>
      <c r="J685" s="20" t="s">
        <v>208</v>
      </c>
      <c r="K685" s="27" t="s">
        <v>118</v>
      </c>
      <c r="L685" s="27" t="s">
        <v>119</v>
      </c>
      <c r="M685" s="27">
        <v>1</v>
      </c>
      <c r="N685" s="282"/>
      <c r="O685" s="243"/>
      <c r="P685" s="243"/>
      <c r="Q685" s="243"/>
      <c r="R685" s="301"/>
      <c r="S685" s="301"/>
      <c r="T685" s="300"/>
      <c r="U685" s="300"/>
      <c r="V685" s="284"/>
      <c r="W685" s="284"/>
      <c r="X685" s="284"/>
      <c r="Y685" s="284"/>
      <c r="Z685" s="284"/>
      <c r="AA685" s="284"/>
      <c r="AB685" s="284"/>
      <c r="AC685" s="282"/>
      <c r="AD685" s="283"/>
      <c r="AE685" s="283"/>
      <c r="AF685" s="243"/>
      <c r="AG685" s="282"/>
      <c r="AH685" s="282"/>
      <c r="AI685" s="282"/>
      <c r="AJ685" s="243"/>
    </row>
    <row r="686" spans="2:36" ht="42" customHeight="1" x14ac:dyDescent="0.3">
      <c r="B686" s="243"/>
      <c r="C686" s="243"/>
      <c r="D686" s="243"/>
      <c r="E686" s="299"/>
      <c r="F686" s="299"/>
      <c r="G686" s="299"/>
      <c r="H686" s="243"/>
      <c r="I686" s="243"/>
      <c r="J686" s="20" t="s">
        <v>120</v>
      </c>
      <c r="K686" s="27" t="s">
        <v>121</v>
      </c>
      <c r="L686" s="27" t="s">
        <v>119</v>
      </c>
      <c r="M686" s="27">
        <v>1</v>
      </c>
      <c r="N686" s="282"/>
      <c r="O686" s="243"/>
      <c r="P686" s="243"/>
      <c r="Q686" s="243"/>
      <c r="R686" s="301"/>
      <c r="S686" s="301"/>
      <c r="T686" s="300"/>
      <c r="U686" s="300"/>
      <c r="V686" s="284"/>
      <c r="W686" s="284"/>
      <c r="X686" s="284"/>
      <c r="Y686" s="284"/>
      <c r="Z686" s="284"/>
      <c r="AA686" s="284"/>
      <c r="AB686" s="284"/>
      <c r="AC686" s="282"/>
      <c r="AD686" s="283"/>
      <c r="AE686" s="283"/>
      <c r="AF686" s="243"/>
      <c r="AG686" s="282"/>
      <c r="AH686" s="282"/>
      <c r="AI686" s="282"/>
      <c r="AJ686" s="243"/>
    </row>
    <row r="687" spans="2:36" ht="52.2" customHeight="1" x14ac:dyDescent="0.3">
      <c r="B687" s="228" t="s">
        <v>1229</v>
      </c>
      <c r="C687" s="228" t="s">
        <v>263</v>
      </c>
      <c r="D687" s="228" t="s">
        <v>66</v>
      </c>
      <c r="E687" s="229" t="s">
        <v>67</v>
      </c>
      <c r="F687" s="229" t="s">
        <v>132</v>
      </c>
      <c r="G687" s="229" t="s">
        <v>69</v>
      </c>
      <c r="H687" s="228" t="s">
        <v>70</v>
      </c>
      <c r="I687" s="228" t="s">
        <v>79</v>
      </c>
      <c r="J687" s="11" t="s">
        <v>113</v>
      </c>
      <c r="K687" s="7" t="s">
        <v>114</v>
      </c>
      <c r="L687" s="7" t="s">
        <v>115</v>
      </c>
      <c r="M687" s="7">
        <v>1</v>
      </c>
      <c r="N687" s="227" t="s">
        <v>108</v>
      </c>
      <c r="O687" s="228" t="s">
        <v>164</v>
      </c>
      <c r="P687" s="228" t="s">
        <v>75</v>
      </c>
      <c r="Q687" s="228" t="s">
        <v>76</v>
      </c>
      <c r="R687" s="231" t="s">
        <v>77</v>
      </c>
      <c r="S687" s="231" t="s">
        <v>109</v>
      </c>
      <c r="T687" s="232">
        <f>V687+Y687</f>
        <v>75970</v>
      </c>
      <c r="U687" s="232" t="s">
        <v>79</v>
      </c>
      <c r="V687" s="236">
        <v>64574.5</v>
      </c>
      <c r="W687" s="236" t="s">
        <v>79</v>
      </c>
      <c r="X687" s="236" t="s">
        <v>79</v>
      </c>
      <c r="Y687" s="236">
        <v>11395.5</v>
      </c>
      <c r="Z687" s="236" t="s">
        <v>79</v>
      </c>
      <c r="AA687" s="236" t="s">
        <v>79</v>
      </c>
      <c r="AB687" s="236">
        <v>6159.73</v>
      </c>
      <c r="AC687" s="227" t="s">
        <v>80</v>
      </c>
      <c r="AD687" s="237" t="s">
        <v>79</v>
      </c>
      <c r="AE687" s="237">
        <f>V687+Y687</f>
        <v>75970</v>
      </c>
      <c r="AF687" s="227" t="s">
        <v>79</v>
      </c>
      <c r="AG687" s="227" t="s">
        <v>33</v>
      </c>
      <c r="AH687" s="227" t="s">
        <v>405</v>
      </c>
      <c r="AI687" s="227" t="s">
        <v>406</v>
      </c>
      <c r="AJ687" s="227"/>
    </row>
    <row r="688" spans="2:36" ht="55.2" x14ac:dyDescent="0.3">
      <c r="B688" s="228"/>
      <c r="C688" s="228"/>
      <c r="D688" s="228"/>
      <c r="E688" s="229"/>
      <c r="F688" s="229"/>
      <c r="G688" s="229"/>
      <c r="H688" s="228"/>
      <c r="I688" s="228"/>
      <c r="J688" s="11" t="s">
        <v>116</v>
      </c>
      <c r="K688" s="7" t="s">
        <v>117</v>
      </c>
      <c r="L688" s="7" t="s">
        <v>85</v>
      </c>
      <c r="M688" s="7">
        <v>1</v>
      </c>
      <c r="N688" s="227"/>
      <c r="O688" s="228"/>
      <c r="P688" s="228"/>
      <c r="Q688" s="228"/>
      <c r="R688" s="231"/>
      <c r="S688" s="231"/>
      <c r="T688" s="232"/>
      <c r="U688" s="232"/>
      <c r="V688" s="236"/>
      <c r="W688" s="236"/>
      <c r="X688" s="236"/>
      <c r="Y688" s="236"/>
      <c r="Z688" s="236"/>
      <c r="AA688" s="236"/>
      <c r="AB688" s="236"/>
      <c r="AC688" s="227"/>
      <c r="AD688" s="237"/>
      <c r="AE688" s="237"/>
      <c r="AF688" s="228"/>
      <c r="AG688" s="227"/>
      <c r="AH688" s="227"/>
      <c r="AI688" s="227"/>
      <c r="AJ688" s="228"/>
    </row>
    <row r="689" spans="2:36" ht="41.4" x14ac:dyDescent="0.3">
      <c r="B689" s="228"/>
      <c r="C689" s="228"/>
      <c r="D689" s="228"/>
      <c r="E689" s="229"/>
      <c r="F689" s="229"/>
      <c r="G689" s="229"/>
      <c r="H689" s="228"/>
      <c r="I689" s="228"/>
      <c r="J689" s="11" t="s">
        <v>208</v>
      </c>
      <c r="K689" s="7" t="s">
        <v>118</v>
      </c>
      <c r="L689" s="7" t="s">
        <v>119</v>
      </c>
      <c r="M689" s="7">
        <v>1</v>
      </c>
      <c r="N689" s="227"/>
      <c r="O689" s="228"/>
      <c r="P689" s="228"/>
      <c r="Q689" s="228"/>
      <c r="R689" s="231"/>
      <c r="S689" s="231"/>
      <c r="T689" s="232"/>
      <c r="U689" s="232"/>
      <c r="V689" s="236"/>
      <c r="W689" s="236"/>
      <c r="X689" s="236"/>
      <c r="Y689" s="236"/>
      <c r="Z689" s="236"/>
      <c r="AA689" s="236"/>
      <c r="AB689" s="236"/>
      <c r="AC689" s="227"/>
      <c r="AD689" s="237"/>
      <c r="AE689" s="237"/>
      <c r="AF689" s="228"/>
      <c r="AG689" s="227"/>
      <c r="AH689" s="227"/>
      <c r="AI689" s="227"/>
      <c r="AJ689" s="228"/>
    </row>
    <row r="690" spans="2:36" ht="42" customHeight="1" x14ac:dyDescent="0.3">
      <c r="B690" s="228"/>
      <c r="C690" s="228"/>
      <c r="D690" s="228"/>
      <c r="E690" s="229"/>
      <c r="F690" s="229"/>
      <c r="G690" s="229"/>
      <c r="H690" s="228"/>
      <c r="I690" s="228"/>
      <c r="J690" s="11" t="s">
        <v>120</v>
      </c>
      <c r="K690" s="7" t="s">
        <v>121</v>
      </c>
      <c r="L690" s="7" t="s">
        <v>119</v>
      </c>
      <c r="M690" s="7">
        <v>1</v>
      </c>
      <c r="N690" s="227"/>
      <c r="O690" s="228"/>
      <c r="P690" s="228"/>
      <c r="Q690" s="228"/>
      <c r="R690" s="231"/>
      <c r="S690" s="231"/>
      <c r="T690" s="232"/>
      <c r="U690" s="232"/>
      <c r="V690" s="236"/>
      <c r="W690" s="236"/>
      <c r="X690" s="236"/>
      <c r="Y690" s="236"/>
      <c r="Z690" s="236"/>
      <c r="AA690" s="236"/>
      <c r="AB690" s="236"/>
      <c r="AC690" s="227"/>
      <c r="AD690" s="237"/>
      <c r="AE690" s="237"/>
      <c r="AF690" s="228"/>
      <c r="AG690" s="227"/>
      <c r="AH690" s="227"/>
      <c r="AI690" s="227"/>
      <c r="AJ690" s="228"/>
    </row>
    <row r="691" spans="2:36" s="36" customFormat="1" ht="89.1" customHeight="1" x14ac:dyDescent="0.3">
      <c r="B691" s="228" t="s">
        <v>1250</v>
      </c>
      <c r="C691" s="228" t="s">
        <v>268</v>
      </c>
      <c r="D691" s="228" t="s">
        <v>106</v>
      </c>
      <c r="E691" s="229" t="s">
        <v>67</v>
      </c>
      <c r="F691" s="229" t="s">
        <v>134</v>
      </c>
      <c r="G691" s="229" t="s">
        <v>147</v>
      </c>
      <c r="H691" s="228" t="s">
        <v>70</v>
      </c>
      <c r="I691" s="228" t="s">
        <v>79</v>
      </c>
      <c r="J691" s="296" t="s">
        <v>127</v>
      </c>
      <c r="K691" s="256" t="s">
        <v>128</v>
      </c>
      <c r="L691" s="256" t="s">
        <v>85</v>
      </c>
      <c r="M691" s="517">
        <v>7</v>
      </c>
      <c r="N691" s="227" t="s">
        <v>108</v>
      </c>
      <c r="O691" s="228" t="s">
        <v>269</v>
      </c>
      <c r="P691" s="228" t="s">
        <v>75</v>
      </c>
      <c r="Q691" s="228" t="s">
        <v>76</v>
      </c>
      <c r="R691" s="231" t="s">
        <v>77</v>
      </c>
      <c r="S691" s="231" t="s">
        <v>109</v>
      </c>
      <c r="T691" s="232">
        <f>V691+Y691</f>
        <v>89880</v>
      </c>
      <c r="U691" s="232" t="s">
        <v>79</v>
      </c>
      <c r="V691" s="233">
        <v>76398</v>
      </c>
      <c r="W691" s="236" t="s">
        <v>79</v>
      </c>
      <c r="X691" s="236" t="s">
        <v>79</v>
      </c>
      <c r="Y691" s="236">
        <v>13482</v>
      </c>
      <c r="Z691" s="236" t="s">
        <v>98</v>
      </c>
      <c r="AA691" s="236" t="s">
        <v>79</v>
      </c>
      <c r="AB691" s="236">
        <v>7287.57</v>
      </c>
      <c r="AC691" s="227" t="s">
        <v>149</v>
      </c>
      <c r="AD691" s="237" t="s">
        <v>79</v>
      </c>
      <c r="AE691" s="237">
        <f>V691+Y691</f>
        <v>89880</v>
      </c>
      <c r="AF691" s="227" t="s">
        <v>79</v>
      </c>
      <c r="AG691" s="227" t="s">
        <v>33</v>
      </c>
      <c r="AH691" s="227" t="s">
        <v>406</v>
      </c>
      <c r="AI691" s="227" t="s">
        <v>510</v>
      </c>
      <c r="AJ691" s="227"/>
    </row>
    <row r="692" spans="2:36" s="36" customFormat="1" ht="86.1" customHeight="1" x14ac:dyDescent="0.3">
      <c r="B692" s="228"/>
      <c r="C692" s="228"/>
      <c r="D692" s="228"/>
      <c r="E692" s="229"/>
      <c r="F692" s="229"/>
      <c r="G692" s="229"/>
      <c r="H692" s="228"/>
      <c r="I692" s="228"/>
      <c r="J692" s="297"/>
      <c r="K692" s="257"/>
      <c r="L692" s="257"/>
      <c r="M692" s="518"/>
      <c r="N692" s="227"/>
      <c r="O692" s="228"/>
      <c r="P692" s="228"/>
      <c r="Q692" s="228"/>
      <c r="R692" s="231"/>
      <c r="S692" s="231"/>
      <c r="T692" s="232"/>
      <c r="U692" s="232"/>
      <c r="V692" s="234"/>
      <c r="W692" s="236"/>
      <c r="X692" s="236"/>
      <c r="Y692" s="236"/>
      <c r="Z692" s="236"/>
      <c r="AA692" s="236"/>
      <c r="AB692" s="236"/>
      <c r="AC692" s="227"/>
      <c r="AD692" s="237"/>
      <c r="AE692" s="237"/>
      <c r="AF692" s="228"/>
      <c r="AG692" s="227"/>
      <c r="AH692" s="227"/>
      <c r="AI692" s="227"/>
      <c r="AJ692" s="228"/>
    </row>
    <row r="693" spans="2:36" s="36" customFormat="1" ht="83.1" customHeight="1" x14ac:dyDescent="0.3">
      <c r="B693" s="228"/>
      <c r="C693" s="228"/>
      <c r="D693" s="228"/>
      <c r="E693" s="229"/>
      <c r="F693" s="229"/>
      <c r="G693" s="229"/>
      <c r="H693" s="228"/>
      <c r="I693" s="228"/>
      <c r="J693" s="298"/>
      <c r="K693" s="258"/>
      <c r="L693" s="258"/>
      <c r="M693" s="519"/>
      <c r="N693" s="227"/>
      <c r="O693" s="228"/>
      <c r="P693" s="228"/>
      <c r="Q693" s="228"/>
      <c r="R693" s="231"/>
      <c r="S693" s="231"/>
      <c r="T693" s="232"/>
      <c r="U693" s="232"/>
      <c r="V693" s="235"/>
      <c r="W693" s="236"/>
      <c r="X693" s="236"/>
      <c r="Y693" s="236"/>
      <c r="Z693" s="236"/>
      <c r="AA693" s="236"/>
      <c r="AB693" s="236"/>
      <c r="AC693" s="227"/>
      <c r="AD693" s="237"/>
      <c r="AE693" s="237"/>
      <c r="AF693" s="228"/>
      <c r="AG693" s="227"/>
      <c r="AH693" s="227"/>
      <c r="AI693" s="227"/>
      <c r="AJ693" s="228"/>
    </row>
    <row r="694" spans="2:36" s="36" customFormat="1" ht="124.5" customHeight="1" x14ac:dyDescent="0.3">
      <c r="B694" s="228" t="s">
        <v>615</v>
      </c>
      <c r="C694" s="256" t="s">
        <v>456</v>
      </c>
      <c r="D694" s="256" t="s">
        <v>106</v>
      </c>
      <c r="E694" s="271" t="s">
        <v>67</v>
      </c>
      <c r="F694" s="499" t="s">
        <v>134</v>
      </c>
      <c r="G694" s="271" t="s">
        <v>147</v>
      </c>
      <c r="H694" s="342" t="s">
        <v>70</v>
      </c>
      <c r="I694" s="342" t="s">
        <v>79</v>
      </c>
      <c r="J694" s="11" t="s">
        <v>127</v>
      </c>
      <c r="K694" s="7" t="s">
        <v>128</v>
      </c>
      <c r="L694" s="7" t="s">
        <v>85</v>
      </c>
      <c r="M694" s="63">
        <v>25</v>
      </c>
      <c r="N694" s="281" t="s">
        <v>108</v>
      </c>
      <c r="O694" s="256" t="s">
        <v>455</v>
      </c>
      <c r="P694" s="256" t="s">
        <v>75</v>
      </c>
      <c r="Q694" s="256" t="s">
        <v>76</v>
      </c>
      <c r="R694" s="263" t="s">
        <v>77</v>
      </c>
      <c r="S694" s="263" t="s">
        <v>109</v>
      </c>
      <c r="T694" s="302">
        <f>V694+Y694</f>
        <v>267500</v>
      </c>
      <c r="U694" s="302" t="s">
        <v>79</v>
      </c>
      <c r="V694" s="233">
        <v>227375</v>
      </c>
      <c r="W694" s="233" t="s">
        <v>98</v>
      </c>
      <c r="X694" s="233" t="s">
        <v>98</v>
      </c>
      <c r="Y694" s="233">
        <v>40125</v>
      </c>
      <c r="Z694" s="233" t="s">
        <v>98</v>
      </c>
      <c r="AA694" s="233" t="s">
        <v>79</v>
      </c>
      <c r="AB694" s="233">
        <v>120180.15</v>
      </c>
      <c r="AC694" s="239" t="s">
        <v>149</v>
      </c>
      <c r="AD694" s="260" t="s">
        <v>79</v>
      </c>
      <c r="AE694" s="260">
        <f>V694+Y694</f>
        <v>267500</v>
      </c>
      <c r="AF694" s="239" t="s">
        <v>79</v>
      </c>
      <c r="AG694" s="239" t="s">
        <v>33</v>
      </c>
      <c r="AH694" s="238" t="s">
        <v>157</v>
      </c>
      <c r="AI694" s="238" t="s">
        <v>158</v>
      </c>
      <c r="AJ694" s="239"/>
    </row>
    <row r="695" spans="2:36" s="36" customFormat="1" ht="64.2" customHeight="1" x14ac:dyDescent="0.3">
      <c r="B695" s="228"/>
      <c r="C695" s="257"/>
      <c r="D695" s="257"/>
      <c r="E695" s="272"/>
      <c r="F695" s="272"/>
      <c r="G695" s="272"/>
      <c r="H695" s="257"/>
      <c r="I695" s="257"/>
      <c r="J695" s="11" t="s">
        <v>111</v>
      </c>
      <c r="K695" s="7" t="s">
        <v>112</v>
      </c>
      <c r="L695" s="7" t="s">
        <v>85</v>
      </c>
      <c r="M695" s="7">
        <v>4</v>
      </c>
      <c r="N695" s="240"/>
      <c r="O695" s="257"/>
      <c r="P695" s="257"/>
      <c r="Q695" s="257"/>
      <c r="R695" s="264"/>
      <c r="S695" s="264"/>
      <c r="T695" s="303"/>
      <c r="U695" s="303"/>
      <c r="V695" s="234"/>
      <c r="W695" s="234"/>
      <c r="X695" s="234"/>
      <c r="Y695" s="234"/>
      <c r="Z695" s="234"/>
      <c r="AA695" s="234"/>
      <c r="AB695" s="234"/>
      <c r="AC695" s="240"/>
      <c r="AD695" s="261"/>
      <c r="AE695" s="261"/>
      <c r="AF695" s="257"/>
      <c r="AG695" s="240"/>
      <c r="AH695" s="238"/>
      <c r="AI695" s="238"/>
      <c r="AJ695" s="257"/>
    </row>
    <row r="696" spans="2:36" s="36" customFormat="1" ht="100.2" customHeight="1" x14ac:dyDescent="0.3">
      <c r="B696" s="228"/>
      <c r="C696" s="258"/>
      <c r="D696" s="258"/>
      <c r="E696" s="273"/>
      <c r="F696" s="273"/>
      <c r="G696" s="273"/>
      <c r="H696" s="258"/>
      <c r="I696" s="258"/>
      <c r="J696" s="11" t="s">
        <v>127</v>
      </c>
      <c r="K696" s="7" t="s">
        <v>128</v>
      </c>
      <c r="L696" s="7" t="s">
        <v>85</v>
      </c>
      <c r="M696" s="63">
        <v>125</v>
      </c>
      <c r="N696" s="241"/>
      <c r="O696" s="258"/>
      <c r="P696" s="258"/>
      <c r="Q696" s="258"/>
      <c r="R696" s="265"/>
      <c r="S696" s="265"/>
      <c r="T696" s="253"/>
      <c r="U696" s="253"/>
      <c r="V696" s="235"/>
      <c r="W696" s="235"/>
      <c r="X696" s="235"/>
      <c r="Y696" s="235"/>
      <c r="Z696" s="235"/>
      <c r="AA696" s="235"/>
      <c r="AB696" s="235"/>
      <c r="AC696" s="241"/>
      <c r="AD696" s="262"/>
      <c r="AE696" s="262"/>
      <c r="AF696" s="258"/>
      <c r="AG696" s="241"/>
      <c r="AH696" s="238"/>
      <c r="AI696" s="238"/>
      <c r="AJ696" s="258"/>
    </row>
    <row r="697" spans="2:36" s="36" customFormat="1" ht="132" customHeight="1" x14ac:dyDescent="0.3">
      <c r="B697" s="228" t="s">
        <v>616</v>
      </c>
      <c r="C697" s="228" t="s">
        <v>457</v>
      </c>
      <c r="D697" s="228" t="s">
        <v>106</v>
      </c>
      <c r="E697" s="229" t="s">
        <v>67</v>
      </c>
      <c r="F697" s="229" t="s">
        <v>134</v>
      </c>
      <c r="G697" s="229" t="s">
        <v>147</v>
      </c>
      <c r="H697" s="228" t="s">
        <v>70</v>
      </c>
      <c r="I697" s="228" t="s">
        <v>79</v>
      </c>
      <c r="J697" s="11" t="s">
        <v>207</v>
      </c>
      <c r="K697" s="7" t="s">
        <v>107</v>
      </c>
      <c r="L697" s="7" t="s">
        <v>86</v>
      </c>
      <c r="M697" s="7">
        <v>40</v>
      </c>
      <c r="N697" s="227" t="s">
        <v>108</v>
      </c>
      <c r="O697" s="230" t="s">
        <v>455</v>
      </c>
      <c r="P697" s="228" t="s">
        <v>75</v>
      </c>
      <c r="Q697" s="228" t="s">
        <v>76</v>
      </c>
      <c r="R697" s="231" t="s">
        <v>77</v>
      </c>
      <c r="S697" s="231" t="s">
        <v>109</v>
      </c>
      <c r="T697" s="232">
        <f>V697+Y697</f>
        <v>171200</v>
      </c>
      <c r="U697" s="232" t="s">
        <v>79</v>
      </c>
      <c r="V697" s="233">
        <v>145520</v>
      </c>
      <c r="W697" s="236" t="s">
        <v>98</v>
      </c>
      <c r="X697" s="236" t="s">
        <v>98</v>
      </c>
      <c r="Y697" s="236">
        <v>25680</v>
      </c>
      <c r="Z697" s="236" t="s">
        <v>98</v>
      </c>
      <c r="AA697" s="236" t="s">
        <v>98</v>
      </c>
      <c r="AB697" s="236">
        <v>76916</v>
      </c>
      <c r="AC697" s="227" t="s">
        <v>149</v>
      </c>
      <c r="AD697" s="237" t="s">
        <v>79</v>
      </c>
      <c r="AE697" s="237">
        <f>V697+Y697</f>
        <v>171200</v>
      </c>
      <c r="AF697" s="227" t="s">
        <v>79</v>
      </c>
      <c r="AG697" s="227" t="s">
        <v>33</v>
      </c>
      <c r="AH697" s="238" t="s">
        <v>157</v>
      </c>
      <c r="AI697" s="238" t="s">
        <v>158</v>
      </c>
      <c r="AJ697" s="227"/>
    </row>
    <row r="698" spans="2:36" s="36" customFormat="1" ht="86.1" customHeight="1" x14ac:dyDescent="0.3">
      <c r="B698" s="228"/>
      <c r="C698" s="228"/>
      <c r="D698" s="228"/>
      <c r="E698" s="229"/>
      <c r="F698" s="229"/>
      <c r="G698" s="229"/>
      <c r="H698" s="228"/>
      <c r="I698" s="228"/>
      <c r="J698" s="11" t="s">
        <v>111</v>
      </c>
      <c r="K698" s="7" t="s">
        <v>112</v>
      </c>
      <c r="L698" s="7" t="s">
        <v>85</v>
      </c>
      <c r="M698" s="7">
        <v>3</v>
      </c>
      <c r="N698" s="227"/>
      <c r="O698" s="230"/>
      <c r="P698" s="228"/>
      <c r="Q698" s="228"/>
      <c r="R698" s="231"/>
      <c r="S698" s="231"/>
      <c r="T698" s="232"/>
      <c r="U698" s="232"/>
      <c r="V698" s="234"/>
      <c r="W698" s="236"/>
      <c r="X698" s="236"/>
      <c r="Y698" s="236"/>
      <c r="Z698" s="236"/>
      <c r="AA698" s="236"/>
      <c r="AB698" s="236"/>
      <c r="AC698" s="227"/>
      <c r="AD698" s="237"/>
      <c r="AE698" s="237"/>
      <c r="AF698" s="228"/>
      <c r="AG698" s="227"/>
      <c r="AH698" s="238"/>
      <c r="AI698" s="238"/>
      <c r="AJ698" s="228"/>
    </row>
    <row r="699" spans="2:36" s="36" customFormat="1" ht="59.1" customHeight="1" x14ac:dyDescent="0.3">
      <c r="B699" s="228"/>
      <c r="C699" s="228"/>
      <c r="D699" s="228"/>
      <c r="E699" s="229"/>
      <c r="F699" s="229"/>
      <c r="G699" s="229"/>
      <c r="H699" s="228"/>
      <c r="I699" s="228"/>
      <c r="J699" s="11" t="s">
        <v>127</v>
      </c>
      <c r="K699" s="7" t="s">
        <v>128</v>
      </c>
      <c r="L699" s="7" t="s">
        <v>85</v>
      </c>
      <c r="M699" s="63">
        <v>80</v>
      </c>
      <c r="N699" s="227"/>
      <c r="O699" s="230"/>
      <c r="P699" s="228"/>
      <c r="Q699" s="228"/>
      <c r="R699" s="231"/>
      <c r="S699" s="231"/>
      <c r="T699" s="232"/>
      <c r="U699" s="232"/>
      <c r="V699" s="235"/>
      <c r="W699" s="236"/>
      <c r="X699" s="236"/>
      <c r="Y699" s="236"/>
      <c r="Z699" s="236"/>
      <c r="AA699" s="236"/>
      <c r="AB699" s="236"/>
      <c r="AC699" s="227"/>
      <c r="AD699" s="237"/>
      <c r="AE699" s="237"/>
      <c r="AF699" s="228"/>
      <c r="AG699" s="227"/>
      <c r="AH699" s="238"/>
      <c r="AI699" s="238"/>
      <c r="AJ699" s="228"/>
    </row>
    <row r="700" spans="2:36" s="36" customFormat="1" ht="132" customHeight="1" x14ac:dyDescent="0.3">
      <c r="B700" s="243" t="s">
        <v>1034</v>
      </c>
      <c r="C700" s="243" t="s">
        <v>458</v>
      </c>
      <c r="D700" s="243" t="s">
        <v>106</v>
      </c>
      <c r="E700" s="299" t="s">
        <v>67</v>
      </c>
      <c r="F700" s="299" t="s">
        <v>134</v>
      </c>
      <c r="G700" s="299" t="s">
        <v>147</v>
      </c>
      <c r="H700" s="243" t="s">
        <v>70</v>
      </c>
      <c r="I700" s="243" t="s">
        <v>79</v>
      </c>
      <c r="J700" s="20" t="s">
        <v>207</v>
      </c>
      <c r="K700" s="27" t="s">
        <v>107</v>
      </c>
      <c r="L700" s="27" t="s">
        <v>86</v>
      </c>
      <c r="M700" s="27">
        <v>40</v>
      </c>
      <c r="N700" s="282" t="s">
        <v>108</v>
      </c>
      <c r="O700" s="372" t="s">
        <v>455</v>
      </c>
      <c r="P700" s="243" t="s">
        <v>75</v>
      </c>
      <c r="Q700" s="243" t="s">
        <v>76</v>
      </c>
      <c r="R700" s="301" t="s">
        <v>77</v>
      </c>
      <c r="S700" s="301" t="s">
        <v>109</v>
      </c>
      <c r="T700" s="300">
        <f>V700+Y700</f>
        <v>64200</v>
      </c>
      <c r="U700" s="300" t="s">
        <v>79</v>
      </c>
      <c r="V700" s="288">
        <v>54570</v>
      </c>
      <c r="W700" s="284" t="s">
        <v>98</v>
      </c>
      <c r="X700" s="284" t="s">
        <v>98</v>
      </c>
      <c r="Y700" s="284">
        <v>9630</v>
      </c>
      <c r="Z700" s="284" t="s">
        <v>98</v>
      </c>
      <c r="AA700" s="284" t="s">
        <v>98</v>
      </c>
      <c r="AB700" s="284">
        <v>28843.5</v>
      </c>
      <c r="AC700" s="282" t="s">
        <v>149</v>
      </c>
      <c r="AD700" s="283" t="s">
        <v>79</v>
      </c>
      <c r="AE700" s="283">
        <f>V700+Y700</f>
        <v>64200</v>
      </c>
      <c r="AF700" s="282" t="s">
        <v>79</v>
      </c>
      <c r="AG700" s="282" t="s">
        <v>33</v>
      </c>
      <c r="AH700" s="366" t="s">
        <v>176</v>
      </c>
      <c r="AI700" s="366" t="s">
        <v>160</v>
      </c>
      <c r="AJ700" s="282"/>
    </row>
    <row r="701" spans="2:36" s="36" customFormat="1" ht="86.1" customHeight="1" x14ac:dyDescent="0.3">
      <c r="B701" s="243"/>
      <c r="C701" s="243"/>
      <c r="D701" s="243"/>
      <c r="E701" s="299"/>
      <c r="F701" s="299"/>
      <c r="G701" s="299"/>
      <c r="H701" s="243"/>
      <c r="I701" s="243"/>
      <c r="J701" s="20" t="s">
        <v>111</v>
      </c>
      <c r="K701" s="27" t="s">
        <v>112</v>
      </c>
      <c r="L701" s="27" t="s">
        <v>85</v>
      </c>
      <c r="M701" s="27">
        <v>1</v>
      </c>
      <c r="N701" s="282"/>
      <c r="O701" s="372"/>
      <c r="P701" s="243"/>
      <c r="Q701" s="243"/>
      <c r="R701" s="301"/>
      <c r="S701" s="301"/>
      <c r="T701" s="300"/>
      <c r="U701" s="300"/>
      <c r="V701" s="289"/>
      <c r="W701" s="284"/>
      <c r="X701" s="284"/>
      <c r="Y701" s="284"/>
      <c r="Z701" s="284"/>
      <c r="AA701" s="284"/>
      <c r="AB701" s="284"/>
      <c r="AC701" s="282"/>
      <c r="AD701" s="283"/>
      <c r="AE701" s="283"/>
      <c r="AF701" s="243"/>
      <c r="AG701" s="282"/>
      <c r="AH701" s="366"/>
      <c r="AI701" s="366"/>
      <c r="AJ701" s="243"/>
    </row>
    <row r="702" spans="2:36" s="36" customFormat="1" ht="59.1" customHeight="1" x14ac:dyDescent="0.3">
      <c r="B702" s="243"/>
      <c r="C702" s="243"/>
      <c r="D702" s="243"/>
      <c r="E702" s="299"/>
      <c r="F702" s="299"/>
      <c r="G702" s="299"/>
      <c r="H702" s="243"/>
      <c r="I702" s="243"/>
      <c r="J702" s="20" t="s">
        <v>127</v>
      </c>
      <c r="K702" s="27" t="s">
        <v>128</v>
      </c>
      <c r="L702" s="27" t="s">
        <v>85</v>
      </c>
      <c r="M702" s="61">
        <v>30</v>
      </c>
      <c r="N702" s="282"/>
      <c r="O702" s="372"/>
      <c r="P702" s="243"/>
      <c r="Q702" s="243"/>
      <c r="R702" s="301"/>
      <c r="S702" s="301"/>
      <c r="T702" s="300"/>
      <c r="U702" s="300"/>
      <c r="V702" s="290"/>
      <c r="W702" s="284"/>
      <c r="X702" s="284"/>
      <c r="Y702" s="284"/>
      <c r="Z702" s="284"/>
      <c r="AA702" s="284"/>
      <c r="AB702" s="284"/>
      <c r="AC702" s="282"/>
      <c r="AD702" s="283"/>
      <c r="AE702" s="283"/>
      <c r="AF702" s="243"/>
      <c r="AG702" s="282"/>
      <c r="AH702" s="366"/>
      <c r="AI702" s="366"/>
      <c r="AJ702" s="243"/>
    </row>
    <row r="703" spans="2:36" s="36" customFormat="1" ht="132" customHeight="1" x14ac:dyDescent="0.3">
      <c r="B703" s="243" t="s">
        <v>1035</v>
      </c>
      <c r="C703" s="243" t="s">
        <v>459</v>
      </c>
      <c r="D703" s="243" t="s">
        <v>106</v>
      </c>
      <c r="E703" s="299" t="s">
        <v>67</v>
      </c>
      <c r="F703" s="299" t="s">
        <v>134</v>
      </c>
      <c r="G703" s="299" t="s">
        <v>147</v>
      </c>
      <c r="H703" s="243" t="s">
        <v>70</v>
      </c>
      <c r="I703" s="243" t="s">
        <v>79</v>
      </c>
      <c r="J703" s="20" t="s">
        <v>207</v>
      </c>
      <c r="K703" s="27" t="s">
        <v>107</v>
      </c>
      <c r="L703" s="27" t="s">
        <v>86</v>
      </c>
      <c r="M703" s="27">
        <v>40</v>
      </c>
      <c r="N703" s="282" t="s">
        <v>108</v>
      </c>
      <c r="O703" s="372" t="s">
        <v>455</v>
      </c>
      <c r="P703" s="243" t="s">
        <v>75</v>
      </c>
      <c r="Q703" s="243" t="s">
        <v>76</v>
      </c>
      <c r="R703" s="301" t="s">
        <v>77</v>
      </c>
      <c r="S703" s="301" t="s">
        <v>109</v>
      </c>
      <c r="T703" s="300">
        <f>V703+Y703</f>
        <v>214000</v>
      </c>
      <c r="U703" s="300" t="s">
        <v>79</v>
      </c>
      <c r="V703" s="284">
        <v>181900</v>
      </c>
      <c r="W703" s="284" t="s">
        <v>98</v>
      </c>
      <c r="X703" s="284" t="s">
        <v>98</v>
      </c>
      <c r="Y703" s="284">
        <v>32100</v>
      </c>
      <c r="Z703" s="284" t="s">
        <v>98</v>
      </c>
      <c r="AA703" s="284" t="s">
        <v>98</v>
      </c>
      <c r="AB703" s="284">
        <v>96145</v>
      </c>
      <c r="AC703" s="282" t="s">
        <v>149</v>
      </c>
      <c r="AD703" s="283" t="s">
        <v>79</v>
      </c>
      <c r="AE703" s="283">
        <f>V703+Y703</f>
        <v>214000</v>
      </c>
      <c r="AF703" s="282" t="s">
        <v>79</v>
      </c>
      <c r="AG703" s="282" t="s">
        <v>33</v>
      </c>
      <c r="AH703" s="366" t="s">
        <v>161</v>
      </c>
      <c r="AI703" s="366" t="s">
        <v>179</v>
      </c>
      <c r="AJ703" s="282"/>
    </row>
    <row r="704" spans="2:36" s="36" customFormat="1" ht="86.1" customHeight="1" x14ac:dyDescent="0.3">
      <c r="B704" s="243"/>
      <c r="C704" s="243"/>
      <c r="D704" s="243"/>
      <c r="E704" s="299"/>
      <c r="F704" s="299"/>
      <c r="G704" s="299"/>
      <c r="H704" s="243"/>
      <c r="I704" s="243"/>
      <c r="J704" s="20" t="s">
        <v>111</v>
      </c>
      <c r="K704" s="27" t="s">
        <v>112</v>
      </c>
      <c r="L704" s="27" t="s">
        <v>85</v>
      </c>
      <c r="M704" s="27">
        <v>3</v>
      </c>
      <c r="N704" s="282"/>
      <c r="O704" s="372"/>
      <c r="P704" s="243"/>
      <c r="Q704" s="243"/>
      <c r="R704" s="301"/>
      <c r="S704" s="301"/>
      <c r="T704" s="300"/>
      <c r="U704" s="300"/>
      <c r="V704" s="284"/>
      <c r="W704" s="284"/>
      <c r="X704" s="284"/>
      <c r="Y704" s="284"/>
      <c r="Z704" s="284"/>
      <c r="AA704" s="284"/>
      <c r="AB704" s="284"/>
      <c r="AC704" s="282"/>
      <c r="AD704" s="283"/>
      <c r="AE704" s="283"/>
      <c r="AF704" s="243"/>
      <c r="AG704" s="282"/>
      <c r="AH704" s="366"/>
      <c r="AI704" s="366"/>
      <c r="AJ704" s="243"/>
    </row>
    <row r="705" spans="2:36" s="36" customFormat="1" ht="59.1" customHeight="1" x14ac:dyDescent="0.3">
      <c r="B705" s="243"/>
      <c r="C705" s="243"/>
      <c r="D705" s="243"/>
      <c r="E705" s="299"/>
      <c r="F705" s="299"/>
      <c r="G705" s="299"/>
      <c r="H705" s="243"/>
      <c r="I705" s="243"/>
      <c r="J705" s="20" t="s">
        <v>127</v>
      </c>
      <c r="K705" s="27" t="s">
        <v>128</v>
      </c>
      <c r="L705" s="27" t="s">
        <v>85</v>
      </c>
      <c r="M705" s="61">
        <v>100</v>
      </c>
      <c r="N705" s="282"/>
      <c r="O705" s="372"/>
      <c r="P705" s="243"/>
      <c r="Q705" s="243"/>
      <c r="R705" s="301"/>
      <c r="S705" s="301"/>
      <c r="T705" s="300"/>
      <c r="U705" s="300"/>
      <c r="V705" s="284"/>
      <c r="W705" s="284"/>
      <c r="X705" s="284"/>
      <c r="Y705" s="284"/>
      <c r="Z705" s="284"/>
      <c r="AA705" s="284"/>
      <c r="AB705" s="284"/>
      <c r="AC705" s="282"/>
      <c r="AD705" s="283"/>
      <c r="AE705" s="283"/>
      <c r="AF705" s="243"/>
      <c r="AG705" s="282"/>
      <c r="AH705" s="366"/>
      <c r="AI705" s="366"/>
      <c r="AJ705" s="243"/>
    </row>
    <row r="706" spans="2:36" s="36" customFormat="1" ht="112.5" customHeight="1" x14ac:dyDescent="0.3">
      <c r="B706" s="243" t="s">
        <v>1036</v>
      </c>
      <c r="C706" s="243" t="s">
        <v>460</v>
      </c>
      <c r="D706" s="243" t="s">
        <v>106</v>
      </c>
      <c r="E706" s="299" t="s">
        <v>67</v>
      </c>
      <c r="F706" s="299" t="s">
        <v>134</v>
      </c>
      <c r="G706" s="299" t="s">
        <v>147</v>
      </c>
      <c r="H706" s="243" t="s">
        <v>70</v>
      </c>
      <c r="I706" s="243" t="s">
        <v>79</v>
      </c>
      <c r="J706" s="20" t="s">
        <v>207</v>
      </c>
      <c r="K706" s="27" t="s">
        <v>107</v>
      </c>
      <c r="L706" s="27" t="s">
        <v>86</v>
      </c>
      <c r="M706" s="27">
        <v>40</v>
      </c>
      <c r="N706" s="282" t="s">
        <v>108</v>
      </c>
      <c r="O706" s="372" t="s">
        <v>455</v>
      </c>
      <c r="P706" s="243" t="s">
        <v>75</v>
      </c>
      <c r="Q706" s="243" t="s">
        <v>76</v>
      </c>
      <c r="R706" s="301" t="s">
        <v>77</v>
      </c>
      <c r="S706" s="301" t="s">
        <v>109</v>
      </c>
      <c r="T706" s="300">
        <f>V706+Y706</f>
        <v>32100</v>
      </c>
      <c r="U706" s="300" t="s">
        <v>79</v>
      </c>
      <c r="V706" s="284">
        <v>27285</v>
      </c>
      <c r="W706" s="284" t="s">
        <v>98</v>
      </c>
      <c r="X706" s="284" t="s">
        <v>98</v>
      </c>
      <c r="Y706" s="284">
        <v>4815</v>
      </c>
      <c r="Z706" s="284" t="s">
        <v>98</v>
      </c>
      <c r="AA706" s="284" t="s">
        <v>98</v>
      </c>
      <c r="AB706" s="284">
        <v>4815</v>
      </c>
      <c r="AC706" s="282" t="s">
        <v>149</v>
      </c>
      <c r="AD706" s="283" t="s">
        <v>79</v>
      </c>
      <c r="AE706" s="283">
        <f>V706+Y706</f>
        <v>32100</v>
      </c>
      <c r="AF706" s="282" t="s">
        <v>79</v>
      </c>
      <c r="AG706" s="282" t="s">
        <v>33</v>
      </c>
      <c r="AH706" s="366" t="s">
        <v>179</v>
      </c>
      <c r="AI706" s="366" t="s">
        <v>294</v>
      </c>
      <c r="AJ706" s="282"/>
    </row>
    <row r="707" spans="2:36" s="36" customFormat="1" ht="86.1" customHeight="1" x14ac:dyDescent="0.3">
      <c r="B707" s="243"/>
      <c r="C707" s="243"/>
      <c r="D707" s="243"/>
      <c r="E707" s="299"/>
      <c r="F707" s="299"/>
      <c r="G707" s="299"/>
      <c r="H707" s="243"/>
      <c r="I707" s="243"/>
      <c r="J707" s="20" t="s">
        <v>111</v>
      </c>
      <c r="K707" s="27" t="s">
        <v>112</v>
      </c>
      <c r="L707" s="27" t="s">
        <v>85</v>
      </c>
      <c r="M707" s="27">
        <v>1</v>
      </c>
      <c r="N707" s="282"/>
      <c r="O707" s="372"/>
      <c r="P707" s="243"/>
      <c r="Q707" s="243"/>
      <c r="R707" s="301"/>
      <c r="S707" s="301"/>
      <c r="T707" s="300"/>
      <c r="U707" s="300"/>
      <c r="V707" s="284"/>
      <c r="W707" s="284"/>
      <c r="X707" s="284"/>
      <c r="Y707" s="284"/>
      <c r="Z707" s="284"/>
      <c r="AA707" s="284"/>
      <c r="AB707" s="284"/>
      <c r="AC707" s="282"/>
      <c r="AD707" s="283"/>
      <c r="AE707" s="283"/>
      <c r="AF707" s="243"/>
      <c r="AG707" s="282"/>
      <c r="AH707" s="366"/>
      <c r="AI707" s="366"/>
      <c r="AJ707" s="243"/>
    </row>
    <row r="708" spans="2:36" s="36" customFormat="1" ht="59.1" customHeight="1" x14ac:dyDescent="0.3">
      <c r="B708" s="243"/>
      <c r="C708" s="243"/>
      <c r="D708" s="243"/>
      <c r="E708" s="299"/>
      <c r="F708" s="299"/>
      <c r="G708" s="299"/>
      <c r="H708" s="243"/>
      <c r="I708" s="243"/>
      <c r="J708" s="20" t="s">
        <v>127</v>
      </c>
      <c r="K708" s="27" t="s">
        <v>128</v>
      </c>
      <c r="L708" s="27" t="s">
        <v>85</v>
      </c>
      <c r="M708" s="61">
        <v>15</v>
      </c>
      <c r="N708" s="282"/>
      <c r="O708" s="372"/>
      <c r="P708" s="243"/>
      <c r="Q708" s="243"/>
      <c r="R708" s="301"/>
      <c r="S708" s="301"/>
      <c r="T708" s="300"/>
      <c r="U708" s="300"/>
      <c r="V708" s="284"/>
      <c r="W708" s="284"/>
      <c r="X708" s="284"/>
      <c r="Y708" s="284"/>
      <c r="Z708" s="284"/>
      <c r="AA708" s="284"/>
      <c r="AB708" s="284"/>
      <c r="AC708" s="282"/>
      <c r="AD708" s="283"/>
      <c r="AE708" s="283"/>
      <c r="AF708" s="243"/>
      <c r="AG708" s="282"/>
      <c r="AH708" s="366"/>
      <c r="AI708" s="366"/>
      <c r="AJ708" s="243"/>
    </row>
    <row r="709" spans="2:36" s="36" customFormat="1" ht="96.6" x14ac:dyDescent="0.3">
      <c r="B709" s="228" t="s">
        <v>617</v>
      </c>
      <c r="C709" s="228" t="s">
        <v>461</v>
      </c>
      <c r="D709" s="228" t="s">
        <v>106</v>
      </c>
      <c r="E709" s="229" t="s">
        <v>67</v>
      </c>
      <c r="F709" s="229" t="s">
        <v>134</v>
      </c>
      <c r="G709" s="229" t="s">
        <v>147</v>
      </c>
      <c r="H709" s="228" t="s">
        <v>70</v>
      </c>
      <c r="I709" s="228" t="s">
        <v>79</v>
      </c>
      <c r="J709" s="11" t="s">
        <v>207</v>
      </c>
      <c r="K709" s="7" t="s">
        <v>107</v>
      </c>
      <c r="L709" s="7" t="s">
        <v>86</v>
      </c>
      <c r="M709" s="7">
        <v>40</v>
      </c>
      <c r="N709" s="227" t="s">
        <v>108</v>
      </c>
      <c r="O709" s="230" t="s">
        <v>455</v>
      </c>
      <c r="P709" s="228" t="s">
        <v>75</v>
      </c>
      <c r="Q709" s="228" t="s">
        <v>76</v>
      </c>
      <c r="R709" s="231" t="s">
        <v>77</v>
      </c>
      <c r="S709" s="231" t="s">
        <v>109</v>
      </c>
      <c r="T709" s="232">
        <f>V709+Y709</f>
        <v>89880</v>
      </c>
      <c r="U709" s="232" t="s">
        <v>79</v>
      </c>
      <c r="V709" s="233">
        <v>76398</v>
      </c>
      <c r="W709" s="236" t="s">
        <v>98</v>
      </c>
      <c r="X709" s="236" t="s">
        <v>98</v>
      </c>
      <c r="Y709" s="236">
        <v>13482</v>
      </c>
      <c r="Z709" s="236" t="s">
        <v>98</v>
      </c>
      <c r="AA709" s="236" t="s">
        <v>98</v>
      </c>
      <c r="AB709" s="236">
        <v>40380.9</v>
      </c>
      <c r="AC709" s="227" t="s">
        <v>149</v>
      </c>
      <c r="AD709" s="237" t="s">
        <v>79</v>
      </c>
      <c r="AE709" s="237">
        <f>V709+Y709</f>
        <v>89880</v>
      </c>
      <c r="AF709" s="227" t="s">
        <v>79</v>
      </c>
      <c r="AG709" s="227" t="s">
        <v>33</v>
      </c>
      <c r="AH709" s="238" t="s">
        <v>405</v>
      </c>
      <c r="AI709" s="238" t="s">
        <v>510</v>
      </c>
      <c r="AJ709" s="227"/>
    </row>
    <row r="710" spans="2:36" s="36" customFormat="1" ht="86.1" customHeight="1" x14ac:dyDescent="0.3">
      <c r="B710" s="228"/>
      <c r="C710" s="228"/>
      <c r="D710" s="228"/>
      <c r="E710" s="229"/>
      <c r="F710" s="229"/>
      <c r="G710" s="229"/>
      <c r="H710" s="228"/>
      <c r="I710" s="228"/>
      <c r="J710" s="11" t="s">
        <v>111</v>
      </c>
      <c r="K710" s="7" t="s">
        <v>112</v>
      </c>
      <c r="L710" s="7" t="s">
        <v>85</v>
      </c>
      <c r="M710" s="7">
        <v>1</v>
      </c>
      <c r="N710" s="227"/>
      <c r="O710" s="230"/>
      <c r="P710" s="228"/>
      <c r="Q710" s="228"/>
      <c r="R710" s="231"/>
      <c r="S710" s="231"/>
      <c r="T710" s="232"/>
      <c r="U710" s="232"/>
      <c r="V710" s="234"/>
      <c r="W710" s="236"/>
      <c r="X710" s="236"/>
      <c r="Y710" s="236"/>
      <c r="Z710" s="236"/>
      <c r="AA710" s="236"/>
      <c r="AB710" s="236"/>
      <c r="AC710" s="227"/>
      <c r="AD710" s="237"/>
      <c r="AE710" s="237"/>
      <c r="AF710" s="228"/>
      <c r="AG710" s="227"/>
      <c r="AH710" s="238"/>
      <c r="AI710" s="238"/>
      <c r="AJ710" s="228"/>
    </row>
    <row r="711" spans="2:36" s="36" customFormat="1" ht="59.1" customHeight="1" x14ac:dyDescent="0.3">
      <c r="B711" s="228"/>
      <c r="C711" s="228"/>
      <c r="D711" s="228"/>
      <c r="E711" s="229"/>
      <c r="F711" s="229"/>
      <c r="G711" s="229"/>
      <c r="H711" s="228"/>
      <c r="I711" s="228"/>
      <c r="J711" s="11" t="s">
        <v>127</v>
      </c>
      <c r="K711" s="7" t="s">
        <v>128</v>
      </c>
      <c r="L711" s="7" t="s">
        <v>85</v>
      </c>
      <c r="M711" s="63">
        <v>7</v>
      </c>
      <c r="N711" s="227"/>
      <c r="O711" s="230"/>
      <c r="P711" s="228"/>
      <c r="Q711" s="228"/>
      <c r="R711" s="231"/>
      <c r="S711" s="231"/>
      <c r="T711" s="232"/>
      <c r="U711" s="232"/>
      <c r="V711" s="235"/>
      <c r="W711" s="236"/>
      <c r="X711" s="236"/>
      <c r="Y711" s="236"/>
      <c r="Z711" s="236"/>
      <c r="AA711" s="236"/>
      <c r="AB711" s="236"/>
      <c r="AC711" s="227"/>
      <c r="AD711" s="237"/>
      <c r="AE711" s="237"/>
      <c r="AF711" s="228"/>
      <c r="AG711" s="227"/>
      <c r="AH711" s="238"/>
      <c r="AI711" s="238"/>
      <c r="AJ711" s="228"/>
    </row>
    <row r="712" spans="2:36" ht="41.4" x14ac:dyDescent="0.3">
      <c r="B712" s="243" t="s">
        <v>1037</v>
      </c>
      <c r="C712" s="243" t="s">
        <v>462</v>
      </c>
      <c r="D712" s="243" t="s">
        <v>66</v>
      </c>
      <c r="E712" s="299" t="s">
        <v>67</v>
      </c>
      <c r="F712" s="299" t="s">
        <v>132</v>
      </c>
      <c r="G712" s="299" t="s">
        <v>69</v>
      </c>
      <c r="H712" s="243" t="s">
        <v>70</v>
      </c>
      <c r="I712" s="243" t="s">
        <v>79</v>
      </c>
      <c r="J712" s="20" t="s">
        <v>113</v>
      </c>
      <c r="K712" s="27" t="s">
        <v>114</v>
      </c>
      <c r="L712" s="27" t="s">
        <v>115</v>
      </c>
      <c r="M712" s="27">
        <v>2</v>
      </c>
      <c r="N712" s="282" t="s">
        <v>108</v>
      </c>
      <c r="O712" s="243" t="s">
        <v>455</v>
      </c>
      <c r="P712" s="243" t="s">
        <v>75</v>
      </c>
      <c r="Q712" s="243" t="s">
        <v>76</v>
      </c>
      <c r="R712" s="301" t="s">
        <v>77</v>
      </c>
      <c r="S712" s="301" t="s">
        <v>109</v>
      </c>
      <c r="T712" s="300">
        <f>V712+Y712</f>
        <v>151940</v>
      </c>
      <c r="U712" s="300" t="s">
        <v>79</v>
      </c>
      <c r="V712" s="284">
        <v>129149</v>
      </c>
      <c r="W712" s="284" t="s">
        <v>98</v>
      </c>
      <c r="X712" s="284" t="s">
        <v>98</v>
      </c>
      <c r="Y712" s="288">
        <v>22791</v>
      </c>
      <c r="Z712" s="284" t="s">
        <v>98</v>
      </c>
      <c r="AA712" s="284" t="s">
        <v>98</v>
      </c>
      <c r="AB712" s="288">
        <v>68262.899999999994</v>
      </c>
      <c r="AC712" s="282" t="s">
        <v>80</v>
      </c>
      <c r="AD712" s="283" t="s">
        <v>79</v>
      </c>
      <c r="AE712" s="283">
        <f>V712+Y712</f>
        <v>151940</v>
      </c>
      <c r="AF712" s="243" t="s">
        <v>79</v>
      </c>
      <c r="AG712" s="282" t="s">
        <v>33</v>
      </c>
      <c r="AH712" s="366" t="s">
        <v>250</v>
      </c>
      <c r="AI712" s="366" t="s">
        <v>252</v>
      </c>
      <c r="AJ712" s="243"/>
    </row>
    <row r="713" spans="2:36" ht="68.099999999999994" customHeight="1" x14ac:dyDescent="0.3">
      <c r="B713" s="243"/>
      <c r="C713" s="243"/>
      <c r="D713" s="243"/>
      <c r="E713" s="299"/>
      <c r="F713" s="299"/>
      <c r="G713" s="299"/>
      <c r="H713" s="243"/>
      <c r="I713" s="243"/>
      <c r="J713" s="20" t="s">
        <v>116</v>
      </c>
      <c r="K713" s="27" t="s">
        <v>117</v>
      </c>
      <c r="L713" s="27" t="s">
        <v>85</v>
      </c>
      <c r="M713" s="27">
        <v>2</v>
      </c>
      <c r="N713" s="282"/>
      <c r="O713" s="243"/>
      <c r="P713" s="243"/>
      <c r="Q713" s="243"/>
      <c r="R713" s="301"/>
      <c r="S713" s="301"/>
      <c r="T713" s="300"/>
      <c r="U713" s="300"/>
      <c r="V713" s="284"/>
      <c r="W713" s="284"/>
      <c r="X713" s="284"/>
      <c r="Y713" s="289"/>
      <c r="Z713" s="284"/>
      <c r="AA713" s="284"/>
      <c r="AB713" s="289"/>
      <c r="AC713" s="282"/>
      <c r="AD713" s="283"/>
      <c r="AE713" s="283"/>
      <c r="AF713" s="243"/>
      <c r="AG713" s="282"/>
      <c r="AH713" s="366"/>
      <c r="AI713" s="366"/>
      <c r="AJ713" s="243"/>
    </row>
    <row r="714" spans="2:36" ht="51" customHeight="1" x14ac:dyDescent="0.3">
      <c r="B714" s="243"/>
      <c r="C714" s="243"/>
      <c r="D714" s="243"/>
      <c r="E714" s="299"/>
      <c r="F714" s="299"/>
      <c r="G714" s="299"/>
      <c r="H714" s="243"/>
      <c r="I714" s="243"/>
      <c r="J714" s="20" t="s">
        <v>208</v>
      </c>
      <c r="K714" s="27" t="s">
        <v>118</v>
      </c>
      <c r="L714" s="27" t="s">
        <v>119</v>
      </c>
      <c r="M714" s="27">
        <v>2</v>
      </c>
      <c r="N714" s="282"/>
      <c r="O714" s="243"/>
      <c r="P714" s="243"/>
      <c r="Q714" s="243"/>
      <c r="R714" s="301"/>
      <c r="S714" s="301"/>
      <c r="T714" s="300"/>
      <c r="U714" s="300"/>
      <c r="V714" s="284"/>
      <c r="W714" s="284"/>
      <c r="X714" s="284"/>
      <c r="Y714" s="289"/>
      <c r="Z714" s="284"/>
      <c r="AA714" s="284"/>
      <c r="AB714" s="289"/>
      <c r="AC714" s="282"/>
      <c r="AD714" s="283"/>
      <c r="AE714" s="283"/>
      <c r="AF714" s="243"/>
      <c r="AG714" s="282"/>
      <c r="AH714" s="366"/>
      <c r="AI714" s="366"/>
      <c r="AJ714" s="243"/>
    </row>
    <row r="715" spans="2:36" ht="40.200000000000003" customHeight="1" x14ac:dyDescent="0.3">
      <c r="B715" s="304"/>
      <c r="C715" s="304"/>
      <c r="D715" s="243"/>
      <c r="E715" s="299"/>
      <c r="F715" s="336"/>
      <c r="G715" s="336"/>
      <c r="H715" s="243"/>
      <c r="I715" s="243"/>
      <c r="J715" s="56" t="s">
        <v>120</v>
      </c>
      <c r="K715" s="57" t="s">
        <v>121</v>
      </c>
      <c r="L715" s="57" t="s">
        <v>119</v>
      </c>
      <c r="M715" s="75">
        <v>2</v>
      </c>
      <c r="N715" s="282"/>
      <c r="O715" s="304"/>
      <c r="P715" s="243"/>
      <c r="Q715" s="243"/>
      <c r="R715" s="301"/>
      <c r="S715" s="301"/>
      <c r="T715" s="348"/>
      <c r="U715" s="348"/>
      <c r="V715" s="288"/>
      <c r="W715" s="288"/>
      <c r="X715" s="288"/>
      <c r="Y715" s="289"/>
      <c r="Z715" s="288"/>
      <c r="AA715" s="288"/>
      <c r="AB715" s="289"/>
      <c r="AC715" s="285"/>
      <c r="AD715" s="283"/>
      <c r="AE715" s="333"/>
      <c r="AF715" s="304"/>
      <c r="AG715" s="285"/>
      <c r="AH715" s="366"/>
      <c r="AI715" s="366"/>
      <c r="AJ715" s="243"/>
    </row>
    <row r="716" spans="2:36" s="89" customFormat="1" ht="96.6" x14ac:dyDescent="0.3">
      <c r="B716" s="228" t="s">
        <v>1223</v>
      </c>
      <c r="C716" s="228" t="s">
        <v>824</v>
      </c>
      <c r="D716" s="228" t="s">
        <v>66</v>
      </c>
      <c r="E716" s="229" t="s">
        <v>67</v>
      </c>
      <c r="F716" s="229" t="s">
        <v>134</v>
      </c>
      <c r="G716" s="229" t="s">
        <v>147</v>
      </c>
      <c r="H716" s="228" t="s">
        <v>70</v>
      </c>
      <c r="I716" s="228" t="s">
        <v>79</v>
      </c>
      <c r="J716" s="11" t="s">
        <v>207</v>
      </c>
      <c r="K716" s="7" t="s">
        <v>107</v>
      </c>
      <c r="L716" s="7" t="s">
        <v>86</v>
      </c>
      <c r="M716" s="7">
        <v>40</v>
      </c>
      <c r="N716" s="227" t="s">
        <v>108</v>
      </c>
      <c r="O716" s="228" t="s">
        <v>455</v>
      </c>
      <c r="P716" s="228" t="s">
        <v>75</v>
      </c>
      <c r="Q716" s="228" t="s">
        <v>76</v>
      </c>
      <c r="R716" s="231" t="s">
        <v>77</v>
      </c>
      <c r="S716" s="231" t="s">
        <v>109</v>
      </c>
      <c r="T716" s="232">
        <f>V716+Y716</f>
        <v>214000</v>
      </c>
      <c r="U716" s="232" t="s">
        <v>79</v>
      </c>
      <c r="V716" s="236">
        <v>181900</v>
      </c>
      <c r="W716" s="236" t="s">
        <v>98</v>
      </c>
      <c r="X716" s="236" t="s">
        <v>98</v>
      </c>
      <c r="Y716" s="236">
        <v>32100</v>
      </c>
      <c r="Z716" s="236" t="s">
        <v>98</v>
      </c>
      <c r="AA716" s="236" t="s">
        <v>98</v>
      </c>
      <c r="AB716" s="236">
        <v>96145</v>
      </c>
      <c r="AC716" s="227" t="s">
        <v>149</v>
      </c>
      <c r="AD716" s="237" t="s">
        <v>79</v>
      </c>
      <c r="AE716" s="237">
        <f>V716+Y716</f>
        <v>214000</v>
      </c>
      <c r="AF716" s="227" t="s">
        <v>79</v>
      </c>
      <c r="AG716" s="227" t="s">
        <v>33</v>
      </c>
      <c r="AH716" s="227" t="s">
        <v>176</v>
      </c>
      <c r="AI716" s="227" t="s">
        <v>161</v>
      </c>
      <c r="AJ716" s="227"/>
    </row>
    <row r="717" spans="2:36" s="89" customFormat="1" ht="41.4" x14ac:dyDescent="0.3">
      <c r="B717" s="228"/>
      <c r="C717" s="228"/>
      <c r="D717" s="228"/>
      <c r="E717" s="229"/>
      <c r="F717" s="229"/>
      <c r="G717" s="229"/>
      <c r="H717" s="228"/>
      <c r="I717" s="228"/>
      <c r="J717" s="11" t="s">
        <v>111</v>
      </c>
      <c r="K717" s="7" t="s">
        <v>112</v>
      </c>
      <c r="L717" s="7" t="s">
        <v>85</v>
      </c>
      <c r="M717" s="7">
        <v>3</v>
      </c>
      <c r="N717" s="227"/>
      <c r="O717" s="228"/>
      <c r="P717" s="228"/>
      <c r="Q717" s="228"/>
      <c r="R717" s="231"/>
      <c r="S717" s="231"/>
      <c r="T717" s="232"/>
      <c r="U717" s="232"/>
      <c r="V717" s="236"/>
      <c r="W717" s="236"/>
      <c r="X717" s="236"/>
      <c r="Y717" s="236"/>
      <c r="Z717" s="236"/>
      <c r="AA717" s="236"/>
      <c r="AB717" s="236"/>
      <c r="AC717" s="227"/>
      <c r="AD717" s="237"/>
      <c r="AE717" s="237"/>
      <c r="AF717" s="228"/>
      <c r="AG717" s="227"/>
      <c r="AH717" s="227"/>
      <c r="AI717" s="227"/>
      <c r="AJ717" s="228"/>
    </row>
    <row r="718" spans="2:36" s="89" customFormat="1" ht="40.200000000000003" customHeight="1" x14ac:dyDescent="0.3">
      <c r="B718" s="228"/>
      <c r="C718" s="228"/>
      <c r="D718" s="228"/>
      <c r="E718" s="229"/>
      <c r="F718" s="229"/>
      <c r="G718" s="229"/>
      <c r="H718" s="228"/>
      <c r="I718" s="228"/>
      <c r="J718" s="11" t="s">
        <v>127</v>
      </c>
      <c r="K718" s="7" t="s">
        <v>128</v>
      </c>
      <c r="L718" s="7" t="s">
        <v>85</v>
      </c>
      <c r="M718" s="63">
        <v>100</v>
      </c>
      <c r="N718" s="227"/>
      <c r="O718" s="228"/>
      <c r="P718" s="228"/>
      <c r="Q718" s="228"/>
      <c r="R718" s="231"/>
      <c r="S718" s="231"/>
      <c r="T718" s="232"/>
      <c r="U718" s="232"/>
      <c r="V718" s="236"/>
      <c r="W718" s="236"/>
      <c r="X718" s="236"/>
      <c r="Y718" s="236"/>
      <c r="Z718" s="236"/>
      <c r="AA718" s="236"/>
      <c r="AB718" s="236"/>
      <c r="AC718" s="227"/>
      <c r="AD718" s="237"/>
      <c r="AE718" s="237"/>
      <c r="AF718" s="228"/>
      <c r="AG718" s="227"/>
      <c r="AH718" s="227"/>
      <c r="AI718" s="227"/>
      <c r="AJ718" s="228"/>
    </row>
    <row r="719" spans="2:36" s="89" customFormat="1" ht="96.6" x14ac:dyDescent="0.3">
      <c r="B719" s="228" t="s">
        <v>1224</v>
      </c>
      <c r="C719" s="228" t="s">
        <v>825</v>
      </c>
      <c r="D719" s="228" t="s">
        <v>66</v>
      </c>
      <c r="E719" s="229" t="s">
        <v>67</v>
      </c>
      <c r="F719" s="229" t="s">
        <v>134</v>
      </c>
      <c r="G719" s="229" t="s">
        <v>147</v>
      </c>
      <c r="H719" s="228" t="s">
        <v>70</v>
      </c>
      <c r="I719" s="228" t="s">
        <v>79</v>
      </c>
      <c r="J719" s="11" t="s">
        <v>207</v>
      </c>
      <c r="K719" s="7" t="s">
        <v>107</v>
      </c>
      <c r="L719" s="7" t="s">
        <v>86</v>
      </c>
      <c r="M719" s="7">
        <v>40</v>
      </c>
      <c r="N719" s="227" t="s">
        <v>108</v>
      </c>
      <c r="O719" s="228" t="s">
        <v>455</v>
      </c>
      <c r="P719" s="228" t="s">
        <v>75</v>
      </c>
      <c r="Q719" s="228" t="s">
        <v>76</v>
      </c>
      <c r="R719" s="231" t="s">
        <v>77</v>
      </c>
      <c r="S719" s="231" t="s">
        <v>109</v>
      </c>
      <c r="T719" s="232">
        <f>V719+Y719</f>
        <v>32100</v>
      </c>
      <c r="U719" s="232" t="s">
        <v>79</v>
      </c>
      <c r="V719" s="236">
        <v>27285</v>
      </c>
      <c r="W719" s="236" t="s">
        <v>98</v>
      </c>
      <c r="X719" s="236" t="s">
        <v>98</v>
      </c>
      <c r="Y719" s="236">
        <v>4815</v>
      </c>
      <c r="Z719" s="236" t="s">
        <v>98</v>
      </c>
      <c r="AA719" s="236" t="s">
        <v>98</v>
      </c>
      <c r="AB719" s="236">
        <v>14421.75</v>
      </c>
      <c r="AC719" s="227" t="s">
        <v>149</v>
      </c>
      <c r="AD719" s="237" t="s">
        <v>79</v>
      </c>
      <c r="AE719" s="237">
        <f>V719+Y719</f>
        <v>32100</v>
      </c>
      <c r="AF719" s="227" t="s">
        <v>79</v>
      </c>
      <c r="AG719" s="227" t="s">
        <v>33</v>
      </c>
      <c r="AH719" s="227" t="s">
        <v>828</v>
      </c>
      <c r="AI719" s="227" t="s">
        <v>355</v>
      </c>
      <c r="AJ719" s="227"/>
    </row>
    <row r="720" spans="2:36" s="89" customFormat="1" ht="41.4" x14ac:dyDescent="0.3">
      <c r="B720" s="228"/>
      <c r="C720" s="228"/>
      <c r="D720" s="228"/>
      <c r="E720" s="229"/>
      <c r="F720" s="229"/>
      <c r="G720" s="229"/>
      <c r="H720" s="228"/>
      <c r="I720" s="228"/>
      <c r="J720" s="11" t="s">
        <v>111</v>
      </c>
      <c r="K720" s="7" t="s">
        <v>112</v>
      </c>
      <c r="L720" s="7" t="s">
        <v>85</v>
      </c>
      <c r="M720" s="7">
        <v>1</v>
      </c>
      <c r="N720" s="227"/>
      <c r="O720" s="228"/>
      <c r="P720" s="228"/>
      <c r="Q720" s="228"/>
      <c r="R720" s="231"/>
      <c r="S720" s="231"/>
      <c r="T720" s="232"/>
      <c r="U720" s="232"/>
      <c r="V720" s="236"/>
      <c r="W720" s="236"/>
      <c r="X720" s="236"/>
      <c r="Y720" s="236"/>
      <c r="Z720" s="236"/>
      <c r="AA720" s="236"/>
      <c r="AB720" s="236"/>
      <c r="AC720" s="227"/>
      <c r="AD720" s="237"/>
      <c r="AE720" s="237"/>
      <c r="AF720" s="228"/>
      <c r="AG720" s="227"/>
      <c r="AH720" s="227"/>
      <c r="AI720" s="227"/>
      <c r="AJ720" s="228"/>
    </row>
    <row r="721" spans="2:36" s="89" customFormat="1" ht="27.6" x14ac:dyDescent="0.3">
      <c r="B721" s="228"/>
      <c r="C721" s="228"/>
      <c r="D721" s="228"/>
      <c r="E721" s="229"/>
      <c r="F721" s="229"/>
      <c r="G721" s="229"/>
      <c r="H721" s="228"/>
      <c r="I721" s="228"/>
      <c r="J721" s="11" t="s">
        <v>127</v>
      </c>
      <c r="K721" s="7" t="s">
        <v>128</v>
      </c>
      <c r="L721" s="7" t="s">
        <v>85</v>
      </c>
      <c r="M721" s="63">
        <v>15</v>
      </c>
      <c r="N721" s="227"/>
      <c r="O721" s="228"/>
      <c r="P721" s="228"/>
      <c r="Q721" s="228"/>
      <c r="R721" s="231"/>
      <c r="S721" s="231"/>
      <c r="T721" s="232"/>
      <c r="U721" s="232"/>
      <c r="V721" s="236"/>
      <c r="W721" s="236"/>
      <c r="X721" s="236"/>
      <c r="Y721" s="236"/>
      <c r="Z721" s="236"/>
      <c r="AA721" s="236"/>
      <c r="AB721" s="236"/>
      <c r="AC721" s="227"/>
      <c r="AD721" s="237"/>
      <c r="AE721" s="237"/>
      <c r="AF721" s="228"/>
      <c r="AG721" s="227"/>
      <c r="AH721" s="227"/>
      <c r="AI721" s="227"/>
      <c r="AJ721" s="228"/>
    </row>
    <row r="722" spans="2:36" s="89" customFormat="1" ht="41.4" x14ac:dyDescent="0.3">
      <c r="B722" s="256" t="s">
        <v>1225</v>
      </c>
      <c r="C722" s="256" t="s">
        <v>826</v>
      </c>
      <c r="D722" s="256" t="s">
        <v>66</v>
      </c>
      <c r="E722" s="229" t="s">
        <v>67</v>
      </c>
      <c r="F722" s="229" t="s">
        <v>132</v>
      </c>
      <c r="G722" s="229" t="s">
        <v>69</v>
      </c>
      <c r="H722" s="228" t="s">
        <v>70</v>
      </c>
      <c r="I722" s="228" t="s">
        <v>79</v>
      </c>
      <c r="J722" s="11" t="s">
        <v>113</v>
      </c>
      <c r="K722" s="7" t="s">
        <v>114</v>
      </c>
      <c r="L722" s="7" t="s">
        <v>115</v>
      </c>
      <c r="M722" s="7">
        <v>2</v>
      </c>
      <c r="N722" s="227" t="s">
        <v>108</v>
      </c>
      <c r="O722" s="228" t="s">
        <v>455</v>
      </c>
      <c r="P722" s="228" t="s">
        <v>75</v>
      </c>
      <c r="Q722" s="228" t="s">
        <v>76</v>
      </c>
      <c r="R722" s="231" t="s">
        <v>77</v>
      </c>
      <c r="S722" s="231" t="s">
        <v>109</v>
      </c>
      <c r="T722" s="232">
        <f>V722+Y722</f>
        <v>151940</v>
      </c>
      <c r="U722" s="232" t="s">
        <v>79</v>
      </c>
      <c r="V722" s="236">
        <v>129149</v>
      </c>
      <c r="W722" s="236" t="s">
        <v>98</v>
      </c>
      <c r="X722" s="236" t="s">
        <v>98</v>
      </c>
      <c r="Y722" s="233">
        <v>22791</v>
      </c>
      <c r="Z722" s="236" t="s">
        <v>98</v>
      </c>
      <c r="AA722" s="236" t="s">
        <v>98</v>
      </c>
      <c r="AB722" s="233">
        <v>68262.899999999994</v>
      </c>
      <c r="AC722" s="227" t="s">
        <v>80</v>
      </c>
      <c r="AD722" s="237" t="s">
        <v>79</v>
      </c>
      <c r="AE722" s="237">
        <f>V722+Y722</f>
        <v>151940</v>
      </c>
      <c r="AF722" s="228" t="s">
        <v>79</v>
      </c>
      <c r="AG722" s="227" t="s">
        <v>33</v>
      </c>
      <c r="AH722" s="239" t="s">
        <v>980</v>
      </c>
      <c r="AI722" s="239" t="s">
        <v>167</v>
      </c>
      <c r="AJ722" s="228"/>
    </row>
    <row r="723" spans="2:36" s="89" customFormat="1" ht="55.2" x14ac:dyDescent="0.3">
      <c r="B723" s="257"/>
      <c r="C723" s="257"/>
      <c r="D723" s="257"/>
      <c r="E723" s="229"/>
      <c r="F723" s="229"/>
      <c r="G723" s="229"/>
      <c r="H723" s="228"/>
      <c r="I723" s="228"/>
      <c r="J723" s="11" t="s">
        <v>116</v>
      </c>
      <c r="K723" s="7" t="s">
        <v>117</v>
      </c>
      <c r="L723" s="7" t="s">
        <v>85</v>
      </c>
      <c r="M723" s="7">
        <v>2</v>
      </c>
      <c r="N723" s="227"/>
      <c r="O723" s="228"/>
      <c r="P723" s="228"/>
      <c r="Q723" s="228"/>
      <c r="R723" s="231"/>
      <c r="S723" s="231"/>
      <c r="T723" s="232"/>
      <c r="U723" s="232"/>
      <c r="V723" s="236"/>
      <c r="W723" s="236"/>
      <c r="X723" s="236"/>
      <c r="Y723" s="234"/>
      <c r="Z723" s="236"/>
      <c r="AA723" s="236"/>
      <c r="AB723" s="234"/>
      <c r="AC723" s="227"/>
      <c r="AD723" s="237"/>
      <c r="AE723" s="237"/>
      <c r="AF723" s="228"/>
      <c r="AG723" s="227"/>
      <c r="AH723" s="240"/>
      <c r="AI723" s="240"/>
      <c r="AJ723" s="228"/>
    </row>
    <row r="724" spans="2:36" s="89" customFormat="1" ht="41.4" x14ac:dyDescent="0.3">
      <c r="B724" s="257"/>
      <c r="C724" s="257"/>
      <c r="D724" s="257"/>
      <c r="E724" s="229"/>
      <c r="F724" s="229"/>
      <c r="G724" s="229"/>
      <c r="H724" s="228"/>
      <c r="I724" s="228"/>
      <c r="J724" s="11" t="s">
        <v>208</v>
      </c>
      <c r="K724" s="7" t="s">
        <v>118</v>
      </c>
      <c r="L724" s="7" t="s">
        <v>119</v>
      </c>
      <c r="M724" s="7">
        <v>2</v>
      </c>
      <c r="N724" s="227"/>
      <c r="O724" s="228"/>
      <c r="P724" s="228"/>
      <c r="Q724" s="228"/>
      <c r="R724" s="231"/>
      <c r="S724" s="231"/>
      <c r="T724" s="232"/>
      <c r="U724" s="232"/>
      <c r="V724" s="236"/>
      <c r="W724" s="236"/>
      <c r="X724" s="236"/>
      <c r="Y724" s="234"/>
      <c r="Z724" s="236"/>
      <c r="AA724" s="236"/>
      <c r="AB724" s="234"/>
      <c r="AC724" s="227"/>
      <c r="AD724" s="237"/>
      <c r="AE724" s="237"/>
      <c r="AF724" s="228"/>
      <c r="AG724" s="227"/>
      <c r="AH724" s="240"/>
      <c r="AI724" s="240"/>
      <c r="AJ724" s="228"/>
    </row>
    <row r="725" spans="2:36" s="89" customFormat="1" ht="40.200000000000003" customHeight="1" x14ac:dyDescent="0.3">
      <c r="B725" s="258"/>
      <c r="C725" s="258"/>
      <c r="D725" s="258"/>
      <c r="E725" s="229"/>
      <c r="F725" s="271"/>
      <c r="G725" s="271"/>
      <c r="H725" s="228"/>
      <c r="I725" s="228"/>
      <c r="J725" s="28" t="s">
        <v>120</v>
      </c>
      <c r="K725" s="14" t="s">
        <v>121</v>
      </c>
      <c r="L725" s="14" t="s">
        <v>119</v>
      </c>
      <c r="M725" s="71">
        <v>2</v>
      </c>
      <c r="N725" s="227"/>
      <c r="O725" s="256"/>
      <c r="P725" s="228"/>
      <c r="Q725" s="228"/>
      <c r="R725" s="231"/>
      <c r="S725" s="231"/>
      <c r="T725" s="302"/>
      <c r="U725" s="302"/>
      <c r="V725" s="233"/>
      <c r="W725" s="233"/>
      <c r="X725" s="233"/>
      <c r="Y725" s="234"/>
      <c r="Z725" s="233"/>
      <c r="AA725" s="233"/>
      <c r="AB725" s="234"/>
      <c r="AC725" s="239"/>
      <c r="AD725" s="237"/>
      <c r="AE725" s="260"/>
      <c r="AF725" s="256"/>
      <c r="AG725" s="239"/>
      <c r="AH725" s="241"/>
      <c r="AI725" s="241"/>
      <c r="AJ725" s="228"/>
    </row>
    <row r="726" spans="2:36" s="89" customFormat="1" ht="96.6" x14ac:dyDescent="0.3">
      <c r="B726" s="228" t="s">
        <v>1226</v>
      </c>
      <c r="C726" s="228" t="s">
        <v>827</v>
      </c>
      <c r="D726" s="228" t="s">
        <v>66</v>
      </c>
      <c r="E726" s="229" t="s">
        <v>67</v>
      </c>
      <c r="F726" s="229" t="s">
        <v>134</v>
      </c>
      <c r="G726" s="229" t="s">
        <v>147</v>
      </c>
      <c r="H726" s="228" t="s">
        <v>70</v>
      </c>
      <c r="I726" s="228" t="s">
        <v>79</v>
      </c>
      <c r="J726" s="11" t="s">
        <v>207</v>
      </c>
      <c r="K726" s="7" t="s">
        <v>107</v>
      </c>
      <c r="L726" s="7" t="s">
        <v>86</v>
      </c>
      <c r="M726" s="7">
        <v>40</v>
      </c>
      <c r="N726" s="227" t="s">
        <v>108</v>
      </c>
      <c r="O726" s="228" t="s">
        <v>455</v>
      </c>
      <c r="P726" s="228" t="s">
        <v>75</v>
      </c>
      <c r="Q726" s="228" t="s">
        <v>76</v>
      </c>
      <c r="R726" s="231" t="s">
        <v>77</v>
      </c>
      <c r="S726" s="231" t="s">
        <v>109</v>
      </c>
      <c r="T726" s="232">
        <f>V726+Y726</f>
        <v>64200</v>
      </c>
      <c r="U726" s="232" t="s">
        <v>79</v>
      </c>
      <c r="V726" s="233">
        <v>54570</v>
      </c>
      <c r="W726" s="236" t="s">
        <v>98</v>
      </c>
      <c r="X726" s="236" t="s">
        <v>98</v>
      </c>
      <c r="Y726" s="236">
        <v>9630</v>
      </c>
      <c r="Z726" s="236" t="s">
        <v>98</v>
      </c>
      <c r="AA726" s="236" t="s">
        <v>98</v>
      </c>
      <c r="AB726" s="236">
        <v>28843.5</v>
      </c>
      <c r="AC726" s="227" t="s">
        <v>149</v>
      </c>
      <c r="AD726" s="237" t="s">
        <v>79</v>
      </c>
      <c r="AE726" s="237">
        <f>V726+Y726</f>
        <v>64200</v>
      </c>
      <c r="AF726" s="227" t="s">
        <v>79</v>
      </c>
      <c r="AG726" s="227" t="s">
        <v>33</v>
      </c>
      <c r="AH726" s="239" t="s">
        <v>167</v>
      </c>
      <c r="AI726" s="239" t="s">
        <v>405</v>
      </c>
      <c r="AJ726" s="227"/>
    </row>
    <row r="727" spans="2:36" s="89" customFormat="1" ht="57" customHeight="1" x14ac:dyDescent="0.3">
      <c r="B727" s="228"/>
      <c r="C727" s="228"/>
      <c r="D727" s="228"/>
      <c r="E727" s="229"/>
      <c r="F727" s="229"/>
      <c r="G727" s="229"/>
      <c r="H727" s="228"/>
      <c r="I727" s="228"/>
      <c r="J727" s="11" t="s">
        <v>111</v>
      </c>
      <c r="K727" s="7" t="s">
        <v>112</v>
      </c>
      <c r="L727" s="7" t="s">
        <v>85</v>
      </c>
      <c r="M727" s="7">
        <v>1</v>
      </c>
      <c r="N727" s="227"/>
      <c r="O727" s="228"/>
      <c r="P727" s="228"/>
      <c r="Q727" s="228"/>
      <c r="R727" s="231"/>
      <c r="S727" s="231"/>
      <c r="T727" s="232"/>
      <c r="U727" s="232"/>
      <c r="V727" s="234"/>
      <c r="W727" s="236"/>
      <c r="X727" s="236"/>
      <c r="Y727" s="236"/>
      <c r="Z727" s="236"/>
      <c r="AA727" s="236"/>
      <c r="AB727" s="236"/>
      <c r="AC727" s="227"/>
      <c r="AD727" s="237"/>
      <c r="AE727" s="237"/>
      <c r="AF727" s="228"/>
      <c r="AG727" s="227"/>
      <c r="AH727" s="240"/>
      <c r="AI727" s="240"/>
      <c r="AJ727" s="228"/>
    </row>
    <row r="728" spans="2:36" s="89" customFormat="1" ht="67.2" customHeight="1" x14ac:dyDescent="0.3">
      <c r="B728" s="228"/>
      <c r="C728" s="228"/>
      <c r="D728" s="228"/>
      <c r="E728" s="229"/>
      <c r="F728" s="229"/>
      <c r="G728" s="229"/>
      <c r="H728" s="228"/>
      <c r="I728" s="228"/>
      <c r="J728" s="11" t="s">
        <v>127</v>
      </c>
      <c r="K728" s="7" t="s">
        <v>128</v>
      </c>
      <c r="L728" s="7" t="s">
        <v>85</v>
      </c>
      <c r="M728" s="63">
        <v>30</v>
      </c>
      <c r="N728" s="227"/>
      <c r="O728" s="228"/>
      <c r="P728" s="228"/>
      <c r="Q728" s="228"/>
      <c r="R728" s="231"/>
      <c r="S728" s="231"/>
      <c r="T728" s="232"/>
      <c r="U728" s="232"/>
      <c r="V728" s="235"/>
      <c r="W728" s="236"/>
      <c r="X728" s="236"/>
      <c r="Y728" s="236"/>
      <c r="Z728" s="236"/>
      <c r="AA728" s="236"/>
      <c r="AB728" s="236"/>
      <c r="AC728" s="227"/>
      <c r="AD728" s="237"/>
      <c r="AE728" s="237"/>
      <c r="AF728" s="228"/>
      <c r="AG728" s="227"/>
      <c r="AH728" s="241"/>
      <c r="AI728" s="241"/>
      <c r="AJ728" s="228"/>
    </row>
    <row r="729" spans="2:36" s="89" customFormat="1" ht="96.6" x14ac:dyDescent="0.3">
      <c r="B729" s="228" t="s">
        <v>1227</v>
      </c>
      <c r="C729" s="228" t="s">
        <v>824</v>
      </c>
      <c r="D729" s="228" t="s">
        <v>66</v>
      </c>
      <c r="E729" s="229" t="s">
        <v>67</v>
      </c>
      <c r="F729" s="229" t="s">
        <v>134</v>
      </c>
      <c r="G729" s="229" t="s">
        <v>147</v>
      </c>
      <c r="H729" s="228" t="s">
        <v>70</v>
      </c>
      <c r="I729" s="228" t="s">
        <v>79</v>
      </c>
      <c r="J729" s="11" t="s">
        <v>207</v>
      </c>
      <c r="K729" s="7" t="s">
        <v>107</v>
      </c>
      <c r="L729" s="7" t="s">
        <v>86</v>
      </c>
      <c r="M729" s="7">
        <v>40</v>
      </c>
      <c r="N729" s="227" t="s">
        <v>108</v>
      </c>
      <c r="O729" s="228" t="s">
        <v>455</v>
      </c>
      <c r="P729" s="228" t="s">
        <v>75</v>
      </c>
      <c r="Q729" s="228" t="s">
        <v>76</v>
      </c>
      <c r="R729" s="231" t="s">
        <v>77</v>
      </c>
      <c r="S729" s="231" t="s">
        <v>109</v>
      </c>
      <c r="T729" s="254">
        <f>V729+Y729</f>
        <v>91217.790000000008</v>
      </c>
      <c r="U729" s="254" t="s">
        <v>79</v>
      </c>
      <c r="V729" s="255">
        <v>77535.13</v>
      </c>
      <c r="W729" s="255" t="s">
        <v>98</v>
      </c>
      <c r="X729" s="255" t="s">
        <v>98</v>
      </c>
      <c r="Y729" s="255">
        <v>13682.66</v>
      </c>
      <c r="Z729" s="255" t="s">
        <v>98</v>
      </c>
      <c r="AA729" s="255" t="s">
        <v>98</v>
      </c>
      <c r="AB729" s="255">
        <v>40981.96</v>
      </c>
      <c r="AC729" s="227" t="s">
        <v>149</v>
      </c>
      <c r="AD729" s="237" t="s">
        <v>79</v>
      </c>
      <c r="AE729" s="237">
        <f>V729+Y729</f>
        <v>91217.790000000008</v>
      </c>
      <c r="AF729" s="227" t="s">
        <v>79</v>
      </c>
      <c r="AG729" s="227" t="s">
        <v>33</v>
      </c>
      <c r="AH729" s="227" t="s">
        <v>166</v>
      </c>
      <c r="AI729" s="227" t="s">
        <v>167</v>
      </c>
      <c r="AJ729" s="227"/>
    </row>
    <row r="730" spans="2:36" s="89" customFormat="1" ht="41.4" x14ac:dyDescent="0.3">
      <c r="B730" s="228"/>
      <c r="C730" s="228"/>
      <c r="D730" s="228"/>
      <c r="E730" s="229"/>
      <c r="F730" s="229"/>
      <c r="G730" s="229"/>
      <c r="H730" s="228"/>
      <c r="I730" s="228"/>
      <c r="J730" s="11" t="s">
        <v>111</v>
      </c>
      <c r="K730" s="7" t="s">
        <v>112</v>
      </c>
      <c r="L730" s="7" t="s">
        <v>85</v>
      </c>
      <c r="M730" s="7">
        <v>1</v>
      </c>
      <c r="N730" s="227"/>
      <c r="O730" s="228"/>
      <c r="P730" s="228"/>
      <c r="Q730" s="228"/>
      <c r="R730" s="231"/>
      <c r="S730" s="231"/>
      <c r="T730" s="254"/>
      <c r="U730" s="254"/>
      <c r="V730" s="255"/>
      <c r="W730" s="255"/>
      <c r="X730" s="255"/>
      <c r="Y730" s="255"/>
      <c r="Z730" s="255"/>
      <c r="AA730" s="255"/>
      <c r="AB730" s="255"/>
      <c r="AC730" s="227"/>
      <c r="AD730" s="237"/>
      <c r="AE730" s="237"/>
      <c r="AF730" s="228"/>
      <c r="AG730" s="227"/>
      <c r="AH730" s="227"/>
      <c r="AI730" s="227"/>
      <c r="AJ730" s="228"/>
    </row>
    <row r="731" spans="2:36" s="89" customFormat="1" ht="40.200000000000003" customHeight="1" x14ac:dyDescent="0.3">
      <c r="B731" s="228"/>
      <c r="C731" s="228"/>
      <c r="D731" s="228"/>
      <c r="E731" s="229"/>
      <c r="F731" s="229"/>
      <c r="G731" s="229"/>
      <c r="H731" s="228"/>
      <c r="I731" s="228"/>
      <c r="J731" s="11" t="s">
        <v>127</v>
      </c>
      <c r="K731" s="7" t="s">
        <v>128</v>
      </c>
      <c r="L731" s="7" t="s">
        <v>85</v>
      </c>
      <c r="M731" s="63">
        <v>43</v>
      </c>
      <c r="N731" s="227"/>
      <c r="O731" s="228"/>
      <c r="P731" s="228"/>
      <c r="Q731" s="228"/>
      <c r="R731" s="231"/>
      <c r="S731" s="231"/>
      <c r="T731" s="254"/>
      <c r="U731" s="254"/>
      <c r="V731" s="255"/>
      <c r="W731" s="255"/>
      <c r="X731" s="255"/>
      <c r="Y731" s="255"/>
      <c r="Z731" s="255"/>
      <c r="AA731" s="255"/>
      <c r="AB731" s="255"/>
      <c r="AC731" s="227"/>
      <c r="AD731" s="237"/>
      <c r="AE731" s="237"/>
      <c r="AF731" s="228"/>
      <c r="AG731" s="227"/>
      <c r="AH731" s="227"/>
      <c r="AI731" s="227"/>
      <c r="AJ731" s="228"/>
    </row>
    <row r="732" spans="2:36" s="89" customFormat="1" ht="96.6" x14ac:dyDescent="0.3">
      <c r="B732" s="228" t="s">
        <v>1315</v>
      </c>
      <c r="C732" s="228" t="s">
        <v>1318</v>
      </c>
      <c r="D732" s="228" t="s">
        <v>66</v>
      </c>
      <c r="E732" s="229" t="s">
        <v>67</v>
      </c>
      <c r="F732" s="229" t="s">
        <v>134</v>
      </c>
      <c r="G732" s="229" t="s">
        <v>147</v>
      </c>
      <c r="H732" s="228" t="s">
        <v>70</v>
      </c>
      <c r="I732" s="228" t="s">
        <v>79</v>
      </c>
      <c r="J732" s="11" t="s">
        <v>207</v>
      </c>
      <c r="K732" s="7" t="s">
        <v>107</v>
      </c>
      <c r="L732" s="7" t="s">
        <v>86</v>
      </c>
      <c r="M732" s="7">
        <v>40</v>
      </c>
      <c r="N732" s="227" t="s">
        <v>108</v>
      </c>
      <c r="O732" s="228" t="s">
        <v>455</v>
      </c>
      <c r="P732" s="228" t="s">
        <v>75</v>
      </c>
      <c r="Q732" s="228" t="s">
        <v>76</v>
      </c>
      <c r="R732" s="231" t="s">
        <v>77</v>
      </c>
      <c r="S732" s="231" t="s">
        <v>109</v>
      </c>
      <c r="T732" s="232">
        <f>V732+Y732</f>
        <v>89645.75</v>
      </c>
      <c r="U732" s="232" t="s">
        <v>79</v>
      </c>
      <c r="V732" s="233">
        <v>76198.89</v>
      </c>
      <c r="W732" s="236" t="s">
        <v>98</v>
      </c>
      <c r="X732" s="236" t="s">
        <v>98</v>
      </c>
      <c r="Y732" s="236">
        <v>13446.86</v>
      </c>
      <c r="Z732" s="236" t="s">
        <v>98</v>
      </c>
      <c r="AA732" s="236" t="s">
        <v>98</v>
      </c>
      <c r="AB732" s="236">
        <v>40275.69</v>
      </c>
      <c r="AC732" s="227" t="s">
        <v>149</v>
      </c>
      <c r="AD732" s="237" t="s">
        <v>79</v>
      </c>
      <c r="AE732" s="237">
        <f>V732+Y732</f>
        <v>89645.75</v>
      </c>
      <c r="AF732" s="227" t="s">
        <v>79</v>
      </c>
      <c r="AG732" s="227" t="s">
        <v>33</v>
      </c>
      <c r="AH732" s="239" t="s">
        <v>406</v>
      </c>
      <c r="AI732" s="239" t="s">
        <v>510</v>
      </c>
      <c r="AJ732" s="227"/>
    </row>
    <row r="733" spans="2:36" s="89" customFormat="1" ht="57" customHeight="1" x14ac:dyDescent="0.3">
      <c r="B733" s="228"/>
      <c r="C733" s="228"/>
      <c r="D733" s="228"/>
      <c r="E733" s="229"/>
      <c r="F733" s="229"/>
      <c r="G733" s="229"/>
      <c r="H733" s="228"/>
      <c r="I733" s="228"/>
      <c r="J733" s="11" t="s">
        <v>111</v>
      </c>
      <c r="K733" s="7" t="s">
        <v>112</v>
      </c>
      <c r="L733" s="7" t="s">
        <v>85</v>
      </c>
      <c r="M733" s="7">
        <v>1</v>
      </c>
      <c r="N733" s="227"/>
      <c r="O733" s="228"/>
      <c r="P733" s="228"/>
      <c r="Q733" s="228"/>
      <c r="R733" s="231"/>
      <c r="S733" s="231"/>
      <c r="T733" s="232"/>
      <c r="U733" s="232"/>
      <c r="V733" s="234"/>
      <c r="W733" s="236"/>
      <c r="X733" s="236"/>
      <c r="Y733" s="236"/>
      <c r="Z733" s="236"/>
      <c r="AA733" s="236"/>
      <c r="AB733" s="236"/>
      <c r="AC733" s="227"/>
      <c r="AD733" s="237"/>
      <c r="AE733" s="237"/>
      <c r="AF733" s="228"/>
      <c r="AG733" s="227"/>
      <c r="AH733" s="240"/>
      <c r="AI733" s="240"/>
      <c r="AJ733" s="228"/>
    </row>
    <row r="734" spans="2:36" s="89" customFormat="1" ht="67.2" customHeight="1" x14ac:dyDescent="0.3">
      <c r="B734" s="228"/>
      <c r="C734" s="228"/>
      <c r="D734" s="228"/>
      <c r="E734" s="229"/>
      <c r="F734" s="229"/>
      <c r="G734" s="229"/>
      <c r="H734" s="228"/>
      <c r="I734" s="228"/>
      <c r="J734" s="11" t="s">
        <v>127</v>
      </c>
      <c r="K734" s="7" t="s">
        <v>128</v>
      </c>
      <c r="L734" s="7" t="s">
        <v>85</v>
      </c>
      <c r="M734" s="63">
        <v>60</v>
      </c>
      <c r="N734" s="227"/>
      <c r="O734" s="228"/>
      <c r="P734" s="228"/>
      <c r="Q734" s="228"/>
      <c r="R734" s="231"/>
      <c r="S734" s="231"/>
      <c r="T734" s="232"/>
      <c r="U734" s="232"/>
      <c r="V734" s="235"/>
      <c r="W734" s="236"/>
      <c r="X734" s="236"/>
      <c r="Y734" s="236"/>
      <c r="Z734" s="236"/>
      <c r="AA734" s="236"/>
      <c r="AB734" s="236"/>
      <c r="AC734" s="227"/>
      <c r="AD734" s="237"/>
      <c r="AE734" s="237"/>
      <c r="AF734" s="228"/>
      <c r="AG734" s="227"/>
      <c r="AH734" s="241"/>
      <c r="AI734" s="241"/>
      <c r="AJ734" s="228"/>
    </row>
    <row r="735" spans="2:36" s="89" customFormat="1" ht="96.6" x14ac:dyDescent="0.3">
      <c r="B735" s="228" t="s">
        <v>1316</v>
      </c>
      <c r="C735" s="228" t="s">
        <v>824</v>
      </c>
      <c r="D735" s="228" t="s">
        <v>66</v>
      </c>
      <c r="E735" s="229" t="s">
        <v>67</v>
      </c>
      <c r="F735" s="229" t="s">
        <v>134</v>
      </c>
      <c r="G735" s="229" t="s">
        <v>147</v>
      </c>
      <c r="H735" s="228" t="s">
        <v>70</v>
      </c>
      <c r="I735" s="228" t="s">
        <v>79</v>
      </c>
      <c r="J735" s="11" t="s">
        <v>207</v>
      </c>
      <c r="K735" s="7" t="s">
        <v>107</v>
      </c>
      <c r="L735" s="7" t="s">
        <v>86</v>
      </c>
      <c r="M735" s="7">
        <v>40</v>
      </c>
      <c r="N735" s="227" t="s">
        <v>108</v>
      </c>
      <c r="O735" s="228" t="s">
        <v>455</v>
      </c>
      <c r="P735" s="228" t="s">
        <v>75</v>
      </c>
      <c r="Q735" s="228" t="s">
        <v>76</v>
      </c>
      <c r="R735" s="231" t="s">
        <v>77</v>
      </c>
      <c r="S735" s="231" t="s">
        <v>109</v>
      </c>
      <c r="T735" s="254">
        <f>V735+Y735</f>
        <v>54085.3</v>
      </c>
      <c r="U735" s="254" t="s">
        <v>79</v>
      </c>
      <c r="V735" s="255">
        <v>45972.51</v>
      </c>
      <c r="W735" s="255" t="s">
        <v>98</v>
      </c>
      <c r="X735" s="255" t="s">
        <v>98</v>
      </c>
      <c r="Y735" s="255">
        <v>8112.79</v>
      </c>
      <c r="Z735" s="255" t="s">
        <v>98</v>
      </c>
      <c r="AA735" s="255" t="s">
        <v>98</v>
      </c>
      <c r="AB735" s="255">
        <v>24302.560000000001</v>
      </c>
      <c r="AC735" s="227" t="s">
        <v>149</v>
      </c>
      <c r="AD735" s="237" t="s">
        <v>79</v>
      </c>
      <c r="AE735" s="237">
        <f>V735+Y735</f>
        <v>54085.3</v>
      </c>
      <c r="AF735" s="227" t="s">
        <v>79</v>
      </c>
      <c r="AG735" s="227" t="s">
        <v>33</v>
      </c>
      <c r="AH735" s="227" t="s">
        <v>406</v>
      </c>
      <c r="AI735" s="227" t="s">
        <v>510</v>
      </c>
      <c r="AJ735" s="227"/>
    </row>
    <row r="736" spans="2:36" s="89" customFormat="1" ht="41.4" x14ac:dyDescent="0.3">
      <c r="B736" s="228"/>
      <c r="C736" s="228"/>
      <c r="D736" s="228"/>
      <c r="E736" s="229"/>
      <c r="F736" s="229"/>
      <c r="G736" s="229"/>
      <c r="H736" s="228"/>
      <c r="I736" s="228"/>
      <c r="J736" s="11" t="s">
        <v>111</v>
      </c>
      <c r="K736" s="7" t="s">
        <v>112</v>
      </c>
      <c r="L736" s="7" t="s">
        <v>85</v>
      </c>
      <c r="M736" s="7">
        <v>1</v>
      </c>
      <c r="N736" s="227"/>
      <c r="O736" s="228"/>
      <c r="P736" s="228"/>
      <c r="Q736" s="228"/>
      <c r="R736" s="231"/>
      <c r="S736" s="231"/>
      <c r="T736" s="254"/>
      <c r="U736" s="254"/>
      <c r="V736" s="255"/>
      <c r="W736" s="255"/>
      <c r="X736" s="255"/>
      <c r="Y736" s="255"/>
      <c r="Z736" s="255"/>
      <c r="AA736" s="255"/>
      <c r="AB736" s="255"/>
      <c r="AC736" s="227"/>
      <c r="AD736" s="237"/>
      <c r="AE736" s="237"/>
      <c r="AF736" s="228"/>
      <c r="AG736" s="227"/>
      <c r="AH736" s="227"/>
      <c r="AI736" s="227"/>
      <c r="AJ736" s="228"/>
    </row>
    <row r="737" spans="2:36" s="89" customFormat="1" ht="40.200000000000003" customHeight="1" x14ac:dyDescent="0.3">
      <c r="B737" s="228"/>
      <c r="C737" s="228"/>
      <c r="D737" s="228"/>
      <c r="E737" s="229"/>
      <c r="F737" s="229"/>
      <c r="G737" s="229"/>
      <c r="H737" s="228"/>
      <c r="I737" s="228"/>
      <c r="J737" s="11" t="s">
        <v>127</v>
      </c>
      <c r="K737" s="7" t="s">
        <v>128</v>
      </c>
      <c r="L737" s="7" t="s">
        <v>85</v>
      </c>
      <c r="M737" s="63">
        <v>30</v>
      </c>
      <c r="N737" s="227"/>
      <c r="O737" s="228"/>
      <c r="P737" s="228"/>
      <c r="Q737" s="228"/>
      <c r="R737" s="231"/>
      <c r="S737" s="231"/>
      <c r="T737" s="254"/>
      <c r="U737" s="254"/>
      <c r="V737" s="255"/>
      <c r="W737" s="255"/>
      <c r="X737" s="255"/>
      <c r="Y737" s="255"/>
      <c r="Z737" s="255"/>
      <c r="AA737" s="255"/>
      <c r="AB737" s="255"/>
      <c r="AC737" s="227"/>
      <c r="AD737" s="237"/>
      <c r="AE737" s="237"/>
      <c r="AF737" s="228"/>
      <c r="AG737" s="227"/>
      <c r="AH737" s="227"/>
      <c r="AI737" s="227"/>
      <c r="AJ737" s="228"/>
    </row>
    <row r="738" spans="2:36" s="36" customFormat="1" ht="96.6" x14ac:dyDescent="0.3">
      <c r="B738" s="228" t="s">
        <v>1317</v>
      </c>
      <c r="C738" s="228" t="s">
        <v>1319</v>
      </c>
      <c r="D738" s="228" t="s">
        <v>106</v>
      </c>
      <c r="E738" s="229" t="s">
        <v>67</v>
      </c>
      <c r="F738" s="229" t="s">
        <v>134</v>
      </c>
      <c r="G738" s="229" t="s">
        <v>147</v>
      </c>
      <c r="H738" s="228" t="s">
        <v>70</v>
      </c>
      <c r="I738" s="228" t="s">
        <v>79</v>
      </c>
      <c r="J738" s="11" t="s">
        <v>207</v>
      </c>
      <c r="K738" s="7" t="s">
        <v>107</v>
      </c>
      <c r="L738" s="7" t="s">
        <v>86</v>
      </c>
      <c r="M738" s="7">
        <v>40</v>
      </c>
      <c r="N738" s="227" t="s">
        <v>108</v>
      </c>
      <c r="O738" s="230" t="s">
        <v>455</v>
      </c>
      <c r="P738" s="228" t="s">
        <v>75</v>
      </c>
      <c r="Q738" s="228" t="s">
        <v>76</v>
      </c>
      <c r="R738" s="231" t="s">
        <v>77</v>
      </c>
      <c r="S738" s="231" t="s">
        <v>109</v>
      </c>
      <c r="T738" s="232">
        <f>V738+Y738</f>
        <v>89880</v>
      </c>
      <c r="U738" s="232" t="s">
        <v>79</v>
      </c>
      <c r="V738" s="233">
        <v>76398</v>
      </c>
      <c r="W738" s="236" t="s">
        <v>98</v>
      </c>
      <c r="X738" s="236" t="s">
        <v>98</v>
      </c>
      <c r="Y738" s="236">
        <v>13482</v>
      </c>
      <c r="Z738" s="236" t="s">
        <v>98</v>
      </c>
      <c r="AA738" s="236" t="s">
        <v>98</v>
      </c>
      <c r="AB738" s="236">
        <v>40380.9</v>
      </c>
      <c r="AC738" s="227" t="s">
        <v>149</v>
      </c>
      <c r="AD738" s="237" t="s">
        <v>79</v>
      </c>
      <c r="AE738" s="237">
        <f>V738+Y738</f>
        <v>89880</v>
      </c>
      <c r="AF738" s="227" t="s">
        <v>79</v>
      </c>
      <c r="AG738" s="227" t="s">
        <v>33</v>
      </c>
      <c r="AH738" s="238" t="s">
        <v>406</v>
      </c>
      <c r="AI738" s="238" t="s">
        <v>510</v>
      </c>
      <c r="AJ738" s="227"/>
    </row>
    <row r="739" spans="2:36" s="36" customFormat="1" ht="86.1" customHeight="1" x14ac:dyDescent="0.3">
      <c r="B739" s="228"/>
      <c r="C739" s="228"/>
      <c r="D739" s="228"/>
      <c r="E739" s="229"/>
      <c r="F739" s="229"/>
      <c r="G739" s="229"/>
      <c r="H739" s="228"/>
      <c r="I739" s="228"/>
      <c r="J739" s="11" t="s">
        <v>111</v>
      </c>
      <c r="K739" s="7" t="s">
        <v>112</v>
      </c>
      <c r="L739" s="7" t="s">
        <v>85</v>
      </c>
      <c r="M739" s="7">
        <v>1</v>
      </c>
      <c r="N739" s="227"/>
      <c r="O739" s="230"/>
      <c r="P739" s="228"/>
      <c r="Q739" s="228"/>
      <c r="R739" s="231"/>
      <c r="S739" s="231"/>
      <c r="T739" s="232"/>
      <c r="U739" s="232"/>
      <c r="V739" s="234"/>
      <c r="W739" s="236"/>
      <c r="X739" s="236"/>
      <c r="Y739" s="236"/>
      <c r="Z739" s="236"/>
      <c r="AA739" s="236"/>
      <c r="AB739" s="236"/>
      <c r="AC739" s="227"/>
      <c r="AD739" s="237"/>
      <c r="AE739" s="237"/>
      <c r="AF739" s="228"/>
      <c r="AG739" s="227"/>
      <c r="AH739" s="238"/>
      <c r="AI739" s="238"/>
      <c r="AJ739" s="228"/>
    </row>
    <row r="740" spans="2:36" s="36" customFormat="1" ht="59.1" customHeight="1" x14ac:dyDescent="0.3">
      <c r="B740" s="228"/>
      <c r="C740" s="228"/>
      <c r="D740" s="228"/>
      <c r="E740" s="229"/>
      <c r="F740" s="229"/>
      <c r="G740" s="229"/>
      <c r="H740" s="228"/>
      <c r="I740" s="228"/>
      <c r="J740" s="11" t="s">
        <v>127</v>
      </c>
      <c r="K740" s="7" t="s">
        <v>128</v>
      </c>
      <c r="L740" s="7" t="s">
        <v>85</v>
      </c>
      <c r="M740" s="63">
        <v>7</v>
      </c>
      <c r="N740" s="227"/>
      <c r="O740" s="230"/>
      <c r="P740" s="228"/>
      <c r="Q740" s="228"/>
      <c r="R740" s="231"/>
      <c r="S740" s="231"/>
      <c r="T740" s="232"/>
      <c r="U740" s="232"/>
      <c r="V740" s="235"/>
      <c r="W740" s="236"/>
      <c r="X740" s="236"/>
      <c r="Y740" s="236"/>
      <c r="Z740" s="236"/>
      <c r="AA740" s="236"/>
      <c r="AB740" s="236"/>
      <c r="AC740" s="227"/>
      <c r="AD740" s="237"/>
      <c r="AE740" s="237"/>
      <c r="AF740" s="228"/>
      <c r="AG740" s="227"/>
      <c r="AH740" s="238"/>
      <c r="AI740" s="238"/>
      <c r="AJ740" s="228"/>
    </row>
    <row r="741" spans="2:36" ht="144" customHeight="1" x14ac:dyDescent="0.3">
      <c r="B741" s="304" t="s">
        <v>1152</v>
      </c>
      <c r="C741" s="304" t="s">
        <v>749</v>
      </c>
      <c r="D741" s="304" t="s">
        <v>66</v>
      </c>
      <c r="E741" s="336" t="s">
        <v>67</v>
      </c>
      <c r="F741" s="336" t="s">
        <v>134</v>
      </c>
      <c r="G741" s="299" t="s">
        <v>147</v>
      </c>
      <c r="H741" s="304" t="s">
        <v>70</v>
      </c>
      <c r="I741" s="304" t="s">
        <v>98</v>
      </c>
      <c r="J741" s="20" t="s">
        <v>750</v>
      </c>
      <c r="K741" s="27" t="s">
        <v>107</v>
      </c>
      <c r="L741" s="57" t="s">
        <v>711</v>
      </c>
      <c r="M741" s="57">
        <v>40</v>
      </c>
      <c r="N741" s="285" t="s">
        <v>108</v>
      </c>
      <c r="O741" s="304" t="s">
        <v>751</v>
      </c>
      <c r="P741" s="304" t="s">
        <v>75</v>
      </c>
      <c r="Q741" s="304" t="s">
        <v>76</v>
      </c>
      <c r="R741" s="352" t="s">
        <v>77</v>
      </c>
      <c r="S741" s="301" t="s">
        <v>109</v>
      </c>
      <c r="T741" s="300">
        <f>V741+Y741</f>
        <v>292864.32</v>
      </c>
      <c r="U741" s="300">
        <f>+T741/M742</f>
        <v>146432.16</v>
      </c>
      <c r="V741" s="333">
        <v>248934.67</v>
      </c>
      <c r="W741" s="284" t="s">
        <v>98</v>
      </c>
      <c r="X741" s="284" t="s">
        <v>98</v>
      </c>
      <c r="Y741" s="333">
        <v>43929.65</v>
      </c>
      <c r="Z741" s="284" t="s">
        <v>98</v>
      </c>
      <c r="AA741" s="284" t="s">
        <v>98</v>
      </c>
      <c r="AB741" s="333">
        <v>55783.68</v>
      </c>
      <c r="AC741" s="282" t="s">
        <v>149</v>
      </c>
      <c r="AD741" s="283" t="s">
        <v>79</v>
      </c>
      <c r="AE741" s="283">
        <f>V741+Y741</f>
        <v>292864.32</v>
      </c>
      <c r="AF741" s="282" t="s">
        <v>79</v>
      </c>
      <c r="AG741" s="282" t="s">
        <v>33</v>
      </c>
      <c r="AH741" s="609" t="s">
        <v>158</v>
      </c>
      <c r="AI741" s="609" t="s">
        <v>176</v>
      </c>
      <c r="AJ741" s="282"/>
    </row>
    <row r="742" spans="2:36" ht="65.25" customHeight="1" x14ac:dyDescent="0.3">
      <c r="B742" s="306"/>
      <c r="C742" s="306"/>
      <c r="D742" s="306"/>
      <c r="E742" s="337"/>
      <c r="F742" s="337"/>
      <c r="G742" s="299"/>
      <c r="H742" s="306"/>
      <c r="I742" s="306"/>
      <c r="J742" s="20" t="s">
        <v>111</v>
      </c>
      <c r="K742" s="27" t="s">
        <v>112</v>
      </c>
      <c r="L742" s="27" t="s">
        <v>85</v>
      </c>
      <c r="M742" s="27">
        <v>2</v>
      </c>
      <c r="N742" s="286"/>
      <c r="O742" s="306"/>
      <c r="P742" s="306"/>
      <c r="Q742" s="306"/>
      <c r="R742" s="353"/>
      <c r="S742" s="301"/>
      <c r="T742" s="300"/>
      <c r="U742" s="300"/>
      <c r="V742" s="334"/>
      <c r="W742" s="284"/>
      <c r="X742" s="284"/>
      <c r="Y742" s="334"/>
      <c r="Z742" s="284"/>
      <c r="AA742" s="284"/>
      <c r="AB742" s="334"/>
      <c r="AC742" s="282"/>
      <c r="AD742" s="283"/>
      <c r="AE742" s="283"/>
      <c r="AF742" s="243"/>
      <c r="AG742" s="282"/>
      <c r="AH742" s="610"/>
      <c r="AI742" s="610"/>
      <c r="AJ742" s="243"/>
    </row>
    <row r="743" spans="2:36" ht="60" customHeight="1" x14ac:dyDescent="0.3">
      <c r="B743" s="305"/>
      <c r="C743" s="305"/>
      <c r="D743" s="305"/>
      <c r="E743" s="338"/>
      <c r="F743" s="338"/>
      <c r="G743" s="299"/>
      <c r="H743" s="305"/>
      <c r="I743" s="305"/>
      <c r="J743" s="20" t="s">
        <v>127</v>
      </c>
      <c r="K743" s="27" t="s">
        <v>128</v>
      </c>
      <c r="L743" s="27" t="s">
        <v>85</v>
      </c>
      <c r="M743" s="27">
        <v>190</v>
      </c>
      <c r="N743" s="287"/>
      <c r="O743" s="305"/>
      <c r="P743" s="305"/>
      <c r="Q743" s="305"/>
      <c r="R743" s="354"/>
      <c r="S743" s="301"/>
      <c r="T743" s="300"/>
      <c r="U743" s="300"/>
      <c r="V743" s="335"/>
      <c r="W743" s="284"/>
      <c r="X743" s="284"/>
      <c r="Y743" s="335"/>
      <c r="Z743" s="284"/>
      <c r="AA743" s="284"/>
      <c r="AB743" s="335"/>
      <c r="AC743" s="282"/>
      <c r="AD743" s="283"/>
      <c r="AE743" s="283"/>
      <c r="AF743" s="243"/>
      <c r="AG743" s="282"/>
      <c r="AH743" s="611"/>
      <c r="AI743" s="611"/>
      <c r="AJ743" s="243"/>
    </row>
    <row r="744" spans="2:36" ht="143.25" customHeight="1" x14ac:dyDescent="0.3">
      <c r="B744" s="256" t="s">
        <v>743</v>
      </c>
      <c r="C744" s="256" t="s">
        <v>737</v>
      </c>
      <c r="D744" s="256" t="s">
        <v>66</v>
      </c>
      <c r="E744" s="271" t="s">
        <v>67</v>
      </c>
      <c r="F744" s="271" t="s">
        <v>134</v>
      </c>
      <c r="G744" s="229" t="s">
        <v>147</v>
      </c>
      <c r="H744" s="256" t="s">
        <v>70</v>
      </c>
      <c r="I744" s="256" t="s">
        <v>98</v>
      </c>
      <c r="J744" s="11" t="s">
        <v>750</v>
      </c>
      <c r="K744" s="7" t="s">
        <v>107</v>
      </c>
      <c r="L744" s="14" t="s">
        <v>711</v>
      </c>
      <c r="M744" s="14">
        <v>40</v>
      </c>
      <c r="N744" s="239" t="s">
        <v>108</v>
      </c>
      <c r="O744" s="256" t="s">
        <v>751</v>
      </c>
      <c r="P744" s="256" t="s">
        <v>75</v>
      </c>
      <c r="Q744" s="256" t="s">
        <v>76</v>
      </c>
      <c r="R744" s="263" t="s">
        <v>77</v>
      </c>
      <c r="S744" s="231" t="s">
        <v>109</v>
      </c>
      <c r="T744" s="232">
        <f>V744+Y744</f>
        <v>101220</v>
      </c>
      <c r="U744" s="232">
        <f>+T744</f>
        <v>101220</v>
      </c>
      <c r="V744" s="260">
        <v>86037</v>
      </c>
      <c r="W744" s="236" t="s">
        <v>98</v>
      </c>
      <c r="X744" s="236" t="s">
        <v>98</v>
      </c>
      <c r="Y744" s="260">
        <v>15183</v>
      </c>
      <c r="Z744" s="236" t="s">
        <v>98</v>
      </c>
      <c r="AA744" s="236" t="s">
        <v>98</v>
      </c>
      <c r="AB744" s="260">
        <v>19280</v>
      </c>
      <c r="AC744" s="227" t="s">
        <v>149</v>
      </c>
      <c r="AD744" s="237" t="s">
        <v>79</v>
      </c>
      <c r="AE744" s="237">
        <f>V744+Y744</f>
        <v>101220</v>
      </c>
      <c r="AF744" s="227" t="s">
        <v>79</v>
      </c>
      <c r="AG744" s="227" t="s">
        <v>33</v>
      </c>
      <c r="AH744" s="606" t="s">
        <v>158</v>
      </c>
      <c r="AI744" s="606" t="s">
        <v>176</v>
      </c>
      <c r="AJ744" s="227"/>
    </row>
    <row r="745" spans="2:36" ht="57.75" customHeight="1" x14ac:dyDescent="0.3">
      <c r="B745" s="257"/>
      <c r="C745" s="257"/>
      <c r="D745" s="257"/>
      <c r="E745" s="272"/>
      <c r="F745" s="272"/>
      <c r="G745" s="229"/>
      <c r="H745" s="257"/>
      <c r="I745" s="257"/>
      <c r="J745" s="11" t="s">
        <v>111</v>
      </c>
      <c r="K745" s="7" t="s">
        <v>112</v>
      </c>
      <c r="L745" s="7" t="s">
        <v>85</v>
      </c>
      <c r="M745" s="7">
        <v>1</v>
      </c>
      <c r="N745" s="240"/>
      <c r="O745" s="257"/>
      <c r="P745" s="257"/>
      <c r="Q745" s="257"/>
      <c r="R745" s="264"/>
      <c r="S745" s="231"/>
      <c r="T745" s="232"/>
      <c r="U745" s="232"/>
      <c r="V745" s="261"/>
      <c r="W745" s="236"/>
      <c r="X745" s="236"/>
      <c r="Y745" s="261"/>
      <c r="Z745" s="236"/>
      <c r="AA745" s="236"/>
      <c r="AB745" s="261"/>
      <c r="AC745" s="227"/>
      <c r="AD745" s="237"/>
      <c r="AE745" s="237"/>
      <c r="AF745" s="228"/>
      <c r="AG745" s="227"/>
      <c r="AH745" s="607"/>
      <c r="AI745" s="607"/>
      <c r="AJ745" s="228"/>
    </row>
    <row r="746" spans="2:36" ht="72.75" customHeight="1" x14ac:dyDescent="0.3">
      <c r="B746" s="258"/>
      <c r="C746" s="258"/>
      <c r="D746" s="258"/>
      <c r="E746" s="273"/>
      <c r="F746" s="273"/>
      <c r="G746" s="229"/>
      <c r="H746" s="258"/>
      <c r="I746" s="258"/>
      <c r="J746" s="11" t="s">
        <v>127</v>
      </c>
      <c r="K746" s="7" t="s">
        <v>128</v>
      </c>
      <c r="L746" s="7" t="s">
        <v>85</v>
      </c>
      <c r="M746" s="7">
        <v>48</v>
      </c>
      <c r="N746" s="241"/>
      <c r="O746" s="258"/>
      <c r="P746" s="258"/>
      <c r="Q746" s="258"/>
      <c r="R746" s="265"/>
      <c r="S746" s="231"/>
      <c r="T746" s="232"/>
      <c r="U746" s="232"/>
      <c r="V746" s="262"/>
      <c r="W746" s="236"/>
      <c r="X746" s="236"/>
      <c r="Y746" s="262"/>
      <c r="Z746" s="236"/>
      <c r="AA746" s="236"/>
      <c r="AB746" s="262"/>
      <c r="AC746" s="227"/>
      <c r="AD746" s="237"/>
      <c r="AE746" s="237"/>
      <c r="AF746" s="228"/>
      <c r="AG746" s="227"/>
      <c r="AH746" s="608"/>
      <c r="AI746" s="608"/>
      <c r="AJ746" s="228"/>
    </row>
    <row r="747" spans="2:36" ht="120" customHeight="1" x14ac:dyDescent="0.3">
      <c r="B747" s="256" t="s">
        <v>744</v>
      </c>
      <c r="C747" s="256" t="s">
        <v>738</v>
      </c>
      <c r="D747" s="256" t="s">
        <v>66</v>
      </c>
      <c r="E747" s="271" t="s">
        <v>67</v>
      </c>
      <c r="F747" s="271" t="s">
        <v>134</v>
      </c>
      <c r="G747" s="229" t="s">
        <v>147</v>
      </c>
      <c r="H747" s="256" t="s">
        <v>70</v>
      </c>
      <c r="I747" s="256" t="s">
        <v>98</v>
      </c>
      <c r="J747" s="11" t="s">
        <v>750</v>
      </c>
      <c r="K747" s="7" t="s">
        <v>107</v>
      </c>
      <c r="L747" s="14" t="s">
        <v>711</v>
      </c>
      <c r="M747" s="14">
        <v>40</v>
      </c>
      <c r="N747" s="239" t="s">
        <v>108</v>
      </c>
      <c r="O747" s="256" t="s">
        <v>751</v>
      </c>
      <c r="P747" s="256" t="s">
        <v>75</v>
      </c>
      <c r="Q747" s="256" t="s">
        <v>76</v>
      </c>
      <c r="R747" s="263" t="s">
        <v>77</v>
      </c>
      <c r="S747" s="231" t="s">
        <v>109</v>
      </c>
      <c r="T747" s="232">
        <f>V747+Y747</f>
        <v>84000</v>
      </c>
      <c r="U747" s="232">
        <f>+T747</f>
        <v>84000</v>
      </c>
      <c r="V747" s="260">
        <v>71400</v>
      </c>
      <c r="W747" s="236" t="s">
        <v>98</v>
      </c>
      <c r="X747" s="236" t="s">
        <v>98</v>
      </c>
      <c r="Y747" s="260">
        <v>12600</v>
      </c>
      <c r="Z747" s="236" t="s">
        <v>98</v>
      </c>
      <c r="AA747" s="236" t="s">
        <v>98</v>
      </c>
      <c r="AB747" s="260">
        <v>16000</v>
      </c>
      <c r="AC747" s="227" t="s">
        <v>149</v>
      </c>
      <c r="AD747" s="237" t="s">
        <v>79</v>
      </c>
      <c r="AE747" s="237">
        <f>V747+Y747</f>
        <v>84000</v>
      </c>
      <c r="AF747" s="227" t="s">
        <v>79</v>
      </c>
      <c r="AG747" s="227" t="s">
        <v>33</v>
      </c>
      <c r="AH747" s="606" t="s">
        <v>158</v>
      </c>
      <c r="AI747" s="606" t="s">
        <v>176</v>
      </c>
      <c r="AJ747" s="227"/>
    </row>
    <row r="748" spans="2:36" ht="76.5" customHeight="1" x14ac:dyDescent="0.3">
      <c r="B748" s="257"/>
      <c r="C748" s="257"/>
      <c r="D748" s="257"/>
      <c r="E748" s="272"/>
      <c r="F748" s="272"/>
      <c r="G748" s="229"/>
      <c r="H748" s="257"/>
      <c r="I748" s="257"/>
      <c r="J748" s="11" t="s">
        <v>111</v>
      </c>
      <c r="K748" s="7" t="s">
        <v>112</v>
      </c>
      <c r="L748" s="7" t="s">
        <v>85</v>
      </c>
      <c r="M748" s="7">
        <v>1</v>
      </c>
      <c r="N748" s="240"/>
      <c r="O748" s="257"/>
      <c r="P748" s="257"/>
      <c r="Q748" s="257"/>
      <c r="R748" s="264"/>
      <c r="S748" s="231"/>
      <c r="T748" s="232"/>
      <c r="U748" s="232"/>
      <c r="V748" s="261"/>
      <c r="W748" s="236"/>
      <c r="X748" s="236"/>
      <c r="Y748" s="261"/>
      <c r="Z748" s="236"/>
      <c r="AA748" s="236"/>
      <c r="AB748" s="261"/>
      <c r="AC748" s="227"/>
      <c r="AD748" s="237"/>
      <c r="AE748" s="237"/>
      <c r="AF748" s="228"/>
      <c r="AG748" s="227"/>
      <c r="AH748" s="607"/>
      <c r="AI748" s="607"/>
      <c r="AJ748" s="228"/>
    </row>
    <row r="749" spans="2:36" ht="75" customHeight="1" x14ac:dyDescent="0.3">
      <c r="B749" s="258"/>
      <c r="C749" s="258"/>
      <c r="D749" s="258"/>
      <c r="E749" s="273"/>
      <c r="F749" s="273"/>
      <c r="G749" s="229"/>
      <c r="H749" s="258"/>
      <c r="I749" s="258"/>
      <c r="J749" s="11" t="s">
        <v>127</v>
      </c>
      <c r="K749" s="7" t="s">
        <v>128</v>
      </c>
      <c r="L749" s="7" t="s">
        <v>85</v>
      </c>
      <c r="M749" s="7">
        <v>50</v>
      </c>
      <c r="N749" s="241"/>
      <c r="O749" s="258"/>
      <c r="P749" s="258"/>
      <c r="Q749" s="258"/>
      <c r="R749" s="265"/>
      <c r="S749" s="231"/>
      <c r="T749" s="232"/>
      <c r="U749" s="232"/>
      <c r="V749" s="262"/>
      <c r="W749" s="236"/>
      <c r="X749" s="236"/>
      <c r="Y749" s="262"/>
      <c r="Z749" s="236"/>
      <c r="AA749" s="236"/>
      <c r="AB749" s="262"/>
      <c r="AC749" s="227"/>
      <c r="AD749" s="237"/>
      <c r="AE749" s="237"/>
      <c r="AF749" s="228"/>
      <c r="AG749" s="227"/>
      <c r="AH749" s="608"/>
      <c r="AI749" s="608"/>
      <c r="AJ749" s="228"/>
    </row>
    <row r="750" spans="2:36" ht="149.25" customHeight="1" x14ac:dyDescent="0.3">
      <c r="B750" s="256" t="s">
        <v>745</v>
      </c>
      <c r="C750" s="256" t="s">
        <v>739</v>
      </c>
      <c r="D750" s="256" t="s">
        <v>66</v>
      </c>
      <c r="E750" s="271" t="s">
        <v>67</v>
      </c>
      <c r="F750" s="271" t="s">
        <v>134</v>
      </c>
      <c r="G750" s="229" t="s">
        <v>147</v>
      </c>
      <c r="H750" s="256" t="s">
        <v>70</v>
      </c>
      <c r="I750" s="256" t="s">
        <v>98</v>
      </c>
      <c r="J750" s="11" t="s">
        <v>750</v>
      </c>
      <c r="K750" s="7" t="s">
        <v>107</v>
      </c>
      <c r="L750" s="14" t="s">
        <v>711</v>
      </c>
      <c r="M750" s="14">
        <v>40</v>
      </c>
      <c r="N750" s="239" t="s">
        <v>108</v>
      </c>
      <c r="O750" s="256" t="s">
        <v>751</v>
      </c>
      <c r="P750" s="256" t="s">
        <v>75</v>
      </c>
      <c r="Q750" s="256" t="s">
        <v>76</v>
      </c>
      <c r="R750" s="263" t="s">
        <v>77</v>
      </c>
      <c r="S750" s="231" t="s">
        <v>109</v>
      </c>
      <c r="T750" s="232">
        <f>V750+Y750</f>
        <v>50400</v>
      </c>
      <c r="U750" s="232">
        <f>+T750</f>
        <v>50400</v>
      </c>
      <c r="V750" s="260">
        <v>42840</v>
      </c>
      <c r="W750" s="236" t="s">
        <v>98</v>
      </c>
      <c r="X750" s="236" t="s">
        <v>98</v>
      </c>
      <c r="Y750" s="260">
        <v>7560</v>
      </c>
      <c r="Z750" s="236" t="s">
        <v>98</v>
      </c>
      <c r="AA750" s="236" t="s">
        <v>98</v>
      </c>
      <c r="AB750" s="260">
        <v>9600</v>
      </c>
      <c r="AC750" s="227" t="s">
        <v>149</v>
      </c>
      <c r="AD750" s="237" t="s">
        <v>79</v>
      </c>
      <c r="AE750" s="237">
        <f>V750+Y750</f>
        <v>50400</v>
      </c>
      <c r="AF750" s="227" t="s">
        <v>79</v>
      </c>
      <c r="AG750" s="227" t="s">
        <v>33</v>
      </c>
      <c r="AH750" s="606" t="s">
        <v>752</v>
      </c>
      <c r="AI750" s="606" t="s">
        <v>355</v>
      </c>
      <c r="AJ750" s="227"/>
    </row>
    <row r="751" spans="2:36" ht="70.5" customHeight="1" x14ac:dyDescent="0.3">
      <c r="B751" s="257"/>
      <c r="C751" s="257"/>
      <c r="D751" s="257"/>
      <c r="E751" s="272"/>
      <c r="F751" s="272"/>
      <c r="G751" s="229"/>
      <c r="H751" s="257"/>
      <c r="I751" s="257"/>
      <c r="J751" s="11" t="s">
        <v>111</v>
      </c>
      <c r="K751" s="7" t="s">
        <v>112</v>
      </c>
      <c r="L751" s="7" t="s">
        <v>85</v>
      </c>
      <c r="M751" s="7">
        <v>1</v>
      </c>
      <c r="N751" s="240"/>
      <c r="O751" s="257"/>
      <c r="P751" s="257"/>
      <c r="Q751" s="257"/>
      <c r="R751" s="264"/>
      <c r="S751" s="231"/>
      <c r="T751" s="232"/>
      <c r="U751" s="232"/>
      <c r="V751" s="261"/>
      <c r="W751" s="236"/>
      <c r="X751" s="236"/>
      <c r="Y751" s="261"/>
      <c r="Z751" s="236"/>
      <c r="AA751" s="236"/>
      <c r="AB751" s="261"/>
      <c r="AC751" s="227"/>
      <c r="AD751" s="237"/>
      <c r="AE751" s="237"/>
      <c r="AF751" s="228"/>
      <c r="AG751" s="227"/>
      <c r="AH751" s="607"/>
      <c r="AI751" s="607"/>
      <c r="AJ751" s="228"/>
    </row>
    <row r="752" spans="2:36" ht="58.5" customHeight="1" x14ac:dyDescent="0.3">
      <c r="B752" s="258"/>
      <c r="C752" s="258"/>
      <c r="D752" s="258"/>
      <c r="E752" s="273"/>
      <c r="F752" s="273"/>
      <c r="G752" s="229"/>
      <c r="H752" s="258"/>
      <c r="I752" s="258"/>
      <c r="J752" s="11" t="s">
        <v>127</v>
      </c>
      <c r="K752" s="7" t="s">
        <v>128</v>
      </c>
      <c r="L752" s="7" t="s">
        <v>85</v>
      </c>
      <c r="M752" s="7">
        <v>30</v>
      </c>
      <c r="N752" s="241"/>
      <c r="O752" s="258"/>
      <c r="P752" s="258"/>
      <c r="Q752" s="258"/>
      <c r="R752" s="265"/>
      <c r="S752" s="231"/>
      <c r="T752" s="232"/>
      <c r="U752" s="232"/>
      <c r="V752" s="262"/>
      <c r="W752" s="236"/>
      <c r="X752" s="236"/>
      <c r="Y752" s="262"/>
      <c r="Z752" s="236"/>
      <c r="AA752" s="236"/>
      <c r="AB752" s="262"/>
      <c r="AC752" s="227"/>
      <c r="AD752" s="237"/>
      <c r="AE752" s="237"/>
      <c r="AF752" s="228"/>
      <c r="AG752" s="227"/>
      <c r="AH752" s="608"/>
      <c r="AI752" s="608"/>
      <c r="AJ752" s="228"/>
    </row>
    <row r="753" spans="2:36" ht="123" customHeight="1" x14ac:dyDescent="0.3">
      <c r="B753" s="256" t="s">
        <v>746</v>
      </c>
      <c r="C753" s="256" t="s">
        <v>740</v>
      </c>
      <c r="D753" s="256" t="s">
        <v>66</v>
      </c>
      <c r="E753" s="271" t="s">
        <v>67</v>
      </c>
      <c r="F753" s="271" t="s">
        <v>134</v>
      </c>
      <c r="G753" s="229" t="s">
        <v>147</v>
      </c>
      <c r="H753" s="256" t="s">
        <v>70</v>
      </c>
      <c r="I753" s="256" t="s">
        <v>98</v>
      </c>
      <c r="J753" s="11" t="s">
        <v>750</v>
      </c>
      <c r="K753" s="7" t="s">
        <v>107</v>
      </c>
      <c r="L753" s="14" t="s">
        <v>711</v>
      </c>
      <c r="M753" s="14">
        <v>40</v>
      </c>
      <c r="N753" s="239" t="s">
        <v>108</v>
      </c>
      <c r="O753" s="256" t="s">
        <v>751</v>
      </c>
      <c r="P753" s="256" t="s">
        <v>75</v>
      </c>
      <c r="Q753" s="256" t="s">
        <v>76</v>
      </c>
      <c r="R753" s="263" t="s">
        <v>77</v>
      </c>
      <c r="S753" s="231" t="s">
        <v>109</v>
      </c>
      <c r="T753" s="232">
        <f>V753+Y753</f>
        <v>42000</v>
      </c>
      <c r="U753" s="232">
        <f>+T753/2</f>
        <v>21000</v>
      </c>
      <c r="V753" s="260">
        <v>35700</v>
      </c>
      <c r="W753" s="236" t="s">
        <v>98</v>
      </c>
      <c r="X753" s="236" t="s">
        <v>98</v>
      </c>
      <c r="Y753" s="260">
        <v>6300</v>
      </c>
      <c r="Z753" s="236" t="s">
        <v>98</v>
      </c>
      <c r="AA753" s="236" t="s">
        <v>98</v>
      </c>
      <c r="AB753" s="260">
        <v>8000</v>
      </c>
      <c r="AC753" s="227" t="s">
        <v>149</v>
      </c>
      <c r="AD753" s="237" t="s">
        <v>79</v>
      </c>
      <c r="AE753" s="237">
        <f>V753+Y753</f>
        <v>42000</v>
      </c>
      <c r="AF753" s="227" t="s">
        <v>79</v>
      </c>
      <c r="AG753" s="227" t="s">
        <v>33</v>
      </c>
      <c r="AH753" s="606" t="s">
        <v>752</v>
      </c>
      <c r="AI753" s="606" t="s">
        <v>355</v>
      </c>
      <c r="AJ753" s="227"/>
    </row>
    <row r="754" spans="2:36" ht="72.75" customHeight="1" x14ac:dyDescent="0.3">
      <c r="B754" s="257"/>
      <c r="C754" s="257"/>
      <c r="D754" s="257"/>
      <c r="E754" s="272"/>
      <c r="F754" s="272"/>
      <c r="G754" s="229"/>
      <c r="H754" s="257"/>
      <c r="I754" s="257"/>
      <c r="J754" s="11" t="s">
        <v>111</v>
      </c>
      <c r="K754" s="7" t="s">
        <v>112</v>
      </c>
      <c r="L754" s="7" t="s">
        <v>85</v>
      </c>
      <c r="M754" s="7">
        <v>2</v>
      </c>
      <c r="N754" s="240"/>
      <c r="O754" s="257"/>
      <c r="P754" s="257"/>
      <c r="Q754" s="257"/>
      <c r="R754" s="264"/>
      <c r="S754" s="231"/>
      <c r="T754" s="232"/>
      <c r="U754" s="232"/>
      <c r="V754" s="261"/>
      <c r="W754" s="236"/>
      <c r="X754" s="236"/>
      <c r="Y754" s="261"/>
      <c r="Z754" s="236"/>
      <c r="AA754" s="236"/>
      <c r="AB754" s="261"/>
      <c r="AC754" s="227"/>
      <c r="AD754" s="237"/>
      <c r="AE754" s="237"/>
      <c r="AF754" s="228"/>
      <c r="AG754" s="227"/>
      <c r="AH754" s="607"/>
      <c r="AI754" s="607"/>
      <c r="AJ754" s="228"/>
    </row>
    <row r="755" spans="2:36" ht="53.25" customHeight="1" x14ac:dyDescent="0.3">
      <c r="B755" s="258"/>
      <c r="C755" s="258"/>
      <c r="D755" s="258"/>
      <c r="E755" s="273"/>
      <c r="F755" s="273"/>
      <c r="G755" s="229"/>
      <c r="H755" s="258"/>
      <c r="I755" s="258"/>
      <c r="J755" s="11" t="s">
        <v>127</v>
      </c>
      <c r="K755" s="7" t="s">
        <v>128</v>
      </c>
      <c r="L755" s="7" t="s">
        <v>85</v>
      </c>
      <c r="M755" s="7">
        <v>24</v>
      </c>
      <c r="N755" s="241"/>
      <c r="O755" s="258"/>
      <c r="P755" s="258"/>
      <c r="Q755" s="258"/>
      <c r="R755" s="265"/>
      <c r="S755" s="231"/>
      <c r="T755" s="232"/>
      <c r="U755" s="232"/>
      <c r="V755" s="262"/>
      <c r="W755" s="236"/>
      <c r="X755" s="236"/>
      <c r="Y755" s="262"/>
      <c r="Z755" s="236"/>
      <c r="AA755" s="236"/>
      <c r="AB755" s="262"/>
      <c r="AC755" s="227"/>
      <c r="AD755" s="237"/>
      <c r="AE755" s="237"/>
      <c r="AF755" s="228"/>
      <c r="AG755" s="227"/>
      <c r="AH755" s="608"/>
      <c r="AI755" s="608"/>
      <c r="AJ755" s="228"/>
    </row>
    <row r="756" spans="2:36" ht="76.5" customHeight="1" x14ac:dyDescent="0.3">
      <c r="B756" s="256" t="s">
        <v>747</v>
      </c>
      <c r="C756" s="256" t="s">
        <v>741</v>
      </c>
      <c r="D756" s="256" t="s">
        <v>66</v>
      </c>
      <c r="E756" s="271" t="s">
        <v>67</v>
      </c>
      <c r="F756" s="31" t="s">
        <v>134</v>
      </c>
      <c r="G756" s="31" t="s">
        <v>147</v>
      </c>
      <c r="H756" s="256" t="s">
        <v>70</v>
      </c>
      <c r="I756" s="256" t="s">
        <v>98</v>
      </c>
      <c r="J756" s="11" t="s">
        <v>111</v>
      </c>
      <c r="K756" s="7" t="s">
        <v>112</v>
      </c>
      <c r="L756" s="7" t="s">
        <v>85</v>
      </c>
      <c r="M756" s="7">
        <v>1</v>
      </c>
      <c r="N756" s="239" t="s">
        <v>108</v>
      </c>
      <c r="O756" s="256" t="s">
        <v>751</v>
      </c>
      <c r="P756" s="256" t="s">
        <v>75</v>
      </c>
      <c r="Q756" s="256" t="s">
        <v>76</v>
      </c>
      <c r="R756" s="256" t="s">
        <v>77</v>
      </c>
      <c r="S756" s="263" t="s">
        <v>109</v>
      </c>
      <c r="T756" s="493">
        <f>+V756+Y756</f>
        <v>152020</v>
      </c>
      <c r="U756" s="493">
        <f>+T756</f>
        <v>152020</v>
      </c>
      <c r="V756" s="260">
        <v>129217</v>
      </c>
      <c r="W756" s="244" t="s">
        <v>98</v>
      </c>
      <c r="X756" s="244" t="s">
        <v>98</v>
      </c>
      <c r="Y756" s="260">
        <v>22803</v>
      </c>
      <c r="Z756" s="244" t="s">
        <v>98</v>
      </c>
      <c r="AA756" s="244" t="s">
        <v>98</v>
      </c>
      <c r="AB756" s="260">
        <v>28956.19</v>
      </c>
      <c r="AC756" s="244" t="s">
        <v>149</v>
      </c>
      <c r="AD756" s="263" t="s">
        <v>98</v>
      </c>
      <c r="AE756" s="411">
        <f>+V756+Y756</f>
        <v>152020</v>
      </c>
      <c r="AF756" s="263" t="s">
        <v>98</v>
      </c>
      <c r="AG756" s="244" t="s">
        <v>33</v>
      </c>
      <c r="AH756" s="606" t="s">
        <v>246</v>
      </c>
      <c r="AI756" s="606" t="s">
        <v>250</v>
      </c>
      <c r="AJ756" s="263"/>
    </row>
    <row r="757" spans="2:36" ht="51" customHeight="1" x14ac:dyDescent="0.3">
      <c r="B757" s="258"/>
      <c r="C757" s="257"/>
      <c r="D757" s="257"/>
      <c r="E757" s="272"/>
      <c r="F757" s="37"/>
      <c r="G757" s="37"/>
      <c r="H757" s="258"/>
      <c r="I757" s="258"/>
      <c r="J757" s="11" t="s">
        <v>127</v>
      </c>
      <c r="K757" s="7" t="s">
        <v>128</v>
      </c>
      <c r="L757" s="7" t="s">
        <v>85</v>
      </c>
      <c r="M757" s="7">
        <v>15</v>
      </c>
      <c r="N757" s="240"/>
      <c r="O757" s="257"/>
      <c r="P757" s="258"/>
      <c r="Q757" s="258"/>
      <c r="R757" s="258"/>
      <c r="S757" s="265"/>
      <c r="T757" s="265"/>
      <c r="U757" s="265"/>
      <c r="V757" s="261"/>
      <c r="W757" s="392"/>
      <c r="X757" s="392"/>
      <c r="Y757" s="261"/>
      <c r="Z757" s="392"/>
      <c r="AA757" s="392"/>
      <c r="AB757" s="261"/>
      <c r="AC757" s="392"/>
      <c r="AD757" s="265"/>
      <c r="AE757" s="392"/>
      <c r="AF757" s="265"/>
      <c r="AG757" s="392"/>
      <c r="AH757" s="607"/>
      <c r="AI757" s="607"/>
      <c r="AJ757" s="265"/>
    </row>
    <row r="758" spans="2:36" ht="54" customHeight="1" x14ac:dyDescent="0.3">
      <c r="B758" s="228" t="s">
        <v>748</v>
      </c>
      <c r="C758" s="228" t="s">
        <v>742</v>
      </c>
      <c r="D758" s="228" t="s">
        <v>66</v>
      </c>
      <c r="E758" s="229" t="s">
        <v>67</v>
      </c>
      <c r="F758" s="229" t="s">
        <v>132</v>
      </c>
      <c r="G758" s="229" t="s">
        <v>69</v>
      </c>
      <c r="H758" s="256" t="s">
        <v>70</v>
      </c>
      <c r="I758" s="256" t="s">
        <v>98</v>
      </c>
      <c r="J758" s="11" t="s">
        <v>113</v>
      </c>
      <c r="K758" s="7" t="s">
        <v>114</v>
      </c>
      <c r="L758" s="7" t="s">
        <v>115</v>
      </c>
      <c r="M758" s="7">
        <v>3.65</v>
      </c>
      <c r="N758" s="227" t="s">
        <v>108</v>
      </c>
      <c r="O758" s="228" t="s">
        <v>751</v>
      </c>
      <c r="P758" s="256" t="s">
        <v>75</v>
      </c>
      <c r="Q758" s="256" t="s">
        <v>76</v>
      </c>
      <c r="R758" s="263" t="s">
        <v>77</v>
      </c>
      <c r="S758" s="231" t="s">
        <v>109</v>
      </c>
      <c r="T758" s="232">
        <f>+V758+Y758</f>
        <v>277495.67999999999</v>
      </c>
      <c r="U758" s="232">
        <f>+T758</f>
        <v>277495.67999999999</v>
      </c>
      <c r="V758" s="237">
        <v>235871.33</v>
      </c>
      <c r="W758" s="236" t="s">
        <v>98</v>
      </c>
      <c r="X758" s="236" t="s">
        <v>98</v>
      </c>
      <c r="Y758" s="237">
        <v>41624.35</v>
      </c>
      <c r="Z758" s="236" t="s">
        <v>98</v>
      </c>
      <c r="AA758" s="236" t="s">
        <v>98</v>
      </c>
      <c r="AB758" s="237">
        <v>52856.32</v>
      </c>
      <c r="AC758" s="227" t="s">
        <v>80</v>
      </c>
      <c r="AD758" s="237" t="s">
        <v>79</v>
      </c>
      <c r="AE758" s="237">
        <f>V758+Y758</f>
        <v>277495.67999999999</v>
      </c>
      <c r="AF758" s="228" t="s">
        <v>79</v>
      </c>
      <c r="AG758" s="227" t="s">
        <v>33</v>
      </c>
      <c r="AH758" s="613" t="s">
        <v>253</v>
      </c>
      <c r="AI758" s="613" t="s">
        <v>166</v>
      </c>
      <c r="AJ758" s="228"/>
    </row>
    <row r="759" spans="2:36" ht="87.75" customHeight="1" x14ac:dyDescent="0.3">
      <c r="B759" s="228"/>
      <c r="C759" s="228"/>
      <c r="D759" s="228"/>
      <c r="E759" s="229"/>
      <c r="F759" s="229"/>
      <c r="G759" s="229"/>
      <c r="H759" s="257"/>
      <c r="I759" s="257"/>
      <c r="J759" s="11" t="s">
        <v>116</v>
      </c>
      <c r="K759" s="7" t="s">
        <v>117</v>
      </c>
      <c r="L759" s="7" t="s">
        <v>85</v>
      </c>
      <c r="M759" s="7">
        <v>1</v>
      </c>
      <c r="N759" s="227"/>
      <c r="O759" s="228"/>
      <c r="P759" s="257"/>
      <c r="Q759" s="257"/>
      <c r="R759" s="264"/>
      <c r="S759" s="231"/>
      <c r="T759" s="232"/>
      <c r="U759" s="232"/>
      <c r="V759" s="237"/>
      <c r="W759" s="236"/>
      <c r="X759" s="236"/>
      <c r="Y759" s="237"/>
      <c r="Z759" s="236"/>
      <c r="AA759" s="236"/>
      <c r="AB759" s="237"/>
      <c r="AC759" s="227"/>
      <c r="AD759" s="237"/>
      <c r="AE759" s="237"/>
      <c r="AF759" s="228"/>
      <c r="AG759" s="227"/>
      <c r="AH759" s="613"/>
      <c r="AI759" s="613"/>
      <c r="AJ759" s="228"/>
    </row>
    <row r="760" spans="2:36" ht="78" customHeight="1" x14ac:dyDescent="0.3">
      <c r="B760" s="228"/>
      <c r="C760" s="228"/>
      <c r="D760" s="228"/>
      <c r="E760" s="229"/>
      <c r="F760" s="229"/>
      <c r="G760" s="229"/>
      <c r="H760" s="257"/>
      <c r="I760" s="257"/>
      <c r="J760" s="11" t="s">
        <v>208</v>
      </c>
      <c r="K760" s="7" t="s">
        <v>118</v>
      </c>
      <c r="L760" s="7" t="s">
        <v>119</v>
      </c>
      <c r="M760" s="7">
        <v>1</v>
      </c>
      <c r="N760" s="227"/>
      <c r="O760" s="228"/>
      <c r="P760" s="257"/>
      <c r="Q760" s="257"/>
      <c r="R760" s="264"/>
      <c r="S760" s="231"/>
      <c r="T760" s="232"/>
      <c r="U760" s="232"/>
      <c r="V760" s="237"/>
      <c r="W760" s="236"/>
      <c r="X760" s="236"/>
      <c r="Y760" s="237"/>
      <c r="Z760" s="236"/>
      <c r="AA760" s="236"/>
      <c r="AB760" s="237"/>
      <c r="AC760" s="227"/>
      <c r="AD760" s="237"/>
      <c r="AE760" s="237"/>
      <c r="AF760" s="228"/>
      <c r="AG760" s="227"/>
      <c r="AH760" s="613"/>
      <c r="AI760" s="613"/>
      <c r="AJ760" s="228"/>
    </row>
    <row r="761" spans="2:36" ht="40.200000000000003" customHeight="1" x14ac:dyDescent="0.3">
      <c r="B761" s="228"/>
      <c r="C761" s="228"/>
      <c r="D761" s="228"/>
      <c r="E761" s="229"/>
      <c r="F761" s="229"/>
      <c r="G761" s="229"/>
      <c r="H761" s="258"/>
      <c r="I761" s="258"/>
      <c r="J761" s="28" t="s">
        <v>120</v>
      </c>
      <c r="K761" s="14" t="s">
        <v>121</v>
      </c>
      <c r="L761" s="14" t="s">
        <v>119</v>
      </c>
      <c r="M761" s="71">
        <v>1</v>
      </c>
      <c r="N761" s="227"/>
      <c r="O761" s="228"/>
      <c r="P761" s="258"/>
      <c r="Q761" s="258"/>
      <c r="R761" s="265"/>
      <c r="S761" s="231"/>
      <c r="T761" s="302"/>
      <c r="U761" s="302"/>
      <c r="V761" s="237"/>
      <c r="W761" s="233"/>
      <c r="X761" s="233"/>
      <c r="Y761" s="237"/>
      <c r="Z761" s="233"/>
      <c r="AA761" s="233"/>
      <c r="AB761" s="237"/>
      <c r="AC761" s="239"/>
      <c r="AD761" s="237"/>
      <c r="AE761" s="260"/>
      <c r="AF761" s="256"/>
      <c r="AG761" s="239"/>
      <c r="AH761" s="613"/>
      <c r="AI761" s="613"/>
      <c r="AJ761" s="228"/>
    </row>
    <row r="762" spans="2:36" ht="143.25" customHeight="1" x14ac:dyDescent="0.3">
      <c r="B762" s="256" t="s">
        <v>966</v>
      </c>
      <c r="C762" s="256" t="s">
        <v>737</v>
      </c>
      <c r="D762" s="256" t="s">
        <v>66</v>
      </c>
      <c r="E762" s="271" t="s">
        <v>67</v>
      </c>
      <c r="F762" s="271" t="s">
        <v>134</v>
      </c>
      <c r="G762" s="229" t="s">
        <v>147</v>
      </c>
      <c r="H762" s="256" t="s">
        <v>70</v>
      </c>
      <c r="I762" s="256" t="s">
        <v>98</v>
      </c>
      <c r="J762" s="11" t="s">
        <v>750</v>
      </c>
      <c r="K762" s="7" t="s">
        <v>107</v>
      </c>
      <c r="L762" s="14" t="s">
        <v>711</v>
      </c>
      <c r="M762" s="14">
        <v>40</v>
      </c>
      <c r="N762" s="239" t="s">
        <v>108</v>
      </c>
      <c r="O762" s="256" t="s">
        <v>751</v>
      </c>
      <c r="P762" s="256" t="s">
        <v>75</v>
      </c>
      <c r="Q762" s="256" t="s">
        <v>76</v>
      </c>
      <c r="R762" s="263" t="s">
        <v>77</v>
      </c>
      <c r="S762" s="231" t="s">
        <v>109</v>
      </c>
      <c r="T762" s="232">
        <f>V762+Y762</f>
        <v>101220</v>
      </c>
      <c r="U762" s="232">
        <f>+T762</f>
        <v>101220</v>
      </c>
      <c r="V762" s="260">
        <v>86037</v>
      </c>
      <c r="W762" s="236" t="s">
        <v>98</v>
      </c>
      <c r="X762" s="236" t="s">
        <v>98</v>
      </c>
      <c r="Y762" s="260">
        <v>15183</v>
      </c>
      <c r="Z762" s="236" t="s">
        <v>98</v>
      </c>
      <c r="AA762" s="236" t="s">
        <v>98</v>
      </c>
      <c r="AB762" s="260">
        <v>19280</v>
      </c>
      <c r="AC762" s="227" t="s">
        <v>149</v>
      </c>
      <c r="AD762" s="237" t="s">
        <v>79</v>
      </c>
      <c r="AE762" s="237">
        <f>V762+Y762</f>
        <v>101220</v>
      </c>
      <c r="AF762" s="227" t="s">
        <v>79</v>
      </c>
      <c r="AG762" s="227" t="s">
        <v>33</v>
      </c>
      <c r="AH762" s="606" t="s">
        <v>246</v>
      </c>
      <c r="AI762" s="606" t="s">
        <v>247</v>
      </c>
      <c r="AJ762" s="227"/>
    </row>
    <row r="763" spans="2:36" ht="57.75" customHeight="1" x14ac:dyDescent="0.3">
      <c r="B763" s="257"/>
      <c r="C763" s="257"/>
      <c r="D763" s="257"/>
      <c r="E763" s="272"/>
      <c r="F763" s="272"/>
      <c r="G763" s="229"/>
      <c r="H763" s="257"/>
      <c r="I763" s="257"/>
      <c r="J763" s="11" t="s">
        <v>111</v>
      </c>
      <c r="K763" s="7" t="s">
        <v>112</v>
      </c>
      <c r="L763" s="7" t="s">
        <v>85</v>
      </c>
      <c r="M763" s="7">
        <v>1</v>
      </c>
      <c r="N763" s="240"/>
      <c r="O763" s="257"/>
      <c r="P763" s="257"/>
      <c r="Q763" s="257"/>
      <c r="R763" s="264"/>
      <c r="S763" s="231"/>
      <c r="T763" s="232"/>
      <c r="U763" s="232"/>
      <c r="V763" s="261"/>
      <c r="W763" s="236"/>
      <c r="X763" s="236"/>
      <c r="Y763" s="261"/>
      <c r="Z763" s="236"/>
      <c r="AA763" s="236"/>
      <c r="AB763" s="261"/>
      <c r="AC763" s="227"/>
      <c r="AD763" s="237"/>
      <c r="AE763" s="237"/>
      <c r="AF763" s="228"/>
      <c r="AG763" s="227"/>
      <c r="AH763" s="607"/>
      <c r="AI763" s="607"/>
      <c r="AJ763" s="228"/>
    </row>
    <row r="764" spans="2:36" ht="72.75" customHeight="1" x14ac:dyDescent="0.3">
      <c r="B764" s="258"/>
      <c r="C764" s="258"/>
      <c r="D764" s="258"/>
      <c r="E764" s="273"/>
      <c r="F764" s="273"/>
      <c r="G764" s="229"/>
      <c r="H764" s="258"/>
      <c r="I764" s="258"/>
      <c r="J764" s="11" t="s">
        <v>127</v>
      </c>
      <c r="K764" s="7" t="s">
        <v>128</v>
      </c>
      <c r="L764" s="7" t="s">
        <v>85</v>
      </c>
      <c r="M764" s="7">
        <v>48</v>
      </c>
      <c r="N764" s="241"/>
      <c r="O764" s="258"/>
      <c r="P764" s="258"/>
      <c r="Q764" s="258"/>
      <c r="R764" s="265"/>
      <c r="S764" s="231"/>
      <c r="T764" s="232"/>
      <c r="U764" s="232"/>
      <c r="V764" s="262"/>
      <c r="W764" s="236"/>
      <c r="X764" s="236"/>
      <c r="Y764" s="262"/>
      <c r="Z764" s="236"/>
      <c r="AA764" s="236"/>
      <c r="AB764" s="262"/>
      <c r="AC764" s="227"/>
      <c r="AD764" s="237"/>
      <c r="AE764" s="237"/>
      <c r="AF764" s="228"/>
      <c r="AG764" s="227"/>
      <c r="AH764" s="608"/>
      <c r="AI764" s="608"/>
      <c r="AJ764" s="228"/>
    </row>
    <row r="765" spans="2:36" ht="144" customHeight="1" x14ac:dyDescent="0.3">
      <c r="B765" s="256" t="s">
        <v>1101</v>
      </c>
      <c r="C765" s="256" t="s">
        <v>749</v>
      </c>
      <c r="D765" s="256" t="s">
        <v>66</v>
      </c>
      <c r="E765" s="271" t="s">
        <v>67</v>
      </c>
      <c r="F765" s="271" t="s">
        <v>134</v>
      </c>
      <c r="G765" s="229" t="s">
        <v>147</v>
      </c>
      <c r="H765" s="256" t="s">
        <v>70</v>
      </c>
      <c r="I765" s="256" t="s">
        <v>98</v>
      </c>
      <c r="J765" s="11" t="s">
        <v>750</v>
      </c>
      <c r="K765" s="7" t="s">
        <v>107</v>
      </c>
      <c r="L765" s="14" t="s">
        <v>711</v>
      </c>
      <c r="M765" s="14">
        <v>40</v>
      </c>
      <c r="N765" s="239" t="s">
        <v>108</v>
      </c>
      <c r="O765" s="256" t="s">
        <v>751</v>
      </c>
      <c r="P765" s="256" t="s">
        <v>75</v>
      </c>
      <c r="Q765" s="256" t="s">
        <v>76</v>
      </c>
      <c r="R765" s="263" t="s">
        <v>77</v>
      </c>
      <c r="S765" s="231" t="s">
        <v>109</v>
      </c>
      <c r="T765" s="232">
        <f>V765+Y765</f>
        <v>292864.32</v>
      </c>
      <c r="U765" s="232">
        <f>+T765/M766</f>
        <v>292864.32</v>
      </c>
      <c r="V765" s="260">
        <v>248934.67</v>
      </c>
      <c r="W765" s="236" t="s">
        <v>98</v>
      </c>
      <c r="X765" s="236" t="s">
        <v>98</v>
      </c>
      <c r="Y765" s="260">
        <v>43929.65</v>
      </c>
      <c r="Z765" s="236" t="s">
        <v>98</v>
      </c>
      <c r="AA765" s="236" t="s">
        <v>98</v>
      </c>
      <c r="AB765" s="260">
        <v>55783.68</v>
      </c>
      <c r="AC765" s="227" t="s">
        <v>149</v>
      </c>
      <c r="AD765" s="237" t="s">
        <v>79</v>
      </c>
      <c r="AE765" s="237">
        <f>V765+Y765</f>
        <v>292864.32</v>
      </c>
      <c r="AF765" s="227" t="s">
        <v>79</v>
      </c>
      <c r="AG765" s="227" t="s">
        <v>33</v>
      </c>
      <c r="AH765" s="606" t="s">
        <v>253</v>
      </c>
      <c r="AI765" s="606" t="s">
        <v>167</v>
      </c>
      <c r="AJ765" s="227"/>
    </row>
    <row r="766" spans="2:36" ht="65.25" customHeight="1" x14ac:dyDescent="0.3">
      <c r="B766" s="257"/>
      <c r="C766" s="257"/>
      <c r="D766" s="257"/>
      <c r="E766" s="272"/>
      <c r="F766" s="272"/>
      <c r="G766" s="229"/>
      <c r="H766" s="257"/>
      <c r="I766" s="257"/>
      <c r="J766" s="11" t="s">
        <v>111</v>
      </c>
      <c r="K766" s="7" t="s">
        <v>112</v>
      </c>
      <c r="L766" s="7" t="s">
        <v>85</v>
      </c>
      <c r="M766" s="7">
        <v>1</v>
      </c>
      <c r="N766" s="240"/>
      <c r="O766" s="257"/>
      <c r="P766" s="257"/>
      <c r="Q766" s="257"/>
      <c r="R766" s="264"/>
      <c r="S766" s="231"/>
      <c r="T766" s="232"/>
      <c r="U766" s="232"/>
      <c r="V766" s="261"/>
      <c r="W766" s="236"/>
      <c r="X766" s="236"/>
      <c r="Y766" s="261"/>
      <c r="Z766" s="236"/>
      <c r="AA766" s="236"/>
      <c r="AB766" s="261"/>
      <c r="AC766" s="227"/>
      <c r="AD766" s="237"/>
      <c r="AE766" s="237"/>
      <c r="AF766" s="228"/>
      <c r="AG766" s="227"/>
      <c r="AH766" s="607"/>
      <c r="AI766" s="607"/>
      <c r="AJ766" s="228"/>
    </row>
    <row r="767" spans="2:36" ht="60" customHeight="1" x14ac:dyDescent="0.3">
      <c r="B767" s="258"/>
      <c r="C767" s="258"/>
      <c r="D767" s="258"/>
      <c r="E767" s="273"/>
      <c r="F767" s="273"/>
      <c r="G767" s="229"/>
      <c r="H767" s="258"/>
      <c r="I767" s="258"/>
      <c r="J767" s="11" t="s">
        <v>127</v>
      </c>
      <c r="K767" s="7" t="s">
        <v>128</v>
      </c>
      <c r="L767" s="7" t="s">
        <v>85</v>
      </c>
      <c r="M767" s="7">
        <v>190</v>
      </c>
      <c r="N767" s="241"/>
      <c r="O767" s="258"/>
      <c r="P767" s="258"/>
      <c r="Q767" s="258"/>
      <c r="R767" s="265"/>
      <c r="S767" s="231"/>
      <c r="T767" s="232"/>
      <c r="U767" s="232"/>
      <c r="V767" s="262"/>
      <c r="W767" s="236"/>
      <c r="X767" s="236"/>
      <c r="Y767" s="262"/>
      <c r="Z767" s="236"/>
      <c r="AA767" s="236"/>
      <c r="AB767" s="262"/>
      <c r="AC767" s="227"/>
      <c r="AD767" s="237"/>
      <c r="AE767" s="237"/>
      <c r="AF767" s="228"/>
      <c r="AG767" s="227"/>
      <c r="AH767" s="608"/>
      <c r="AI767" s="608"/>
      <c r="AJ767" s="228"/>
    </row>
    <row r="768" spans="2:36" ht="123" customHeight="1" x14ac:dyDescent="0.3">
      <c r="B768" s="256" t="s">
        <v>1102</v>
      </c>
      <c r="C768" s="256" t="s">
        <v>740</v>
      </c>
      <c r="D768" s="256" t="s">
        <v>66</v>
      </c>
      <c r="E768" s="271" t="s">
        <v>67</v>
      </c>
      <c r="F768" s="271" t="s">
        <v>134</v>
      </c>
      <c r="G768" s="229" t="s">
        <v>147</v>
      </c>
      <c r="H768" s="256" t="s">
        <v>70</v>
      </c>
      <c r="I768" s="256" t="s">
        <v>98</v>
      </c>
      <c r="J768" s="11" t="s">
        <v>750</v>
      </c>
      <c r="K768" s="7" t="s">
        <v>107</v>
      </c>
      <c r="L768" s="14" t="s">
        <v>711</v>
      </c>
      <c r="M768" s="14">
        <v>40</v>
      </c>
      <c r="N768" s="239" t="s">
        <v>108</v>
      </c>
      <c r="O768" s="256" t="s">
        <v>751</v>
      </c>
      <c r="P768" s="256" t="s">
        <v>75</v>
      </c>
      <c r="Q768" s="256" t="s">
        <v>76</v>
      </c>
      <c r="R768" s="263" t="s">
        <v>77</v>
      </c>
      <c r="S768" s="231" t="s">
        <v>109</v>
      </c>
      <c r="T768" s="232">
        <f>V768+Y768</f>
        <v>21000</v>
      </c>
      <c r="U768" s="232">
        <f>+T768/1</f>
        <v>21000</v>
      </c>
      <c r="V768" s="260">
        <v>17850</v>
      </c>
      <c r="W768" s="236" t="s">
        <v>98</v>
      </c>
      <c r="X768" s="236" t="s">
        <v>98</v>
      </c>
      <c r="Y768" s="260">
        <v>3150</v>
      </c>
      <c r="Z768" s="236" t="s">
        <v>98</v>
      </c>
      <c r="AA768" s="236" t="s">
        <v>98</v>
      </c>
      <c r="AB768" s="260">
        <v>4000</v>
      </c>
      <c r="AC768" s="227" t="s">
        <v>149</v>
      </c>
      <c r="AD768" s="237" t="s">
        <v>79</v>
      </c>
      <c r="AE768" s="237">
        <f>V768+Y768</f>
        <v>21000</v>
      </c>
      <c r="AF768" s="227" t="s">
        <v>79</v>
      </c>
      <c r="AG768" s="227" t="s">
        <v>33</v>
      </c>
      <c r="AH768" s="606" t="s">
        <v>253</v>
      </c>
      <c r="AI768" s="606" t="s">
        <v>166</v>
      </c>
      <c r="AJ768" s="227"/>
    </row>
    <row r="769" spans="2:36" ht="72.75" customHeight="1" x14ac:dyDescent="0.3">
      <c r="B769" s="257"/>
      <c r="C769" s="257"/>
      <c r="D769" s="257"/>
      <c r="E769" s="272"/>
      <c r="F769" s="272"/>
      <c r="G769" s="229"/>
      <c r="H769" s="257"/>
      <c r="I769" s="257"/>
      <c r="J769" s="11" t="s">
        <v>111</v>
      </c>
      <c r="K769" s="7" t="s">
        <v>112</v>
      </c>
      <c r="L769" s="7" t="s">
        <v>85</v>
      </c>
      <c r="M769" s="7">
        <v>1</v>
      </c>
      <c r="N769" s="240"/>
      <c r="O769" s="257"/>
      <c r="P769" s="257"/>
      <c r="Q769" s="257"/>
      <c r="R769" s="264"/>
      <c r="S769" s="231"/>
      <c r="T769" s="232"/>
      <c r="U769" s="232"/>
      <c r="V769" s="261"/>
      <c r="W769" s="236"/>
      <c r="X769" s="236"/>
      <c r="Y769" s="261"/>
      <c r="Z769" s="236"/>
      <c r="AA769" s="236"/>
      <c r="AB769" s="261"/>
      <c r="AC769" s="227"/>
      <c r="AD769" s="237"/>
      <c r="AE769" s="237"/>
      <c r="AF769" s="228"/>
      <c r="AG769" s="227"/>
      <c r="AH769" s="607"/>
      <c r="AI769" s="607"/>
      <c r="AJ769" s="228"/>
    </row>
    <row r="770" spans="2:36" ht="53.25" customHeight="1" x14ac:dyDescent="0.3">
      <c r="B770" s="258"/>
      <c r="C770" s="258"/>
      <c r="D770" s="258"/>
      <c r="E770" s="273"/>
      <c r="F770" s="273"/>
      <c r="G770" s="229"/>
      <c r="H770" s="258"/>
      <c r="I770" s="258"/>
      <c r="J770" s="11" t="s">
        <v>127</v>
      </c>
      <c r="K770" s="7" t="s">
        <v>128</v>
      </c>
      <c r="L770" s="7" t="s">
        <v>85</v>
      </c>
      <c r="M770" s="7">
        <v>12</v>
      </c>
      <c r="N770" s="241"/>
      <c r="O770" s="258"/>
      <c r="P770" s="258"/>
      <c r="Q770" s="258"/>
      <c r="R770" s="265"/>
      <c r="S770" s="231"/>
      <c r="T770" s="232"/>
      <c r="U770" s="232"/>
      <c r="V770" s="262"/>
      <c r="W770" s="236"/>
      <c r="X770" s="236"/>
      <c r="Y770" s="262"/>
      <c r="Z770" s="236"/>
      <c r="AA770" s="236"/>
      <c r="AB770" s="262"/>
      <c r="AC770" s="227"/>
      <c r="AD770" s="237"/>
      <c r="AE770" s="237"/>
      <c r="AF770" s="228"/>
      <c r="AG770" s="227"/>
      <c r="AH770" s="608"/>
      <c r="AI770" s="608"/>
      <c r="AJ770" s="228"/>
    </row>
    <row r="771" spans="2:36" ht="119.25" customHeight="1" x14ac:dyDescent="0.3">
      <c r="B771" s="228" t="s">
        <v>618</v>
      </c>
      <c r="C771" s="228" t="s">
        <v>603</v>
      </c>
      <c r="D771" s="228" t="s">
        <v>66</v>
      </c>
      <c r="E771" s="229" t="s">
        <v>67</v>
      </c>
      <c r="F771" s="229" t="s">
        <v>604</v>
      </c>
      <c r="G771" s="229" t="s">
        <v>606</v>
      </c>
      <c r="H771" s="256" t="s">
        <v>70</v>
      </c>
      <c r="I771" s="228" t="s">
        <v>98</v>
      </c>
      <c r="J771" s="11" t="s">
        <v>207</v>
      </c>
      <c r="K771" s="7" t="s">
        <v>107</v>
      </c>
      <c r="L771" s="7" t="s">
        <v>86</v>
      </c>
      <c r="M771" s="7">
        <v>40</v>
      </c>
      <c r="N771" s="227" t="s">
        <v>108</v>
      </c>
      <c r="O771" s="230" t="s">
        <v>613</v>
      </c>
      <c r="P771" s="228" t="s">
        <v>75</v>
      </c>
      <c r="Q771" s="228" t="s">
        <v>76</v>
      </c>
      <c r="R771" s="231" t="s">
        <v>77</v>
      </c>
      <c r="S771" s="231" t="s">
        <v>109</v>
      </c>
      <c r="T771" s="232">
        <f>V771+Y771</f>
        <v>251581.86</v>
      </c>
      <c r="U771" s="232" t="s">
        <v>79</v>
      </c>
      <c r="V771" s="236">
        <v>213844.58</v>
      </c>
      <c r="W771" s="236" t="s">
        <v>98</v>
      </c>
      <c r="X771" s="236" t="s">
        <v>98</v>
      </c>
      <c r="Y771" s="227">
        <v>37737.279999999999</v>
      </c>
      <c r="Z771" s="236" t="s">
        <v>98</v>
      </c>
      <c r="AA771" s="236" t="s">
        <v>98</v>
      </c>
      <c r="AB771" s="242">
        <v>21876.68</v>
      </c>
      <c r="AC771" s="227" t="s">
        <v>149</v>
      </c>
      <c r="AD771" s="237" t="s">
        <v>79</v>
      </c>
      <c r="AE771" s="237">
        <f>V771+Y771</f>
        <v>251581.86</v>
      </c>
      <c r="AF771" s="228" t="s">
        <v>79</v>
      </c>
      <c r="AG771" s="227" t="s">
        <v>33</v>
      </c>
      <c r="AH771" s="238" t="s">
        <v>157</v>
      </c>
      <c r="AI771" s="238" t="s">
        <v>158</v>
      </c>
      <c r="AJ771" s="227"/>
    </row>
    <row r="772" spans="2:36" ht="59.25" customHeight="1" x14ac:dyDescent="0.3">
      <c r="B772" s="230"/>
      <c r="C772" s="230"/>
      <c r="D772" s="230"/>
      <c r="E772" s="229"/>
      <c r="F772" s="229"/>
      <c r="G772" s="229"/>
      <c r="H772" s="257"/>
      <c r="I772" s="228"/>
      <c r="J772" s="11" t="s">
        <v>111</v>
      </c>
      <c r="K772" s="7" t="s">
        <v>112</v>
      </c>
      <c r="L772" s="7" t="s">
        <v>85</v>
      </c>
      <c r="M772" s="7">
        <v>4</v>
      </c>
      <c r="N772" s="227"/>
      <c r="O772" s="230"/>
      <c r="P772" s="228"/>
      <c r="Q772" s="228"/>
      <c r="R772" s="231"/>
      <c r="S772" s="231"/>
      <c r="T772" s="232"/>
      <c r="U772" s="232"/>
      <c r="V772" s="236"/>
      <c r="W772" s="236"/>
      <c r="X772" s="236"/>
      <c r="Y772" s="238"/>
      <c r="Z772" s="236"/>
      <c r="AA772" s="236"/>
      <c r="AB772" s="238"/>
      <c r="AC772" s="227"/>
      <c r="AD772" s="237"/>
      <c r="AE772" s="237"/>
      <c r="AF772" s="228"/>
      <c r="AG772" s="227"/>
      <c r="AH772" s="238"/>
      <c r="AI772" s="238"/>
      <c r="AJ772" s="228"/>
    </row>
    <row r="773" spans="2:36" ht="40.200000000000003" customHeight="1" x14ac:dyDescent="0.3">
      <c r="B773" s="230"/>
      <c r="C773" s="230"/>
      <c r="D773" s="230"/>
      <c r="E773" s="229"/>
      <c r="F773" s="229"/>
      <c r="G773" s="229"/>
      <c r="H773" s="258"/>
      <c r="I773" s="228"/>
      <c r="J773" s="11" t="s">
        <v>127</v>
      </c>
      <c r="K773" s="7" t="s">
        <v>128</v>
      </c>
      <c r="L773" s="7" t="s">
        <v>85</v>
      </c>
      <c r="M773" s="63">
        <v>120</v>
      </c>
      <c r="N773" s="227"/>
      <c r="O773" s="230"/>
      <c r="P773" s="228"/>
      <c r="Q773" s="228"/>
      <c r="R773" s="231"/>
      <c r="S773" s="231"/>
      <c r="T773" s="232"/>
      <c r="U773" s="232"/>
      <c r="V773" s="236"/>
      <c r="W773" s="236"/>
      <c r="X773" s="236"/>
      <c r="Y773" s="238"/>
      <c r="Z773" s="236"/>
      <c r="AA773" s="236"/>
      <c r="AB773" s="238"/>
      <c r="AC773" s="227"/>
      <c r="AD773" s="237"/>
      <c r="AE773" s="237"/>
      <c r="AF773" s="228"/>
      <c r="AG773" s="227"/>
      <c r="AH773" s="238"/>
      <c r="AI773" s="238"/>
      <c r="AJ773" s="228"/>
    </row>
    <row r="774" spans="2:36" ht="96.6" x14ac:dyDescent="0.3">
      <c r="B774" s="228" t="s">
        <v>619</v>
      </c>
      <c r="C774" s="228" t="s">
        <v>605</v>
      </c>
      <c r="D774" s="228" t="s">
        <v>66</v>
      </c>
      <c r="E774" s="229" t="s">
        <v>67</v>
      </c>
      <c r="F774" s="229" t="s">
        <v>604</v>
      </c>
      <c r="G774" s="229" t="s">
        <v>606</v>
      </c>
      <c r="H774" s="256" t="s">
        <v>70</v>
      </c>
      <c r="I774" s="228" t="s">
        <v>98</v>
      </c>
      <c r="J774" s="11" t="s">
        <v>207</v>
      </c>
      <c r="K774" s="7" t="s">
        <v>107</v>
      </c>
      <c r="L774" s="7" t="s">
        <v>86</v>
      </c>
      <c r="M774" s="7">
        <v>40</v>
      </c>
      <c r="N774" s="227" t="s">
        <v>108</v>
      </c>
      <c r="O774" s="230" t="s">
        <v>613</v>
      </c>
      <c r="P774" s="228" t="s">
        <v>75</v>
      </c>
      <c r="Q774" s="228" t="s">
        <v>76</v>
      </c>
      <c r="R774" s="231" t="s">
        <v>77</v>
      </c>
      <c r="S774" s="231" t="s">
        <v>109</v>
      </c>
      <c r="T774" s="232">
        <f>V774+Y774</f>
        <v>129357.78</v>
      </c>
      <c r="U774" s="232" t="s">
        <v>79</v>
      </c>
      <c r="V774" s="227">
        <v>109954.11</v>
      </c>
      <c r="W774" s="236" t="s">
        <v>98</v>
      </c>
      <c r="X774" s="236" t="s">
        <v>98</v>
      </c>
      <c r="Y774" s="227">
        <v>19403.669999999998</v>
      </c>
      <c r="Z774" s="236" t="s">
        <v>98</v>
      </c>
      <c r="AA774" s="236" t="s">
        <v>98</v>
      </c>
      <c r="AB774" s="242">
        <v>11248.5</v>
      </c>
      <c r="AC774" s="227" t="s">
        <v>149</v>
      </c>
      <c r="AD774" s="237" t="s">
        <v>79</v>
      </c>
      <c r="AE774" s="237">
        <f>V774+Y774</f>
        <v>129357.78</v>
      </c>
      <c r="AF774" s="228" t="s">
        <v>79</v>
      </c>
      <c r="AG774" s="227" t="s">
        <v>33</v>
      </c>
      <c r="AH774" s="238" t="s">
        <v>157</v>
      </c>
      <c r="AI774" s="238" t="s">
        <v>158</v>
      </c>
      <c r="AJ774" s="227"/>
    </row>
    <row r="775" spans="2:36" ht="41.4" x14ac:dyDescent="0.3">
      <c r="B775" s="230"/>
      <c r="C775" s="230"/>
      <c r="D775" s="230"/>
      <c r="E775" s="229"/>
      <c r="F775" s="229"/>
      <c r="G775" s="229"/>
      <c r="H775" s="257"/>
      <c r="I775" s="228"/>
      <c r="J775" s="11" t="s">
        <v>111</v>
      </c>
      <c r="K775" s="7" t="s">
        <v>112</v>
      </c>
      <c r="L775" s="7" t="s">
        <v>85</v>
      </c>
      <c r="M775" s="7">
        <v>2</v>
      </c>
      <c r="N775" s="227"/>
      <c r="O775" s="230"/>
      <c r="P775" s="228"/>
      <c r="Q775" s="228"/>
      <c r="R775" s="231"/>
      <c r="S775" s="231"/>
      <c r="T775" s="232"/>
      <c r="U775" s="232"/>
      <c r="V775" s="238"/>
      <c r="W775" s="236"/>
      <c r="X775" s="236"/>
      <c r="Y775" s="238"/>
      <c r="Z775" s="236"/>
      <c r="AA775" s="236"/>
      <c r="AB775" s="238"/>
      <c r="AC775" s="227"/>
      <c r="AD775" s="237"/>
      <c r="AE775" s="237"/>
      <c r="AF775" s="228"/>
      <c r="AG775" s="227"/>
      <c r="AH775" s="238"/>
      <c r="AI775" s="238"/>
      <c r="AJ775" s="228"/>
    </row>
    <row r="776" spans="2:36" ht="40.200000000000003" customHeight="1" x14ac:dyDescent="0.3">
      <c r="B776" s="230"/>
      <c r="C776" s="230"/>
      <c r="D776" s="230"/>
      <c r="E776" s="229"/>
      <c r="F776" s="229"/>
      <c r="G776" s="229"/>
      <c r="H776" s="258"/>
      <c r="I776" s="228"/>
      <c r="J776" s="11" t="s">
        <v>127</v>
      </c>
      <c r="K776" s="7" t="s">
        <v>128</v>
      </c>
      <c r="L776" s="7" t="s">
        <v>85</v>
      </c>
      <c r="M776" s="63">
        <v>68</v>
      </c>
      <c r="N776" s="227"/>
      <c r="O776" s="230"/>
      <c r="P776" s="228"/>
      <c r="Q776" s="228"/>
      <c r="R776" s="231"/>
      <c r="S776" s="231"/>
      <c r="T776" s="232"/>
      <c r="U776" s="232"/>
      <c r="V776" s="238"/>
      <c r="W776" s="236"/>
      <c r="X776" s="236"/>
      <c r="Y776" s="238"/>
      <c r="Z776" s="236"/>
      <c r="AA776" s="236"/>
      <c r="AB776" s="238"/>
      <c r="AC776" s="227"/>
      <c r="AD776" s="237"/>
      <c r="AE776" s="237"/>
      <c r="AF776" s="228"/>
      <c r="AG776" s="227"/>
      <c r="AH776" s="238"/>
      <c r="AI776" s="238"/>
      <c r="AJ776" s="228"/>
    </row>
    <row r="777" spans="2:36" ht="40.200000000000003" customHeight="1" x14ac:dyDescent="0.3">
      <c r="B777" s="243" t="s">
        <v>1153</v>
      </c>
      <c r="C777" s="243" t="s">
        <v>607</v>
      </c>
      <c r="D777" s="243" t="s">
        <v>66</v>
      </c>
      <c r="E777" s="299" t="s">
        <v>67</v>
      </c>
      <c r="F777" s="299" t="s">
        <v>608</v>
      </c>
      <c r="G777" s="299" t="s">
        <v>609</v>
      </c>
      <c r="H777" s="304" t="s">
        <v>70</v>
      </c>
      <c r="I777" s="243" t="s">
        <v>98</v>
      </c>
      <c r="J777" s="20" t="s">
        <v>113</v>
      </c>
      <c r="K777" s="27" t="s">
        <v>114</v>
      </c>
      <c r="L777" s="27" t="s">
        <v>115</v>
      </c>
      <c r="M777" s="27">
        <v>3</v>
      </c>
      <c r="N777" s="282" t="s">
        <v>108</v>
      </c>
      <c r="O777" s="243" t="s">
        <v>613</v>
      </c>
      <c r="P777" s="304" t="s">
        <v>75</v>
      </c>
      <c r="Q777" s="304" t="s">
        <v>76</v>
      </c>
      <c r="R777" s="304" t="s">
        <v>77</v>
      </c>
      <c r="S777" s="301" t="s">
        <v>109</v>
      </c>
      <c r="T777" s="300">
        <f>+V777+Y777</f>
        <v>188235.29</v>
      </c>
      <c r="U777" s="300" t="s">
        <v>98</v>
      </c>
      <c r="V777" s="367">
        <v>160000</v>
      </c>
      <c r="W777" s="284"/>
      <c r="X777" s="284"/>
      <c r="Y777" s="367">
        <v>28235.29</v>
      </c>
      <c r="Z777" s="284"/>
      <c r="AA777" s="284"/>
      <c r="AB777" s="367">
        <v>16368.29</v>
      </c>
      <c r="AC777" s="282" t="s">
        <v>80</v>
      </c>
      <c r="AD777" s="284" t="s">
        <v>98</v>
      </c>
      <c r="AE777" s="284"/>
      <c r="AF777" s="300"/>
      <c r="AG777" s="284"/>
      <c r="AH777" s="366" t="s">
        <v>176</v>
      </c>
      <c r="AI777" s="366" t="s">
        <v>160</v>
      </c>
      <c r="AJ777" s="243"/>
    </row>
    <row r="778" spans="2:36" ht="40.200000000000003" customHeight="1" x14ac:dyDescent="0.3">
      <c r="B778" s="372"/>
      <c r="C778" s="372"/>
      <c r="D778" s="372"/>
      <c r="E778" s="299"/>
      <c r="F778" s="299"/>
      <c r="G778" s="299"/>
      <c r="H778" s="306"/>
      <c r="I778" s="243"/>
      <c r="J778" s="20" t="s">
        <v>116</v>
      </c>
      <c r="K778" s="27" t="s">
        <v>117</v>
      </c>
      <c r="L778" s="27" t="s">
        <v>85</v>
      </c>
      <c r="M778" s="27">
        <v>1</v>
      </c>
      <c r="N778" s="282"/>
      <c r="O778" s="243"/>
      <c r="P778" s="306"/>
      <c r="Q778" s="306"/>
      <c r="R778" s="306"/>
      <c r="S778" s="301"/>
      <c r="T778" s="300"/>
      <c r="U778" s="300"/>
      <c r="V778" s="366"/>
      <c r="W778" s="284"/>
      <c r="X778" s="284"/>
      <c r="Y778" s="366"/>
      <c r="Z778" s="284"/>
      <c r="AA778" s="284"/>
      <c r="AB778" s="366"/>
      <c r="AC778" s="282"/>
      <c r="AD778" s="284"/>
      <c r="AE778" s="284"/>
      <c r="AF778" s="300"/>
      <c r="AG778" s="284"/>
      <c r="AH778" s="366"/>
      <c r="AI778" s="366"/>
      <c r="AJ778" s="243"/>
    </row>
    <row r="779" spans="2:36" ht="40.200000000000003" customHeight="1" x14ac:dyDescent="0.3">
      <c r="B779" s="372"/>
      <c r="C779" s="372"/>
      <c r="D779" s="372"/>
      <c r="E779" s="299"/>
      <c r="F779" s="299"/>
      <c r="G779" s="299"/>
      <c r="H779" s="306"/>
      <c r="I779" s="243"/>
      <c r="J779" s="20" t="s">
        <v>208</v>
      </c>
      <c r="K779" s="27" t="s">
        <v>118</v>
      </c>
      <c r="L779" s="27" t="s">
        <v>119</v>
      </c>
      <c r="M779" s="27">
        <v>1</v>
      </c>
      <c r="N779" s="282"/>
      <c r="O779" s="243"/>
      <c r="P779" s="306"/>
      <c r="Q779" s="306"/>
      <c r="R779" s="306"/>
      <c r="S779" s="301"/>
      <c r="T779" s="300"/>
      <c r="U779" s="300"/>
      <c r="V779" s="366"/>
      <c r="W779" s="284"/>
      <c r="X779" s="284"/>
      <c r="Y779" s="366"/>
      <c r="Z779" s="284"/>
      <c r="AA779" s="284"/>
      <c r="AB779" s="366"/>
      <c r="AC779" s="282"/>
      <c r="AD779" s="284"/>
      <c r="AE779" s="284"/>
      <c r="AF779" s="300"/>
      <c r="AG779" s="284"/>
      <c r="AH779" s="366"/>
      <c r="AI779" s="366"/>
      <c r="AJ779" s="243"/>
    </row>
    <row r="780" spans="2:36" ht="40.200000000000003" customHeight="1" x14ac:dyDescent="0.3">
      <c r="B780" s="372"/>
      <c r="C780" s="372"/>
      <c r="D780" s="372"/>
      <c r="E780" s="299"/>
      <c r="F780" s="299"/>
      <c r="G780" s="299"/>
      <c r="H780" s="305"/>
      <c r="I780" s="243"/>
      <c r="J780" s="20" t="s">
        <v>120</v>
      </c>
      <c r="K780" s="27" t="s">
        <v>121</v>
      </c>
      <c r="L780" s="27" t="s">
        <v>119</v>
      </c>
      <c r="M780" s="27">
        <v>1</v>
      </c>
      <c r="N780" s="282"/>
      <c r="O780" s="243"/>
      <c r="P780" s="305"/>
      <c r="Q780" s="305"/>
      <c r="R780" s="305"/>
      <c r="S780" s="301"/>
      <c r="T780" s="300"/>
      <c r="U780" s="300"/>
      <c r="V780" s="366"/>
      <c r="W780" s="284"/>
      <c r="X780" s="284"/>
      <c r="Y780" s="366"/>
      <c r="Z780" s="284"/>
      <c r="AA780" s="284"/>
      <c r="AB780" s="366"/>
      <c r="AC780" s="282"/>
      <c r="AD780" s="284"/>
      <c r="AE780" s="284"/>
      <c r="AF780" s="300"/>
      <c r="AG780" s="284"/>
      <c r="AH780" s="366"/>
      <c r="AI780" s="366"/>
      <c r="AJ780" s="243"/>
    </row>
    <row r="781" spans="2:36" ht="96.6" x14ac:dyDescent="0.3">
      <c r="B781" s="228" t="s">
        <v>620</v>
      </c>
      <c r="C781" s="228" t="s">
        <v>610</v>
      </c>
      <c r="D781" s="228" t="s">
        <v>66</v>
      </c>
      <c r="E781" s="229" t="s">
        <v>67</v>
      </c>
      <c r="F781" s="229" t="s">
        <v>604</v>
      </c>
      <c r="G781" s="229" t="s">
        <v>606</v>
      </c>
      <c r="H781" s="256" t="s">
        <v>70</v>
      </c>
      <c r="I781" s="228" t="s">
        <v>98</v>
      </c>
      <c r="J781" s="11" t="s">
        <v>207</v>
      </c>
      <c r="K781" s="7" t="s">
        <v>107</v>
      </c>
      <c r="L781" s="7" t="s">
        <v>86</v>
      </c>
      <c r="M781" s="7">
        <v>40</v>
      </c>
      <c r="N781" s="227" t="s">
        <v>108</v>
      </c>
      <c r="O781" s="228" t="s">
        <v>613</v>
      </c>
      <c r="P781" s="256" t="s">
        <v>75</v>
      </c>
      <c r="Q781" s="256" t="s">
        <v>76</v>
      </c>
      <c r="R781" s="256" t="s">
        <v>77</v>
      </c>
      <c r="S781" s="231" t="s">
        <v>109</v>
      </c>
      <c r="T781" s="232">
        <f>V781+Y781</f>
        <v>139591.32</v>
      </c>
      <c r="U781" s="232" t="s">
        <v>79</v>
      </c>
      <c r="V781" s="242">
        <v>118652.62</v>
      </c>
      <c r="W781" s="236" t="s">
        <v>98</v>
      </c>
      <c r="X781" s="236" t="s">
        <v>98</v>
      </c>
      <c r="Y781" s="242">
        <v>20938.7</v>
      </c>
      <c r="Z781" s="236" t="s">
        <v>98</v>
      </c>
      <c r="AA781" s="236" t="s">
        <v>98</v>
      </c>
      <c r="AB781" s="242">
        <v>12138.38</v>
      </c>
      <c r="AC781" s="227" t="s">
        <v>149</v>
      </c>
      <c r="AD781" s="237" t="s">
        <v>79</v>
      </c>
      <c r="AE781" s="237">
        <f>V781+Y781</f>
        <v>139591.32</v>
      </c>
      <c r="AF781" s="228" t="s">
        <v>79</v>
      </c>
      <c r="AG781" s="227" t="s">
        <v>33</v>
      </c>
      <c r="AH781" s="238" t="s">
        <v>246</v>
      </c>
      <c r="AI781" s="238" t="s">
        <v>247</v>
      </c>
      <c r="AJ781" s="227"/>
    </row>
    <row r="782" spans="2:36" ht="41.4" x14ac:dyDescent="0.3">
      <c r="B782" s="230"/>
      <c r="C782" s="230"/>
      <c r="D782" s="230"/>
      <c r="E782" s="229"/>
      <c r="F782" s="229"/>
      <c r="G782" s="229"/>
      <c r="H782" s="257"/>
      <c r="I782" s="228"/>
      <c r="J782" s="11" t="s">
        <v>111</v>
      </c>
      <c r="K782" s="7" t="s">
        <v>112</v>
      </c>
      <c r="L782" s="7" t="s">
        <v>85</v>
      </c>
      <c r="M782" s="7">
        <v>2</v>
      </c>
      <c r="N782" s="227"/>
      <c r="O782" s="228"/>
      <c r="P782" s="257"/>
      <c r="Q782" s="257"/>
      <c r="R782" s="257"/>
      <c r="S782" s="231"/>
      <c r="T782" s="232"/>
      <c r="U782" s="232"/>
      <c r="V782" s="238"/>
      <c r="W782" s="236"/>
      <c r="X782" s="236"/>
      <c r="Y782" s="238"/>
      <c r="Z782" s="236"/>
      <c r="AA782" s="236"/>
      <c r="AB782" s="238"/>
      <c r="AC782" s="227"/>
      <c r="AD782" s="237"/>
      <c r="AE782" s="237"/>
      <c r="AF782" s="228"/>
      <c r="AG782" s="227"/>
      <c r="AH782" s="238"/>
      <c r="AI782" s="238"/>
      <c r="AJ782" s="228"/>
    </row>
    <row r="783" spans="2:36" ht="40.200000000000003" customHeight="1" x14ac:dyDescent="0.3">
      <c r="B783" s="230"/>
      <c r="C783" s="230"/>
      <c r="D783" s="230"/>
      <c r="E783" s="229"/>
      <c r="F783" s="229"/>
      <c r="G783" s="229"/>
      <c r="H783" s="258"/>
      <c r="I783" s="228"/>
      <c r="J783" s="11" t="s">
        <v>127</v>
      </c>
      <c r="K783" s="7" t="s">
        <v>128</v>
      </c>
      <c r="L783" s="7" t="s">
        <v>85</v>
      </c>
      <c r="M783" s="63">
        <v>65</v>
      </c>
      <c r="N783" s="227"/>
      <c r="O783" s="228"/>
      <c r="P783" s="258"/>
      <c r="Q783" s="258"/>
      <c r="R783" s="258"/>
      <c r="S783" s="231"/>
      <c r="T783" s="232"/>
      <c r="U783" s="232"/>
      <c r="V783" s="238"/>
      <c r="W783" s="236"/>
      <c r="X783" s="236"/>
      <c r="Y783" s="238"/>
      <c r="Z783" s="236"/>
      <c r="AA783" s="236"/>
      <c r="AB783" s="238"/>
      <c r="AC783" s="227"/>
      <c r="AD783" s="237"/>
      <c r="AE783" s="237"/>
      <c r="AF783" s="228"/>
      <c r="AG783" s="227"/>
      <c r="AH783" s="238"/>
      <c r="AI783" s="238"/>
      <c r="AJ783" s="228"/>
    </row>
    <row r="784" spans="2:36" ht="124.2" customHeight="1" x14ac:dyDescent="0.3">
      <c r="B784" s="228" t="s">
        <v>621</v>
      </c>
      <c r="C784" s="228" t="s">
        <v>611</v>
      </c>
      <c r="D784" s="228" t="s">
        <v>66</v>
      </c>
      <c r="E784" s="229" t="s">
        <v>67</v>
      </c>
      <c r="F784" s="229" t="s">
        <v>604</v>
      </c>
      <c r="G784" s="229" t="s">
        <v>606</v>
      </c>
      <c r="H784" s="256" t="s">
        <v>70</v>
      </c>
      <c r="I784" s="228" t="s">
        <v>98</v>
      </c>
      <c r="J784" s="11" t="s">
        <v>207</v>
      </c>
      <c r="K784" s="7" t="s">
        <v>107</v>
      </c>
      <c r="L784" s="7" t="s">
        <v>86</v>
      </c>
      <c r="M784" s="7">
        <v>40</v>
      </c>
      <c r="N784" s="227" t="s">
        <v>108</v>
      </c>
      <c r="O784" s="228" t="s">
        <v>613</v>
      </c>
      <c r="P784" s="256" t="s">
        <v>75</v>
      </c>
      <c r="Q784" s="256" t="s">
        <v>76</v>
      </c>
      <c r="R784" s="256" t="s">
        <v>77</v>
      </c>
      <c r="S784" s="231" t="s">
        <v>109</v>
      </c>
      <c r="T784" s="232">
        <f>V784+Y784</f>
        <v>106875.98</v>
      </c>
      <c r="U784" s="232" t="s">
        <v>79</v>
      </c>
      <c r="V784" s="242">
        <v>90844.58</v>
      </c>
      <c r="W784" s="236" t="s">
        <v>98</v>
      </c>
      <c r="X784" s="236" t="s">
        <v>98</v>
      </c>
      <c r="Y784" s="242">
        <v>16031.4</v>
      </c>
      <c r="Z784" s="236" t="s">
        <v>98</v>
      </c>
      <c r="AA784" s="236" t="s">
        <v>98</v>
      </c>
      <c r="AB784" s="242">
        <v>9293.56</v>
      </c>
      <c r="AC784" s="227" t="s">
        <v>149</v>
      </c>
      <c r="AD784" s="237" t="s">
        <v>79</v>
      </c>
      <c r="AE784" s="237">
        <f>V784+Y784</f>
        <v>106875.98</v>
      </c>
      <c r="AF784" s="228" t="s">
        <v>79</v>
      </c>
      <c r="AG784" s="227" t="s">
        <v>33</v>
      </c>
      <c r="AH784" s="238" t="s">
        <v>247</v>
      </c>
      <c r="AI784" s="238" t="s">
        <v>250</v>
      </c>
      <c r="AJ784" s="227"/>
    </row>
    <row r="785" spans="2:36" ht="85.2" customHeight="1" x14ac:dyDescent="0.3">
      <c r="B785" s="230"/>
      <c r="C785" s="230"/>
      <c r="D785" s="230"/>
      <c r="E785" s="229"/>
      <c r="F785" s="229"/>
      <c r="G785" s="229"/>
      <c r="H785" s="257"/>
      <c r="I785" s="228"/>
      <c r="J785" s="11" t="s">
        <v>111</v>
      </c>
      <c r="K785" s="7" t="s">
        <v>112</v>
      </c>
      <c r="L785" s="7" t="s">
        <v>85</v>
      </c>
      <c r="M785" s="7">
        <v>1</v>
      </c>
      <c r="N785" s="227"/>
      <c r="O785" s="228"/>
      <c r="P785" s="257"/>
      <c r="Q785" s="257"/>
      <c r="R785" s="257"/>
      <c r="S785" s="231"/>
      <c r="T785" s="232"/>
      <c r="U785" s="232"/>
      <c r="V785" s="238"/>
      <c r="W785" s="236"/>
      <c r="X785" s="236"/>
      <c r="Y785" s="238"/>
      <c r="Z785" s="236"/>
      <c r="AA785" s="236"/>
      <c r="AB785" s="238"/>
      <c r="AC785" s="227"/>
      <c r="AD785" s="237"/>
      <c r="AE785" s="237"/>
      <c r="AF785" s="228"/>
      <c r="AG785" s="227"/>
      <c r="AH785" s="238"/>
      <c r="AI785" s="238"/>
      <c r="AJ785" s="228"/>
    </row>
    <row r="786" spans="2:36" ht="68.099999999999994" customHeight="1" x14ac:dyDescent="0.3">
      <c r="B786" s="230"/>
      <c r="C786" s="230"/>
      <c r="D786" s="230"/>
      <c r="E786" s="229"/>
      <c r="F786" s="229"/>
      <c r="G786" s="229"/>
      <c r="H786" s="258"/>
      <c r="I786" s="228"/>
      <c r="J786" s="11" t="s">
        <v>127</v>
      </c>
      <c r="K786" s="7" t="s">
        <v>128</v>
      </c>
      <c r="L786" s="7" t="s">
        <v>85</v>
      </c>
      <c r="M786" s="63">
        <v>40</v>
      </c>
      <c r="N786" s="227"/>
      <c r="O786" s="228"/>
      <c r="P786" s="258"/>
      <c r="Q786" s="258"/>
      <c r="R786" s="258"/>
      <c r="S786" s="231"/>
      <c r="T786" s="232"/>
      <c r="U786" s="232"/>
      <c r="V786" s="238"/>
      <c r="W786" s="236"/>
      <c r="X786" s="236"/>
      <c r="Y786" s="238"/>
      <c r="Z786" s="236"/>
      <c r="AA786" s="236"/>
      <c r="AB786" s="238"/>
      <c r="AC786" s="227"/>
      <c r="AD786" s="237"/>
      <c r="AE786" s="237"/>
      <c r="AF786" s="228"/>
      <c r="AG786" s="227"/>
      <c r="AH786" s="238"/>
      <c r="AI786" s="238"/>
      <c r="AJ786" s="228"/>
    </row>
    <row r="787" spans="2:36" ht="116.1" customHeight="1" x14ac:dyDescent="0.3">
      <c r="B787" s="228" t="s">
        <v>622</v>
      </c>
      <c r="C787" s="228" t="s">
        <v>612</v>
      </c>
      <c r="D787" s="228" t="s">
        <v>66</v>
      </c>
      <c r="E787" s="229" t="s">
        <v>67</v>
      </c>
      <c r="F787" s="229" t="s">
        <v>604</v>
      </c>
      <c r="G787" s="229" t="s">
        <v>606</v>
      </c>
      <c r="H787" s="256" t="s">
        <v>70</v>
      </c>
      <c r="I787" s="228" t="s">
        <v>98</v>
      </c>
      <c r="J787" s="11" t="s">
        <v>207</v>
      </c>
      <c r="K787" s="7" t="s">
        <v>107</v>
      </c>
      <c r="L787" s="7" t="s">
        <v>86</v>
      </c>
      <c r="M787" s="7">
        <v>40</v>
      </c>
      <c r="N787" s="227" t="s">
        <v>108</v>
      </c>
      <c r="O787" s="228" t="s">
        <v>613</v>
      </c>
      <c r="P787" s="256" t="s">
        <v>75</v>
      </c>
      <c r="Q787" s="256" t="s">
        <v>76</v>
      </c>
      <c r="R787" s="256" t="s">
        <v>77</v>
      </c>
      <c r="S787" s="231" t="s">
        <v>109</v>
      </c>
      <c r="T787" s="232">
        <f>V787+Y787</f>
        <v>144935.07</v>
      </c>
      <c r="U787" s="232" t="s">
        <v>79</v>
      </c>
      <c r="V787" s="227">
        <v>123194.82</v>
      </c>
      <c r="W787" s="236" t="s">
        <v>98</v>
      </c>
      <c r="X787" s="236" t="s">
        <v>98</v>
      </c>
      <c r="Y787" s="227">
        <v>21740.25</v>
      </c>
      <c r="Z787" s="236" t="s">
        <v>98</v>
      </c>
      <c r="AA787" s="236" t="s">
        <v>98</v>
      </c>
      <c r="AB787" s="242">
        <v>12603.05</v>
      </c>
      <c r="AC787" s="227" t="s">
        <v>149</v>
      </c>
      <c r="AD787" s="237" t="s">
        <v>79</v>
      </c>
      <c r="AE787" s="237">
        <f>V787+Y787</f>
        <v>144935.07</v>
      </c>
      <c r="AF787" s="228" t="s">
        <v>79</v>
      </c>
      <c r="AG787" s="227" t="s">
        <v>33</v>
      </c>
      <c r="AH787" s="238" t="s">
        <v>253</v>
      </c>
      <c r="AI787" s="238" t="s">
        <v>166</v>
      </c>
      <c r="AJ787" s="227"/>
    </row>
    <row r="788" spans="2:36" ht="73.2" customHeight="1" x14ac:dyDescent="0.3">
      <c r="B788" s="230"/>
      <c r="C788" s="230"/>
      <c r="D788" s="230"/>
      <c r="E788" s="229"/>
      <c r="F788" s="229"/>
      <c r="G788" s="229"/>
      <c r="H788" s="257"/>
      <c r="I788" s="228"/>
      <c r="J788" s="11" t="s">
        <v>111</v>
      </c>
      <c r="K788" s="7" t="s">
        <v>112</v>
      </c>
      <c r="L788" s="7" t="s">
        <v>85</v>
      </c>
      <c r="M788" s="7">
        <v>2</v>
      </c>
      <c r="N788" s="227"/>
      <c r="O788" s="228"/>
      <c r="P788" s="257"/>
      <c r="Q788" s="257"/>
      <c r="R788" s="257"/>
      <c r="S788" s="231"/>
      <c r="T788" s="232"/>
      <c r="U788" s="232"/>
      <c r="V788" s="238"/>
      <c r="W788" s="236"/>
      <c r="X788" s="236"/>
      <c r="Y788" s="238"/>
      <c r="Z788" s="236"/>
      <c r="AA788" s="236"/>
      <c r="AB788" s="238"/>
      <c r="AC788" s="227"/>
      <c r="AD788" s="237"/>
      <c r="AE788" s="237"/>
      <c r="AF788" s="228"/>
      <c r="AG788" s="227"/>
      <c r="AH788" s="238"/>
      <c r="AI788" s="238"/>
      <c r="AJ788" s="228"/>
    </row>
    <row r="789" spans="2:36" ht="86.1" customHeight="1" x14ac:dyDescent="0.3">
      <c r="B789" s="230"/>
      <c r="C789" s="230"/>
      <c r="D789" s="230"/>
      <c r="E789" s="229"/>
      <c r="F789" s="229"/>
      <c r="G789" s="229"/>
      <c r="H789" s="258"/>
      <c r="I789" s="228"/>
      <c r="J789" s="11" t="s">
        <v>127</v>
      </c>
      <c r="K789" s="7" t="s">
        <v>128</v>
      </c>
      <c r="L789" s="7" t="s">
        <v>85</v>
      </c>
      <c r="M789" s="63">
        <v>67</v>
      </c>
      <c r="N789" s="227"/>
      <c r="O789" s="228"/>
      <c r="P789" s="258"/>
      <c r="Q789" s="258"/>
      <c r="R789" s="258"/>
      <c r="S789" s="231"/>
      <c r="T789" s="232"/>
      <c r="U789" s="232"/>
      <c r="V789" s="238"/>
      <c r="W789" s="236"/>
      <c r="X789" s="236"/>
      <c r="Y789" s="238"/>
      <c r="Z789" s="236"/>
      <c r="AA789" s="236"/>
      <c r="AB789" s="238"/>
      <c r="AC789" s="227"/>
      <c r="AD789" s="237"/>
      <c r="AE789" s="237"/>
      <c r="AF789" s="228"/>
      <c r="AG789" s="227"/>
      <c r="AH789" s="238"/>
      <c r="AI789" s="238"/>
      <c r="AJ789" s="228"/>
    </row>
    <row r="790" spans="2:36" ht="143.1" customHeight="1" x14ac:dyDescent="0.3">
      <c r="B790" s="243" t="s">
        <v>1038</v>
      </c>
      <c r="C790" s="243" t="s">
        <v>610</v>
      </c>
      <c r="D790" s="243" t="s">
        <v>66</v>
      </c>
      <c r="E790" s="299" t="s">
        <v>67</v>
      </c>
      <c r="F790" s="299" t="s">
        <v>604</v>
      </c>
      <c r="G790" s="299" t="s">
        <v>606</v>
      </c>
      <c r="H790" s="304" t="s">
        <v>70</v>
      </c>
      <c r="I790" s="243" t="s">
        <v>98</v>
      </c>
      <c r="J790" s="20" t="s">
        <v>207</v>
      </c>
      <c r="K790" s="27" t="s">
        <v>107</v>
      </c>
      <c r="L790" s="27" t="s">
        <v>86</v>
      </c>
      <c r="M790" s="27">
        <v>40</v>
      </c>
      <c r="N790" s="282" t="s">
        <v>108</v>
      </c>
      <c r="O790" s="243" t="s">
        <v>613</v>
      </c>
      <c r="P790" s="304" t="s">
        <v>75</v>
      </c>
      <c r="Q790" s="304" t="s">
        <v>76</v>
      </c>
      <c r="R790" s="304" t="s">
        <v>77</v>
      </c>
      <c r="S790" s="301" t="s">
        <v>109</v>
      </c>
      <c r="T790" s="300">
        <f>V790+Y790</f>
        <v>69795.66</v>
      </c>
      <c r="U790" s="300" t="s">
        <v>79</v>
      </c>
      <c r="V790" s="367">
        <v>59326.31</v>
      </c>
      <c r="W790" s="284" t="s">
        <v>98</v>
      </c>
      <c r="X790" s="284" t="s">
        <v>98</v>
      </c>
      <c r="Y790" s="367">
        <v>10469.35</v>
      </c>
      <c r="Z790" s="284" t="s">
        <v>98</v>
      </c>
      <c r="AA790" s="284" t="s">
        <v>98</v>
      </c>
      <c r="AB790" s="367">
        <v>6069.19</v>
      </c>
      <c r="AC790" s="282" t="s">
        <v>149</v>
      </c>
      <c r="AD790" s="283" t="s">
        <v>79</v>
      </c>
      <c r="AE790" s="283">
        <f>V790+Y790</f>
        <v>69795.66</v>
      </c>
      <c r="AF790" s="243" t="s">
        <v>79</v>
      </c>
      <c r="AG790" s="282" t="s">
        <v>33</v>
      </c>
      <c r="AH790" s="366" t="s">
        <v>232</v>
      </c>
      <c r="AI790" s="366" t="s">
        <v>405</v>
      </c>
      <c r="AJ790" s="243"/>
    </row>
    <row r="791" spans="2:36" ht="69" customHeight="1" x14ac:dyDescent="0.3">
      <c r="B791" s="402"/>
      <c r="C791" s="533"/>
      <c r="D791" s="532"/>
      <c r="E791" s="531"/>
      <c r="F791" s="530"/>
      <c r="G791" s="531"/>
      <c r="H791" s="306"/>
      <c r="I791" s="243"/>
      <c r="J791" s="20" t="s">
        <v>111</v>
      </c>
      <c r="K791" s="27" t="s">
        <v>112</v>
      </c>
      <c r="L791" s="27" t="s">
        <v>85</v>
      </c>
      <c r="M791" s="27">
        <v>1</v>
      </c>
      <c r="N791" s="282"/>
      <c r="O791" s="243"/>
      <c r="P791" s="306"/>
      <c r="Q791" s="306"/>
      <c r="R791" s="306"/>
      <c r="S791" s="301"/>
      <c r="T791" s="300"/>
      <c r="U791" s="300"/>
      <c r="V791" s="366"/>
      <c r="W791" s="284"/>
      <c r="X791" s="284"/>
      <c r="Y791" s="366"/>
      <c r="Z791" s="284"/>
      <c r="AA791" s="284"/>
      <c r="AB791" s="366"/>
      <c r="AC791" s="282"/>
      <c r="AD791" s="283"/>
      <c r="AE791" s="283"/>
      <c r="AF791" s="243"/>
      <c r="AG791" s="282"/>
      <c r="AH791" s="366"/>
      <c r="AI791" s="366"/>
      <c r="AJ791" s="243"/>
    </row>
    <row r="792" spans="2:36" ht="64.2" customHeight="1" x14ac:dyDescent="0.3">
      <c r="B792" s="402"/>
      <c r="C792" s="533"/>
      <c r="D792" s="532"/>
      <c r="E792" s="531"/>
      <c r="F792" s="530"/>
      <c r="G792" s="531"/>
      <c r="H792" s="305"/>
      <c r="I792" s="243"/>
      <c r="J792" s="20" t="s">
        <v>127</v>
      </c>
      <c r="K792" s="27" t="s">
        <v>128</v>
      </c>
      <c r="L792" s="27" t="s">
        <v>85</v>
      </c>
      <c r="M792" s="61">
        <v>32</v>
      </c>
      <c r="N792" s="282"/>
      <c r="O792" s="243"/>
      <c r="P792" s="305"/>
      <c r="Q792" s="305"/>
      <c r="R792" s="305"/>
      <c r="S792" s="301"/>
      <c r="T792" s="300"/>
      <c r="U792" s="300"/>
      <c r="V792" s="366"/>
      <c r="W792" s="284"/>
      <c r="X792" s="284"/>
      <c r="Y792" s="366"/>
      <c r="Z792" s="284"/>
      <c r="AA792" s="284"/>
      <c r="AB792" s="366"/>
      <c r="AC792" s="282"/>
      <c r="AD792" s="283"/>
      <c r="AE792" s="283"/>
      <c r="AF792" s="243"/>
      <c r="AG792" s="282"/>
      <c r="AH792" s="366"/>
      <c r="AI792" s="366"/>
      <c r="AJ792" s="243"/>
    </row>
    <row r="793" spans="2:36" ht="119.25" customHeight="1" x14ac:dyDescent="0.3">
      <c r="B793" s="228" t="s">
        <v>938</v>
      </c>
      <c r="C793" s="228" t="s">
        <v>939</v>
      </c>
      <c r="D793" s="228" t="s">
        <v>66</v>
      </c>
      <c r="E793" s="229" t="s">
        <v>67</v>
      </c>
      <c r="F793" s="229" t="s">
        <v>604</v>
      </c>
      <c r="G793" s="229" t="s">
        <v>606</v>
      </c>
      <c r="H793" s="256" t="s">
        <v>70</v>
      </c>
      <c r="I793" s="228" t="s">
        <v>98</v>
      </c>
      <c r="J793" s="11" t="s">
        <v>207</v>
      </c>
      <c r="K793" s="7" t="s">
        <v>107</v>
      </c>
      <c r="L793" s="7" t="s">
        <v>86</v>
      </c>
      <c r="M793" s="7">
        <v>40</v>
      </c>
      <c r="N793" s="227" t="s">
        <v>108</v>
      </c>
      <c r="O793" s="230" t="s">
        <v>613</v>
      </c>
      <c r="P793" s="228" t="s">
        <v>75</v>
      </c>
      <c r="Q793" s="228" t="s">
        <v>76</v>
      </c>
      <c r="R793" s="231" t="s">
        <v>77</v>
      </c>
      <c r="S793" s="231" t="s">
        <v>109</v>
      </c>
      <c r="T793" s="232">
        <f>V793+Y793</f>
        <v>127056.07</v>
      </c>
      <c r="U793" s="232" t="s">
        <v>79</v>
      </c>
      <c r="V793" s="236">
        <v>107997.67</v>
      </c>
      <c r="W793" s="236" t="s">
        <v>98</v>
      </c>
      <c r="X793" s="236" t="s">
        <v>98</v>
      </c>
      <c r="Y793" s="227">
        <v>19058.400000000001</v>
      </c>
      <c r="Z793" s="236" t="s">
        <v>98</v>
      </c>
      <c r="AA793" s="236" t="s">
        <v>98</v>
      </c>
      <c r="AB793" s="242">
        <v>11048.35</v>
      </c>
      <c r="AC793" s="227" t="s">
        <v>149</v>
      </c>
      <c r="AD793" s="237" t="s">
        <v>79</v>
      </c>
      <c r="AE793" s="237">
        <f>V793+Y793</f>
        <v>127056.07</v>
      </c>
      <c r="AF793" s="228" t="s">
        <v>79</v>
      </c>
      <c r="AG793" s="227" t="s">
        <v>33</v>
      </c>
      <c r="AH793" s="238" t="s">
        <v>294</v>
      </c>
      <c r="AI793" s="238" t="s">
        <v>355</v>
      </c>
      <c r="AJ793" s="227"/>
    </row>
    <row r="794" spans="2:36" ht="59.25" customHeight="1" x14ac:dyDescent="0.3">
      <c r="B794" s="230"/>
      <c r="C794" s="230"/>
      <c r="D794" s="230"/>
      <c r="E794" s="229"/>
      <c r="F794" s="229"/>
      <c r="G794" s="229"/>
      <c r="H794" s="257"/>
      <c r="I794" s="228"/>
      <c r="J794" s="11" t="s">
        <v>111</v>
      </c>
      <c r="K794" s="7" t="s">
        <v>112</v>
      </c>
      <c r="L794" s="7" t="s">
        <v>85</v>
      </c>
      <c r="M794" s="7">
        <v>2</v>
      </c>
      <c r="N794" s="227"/>
      <c r="O794" s="230"/>
      <c r="P794" s="228"/>
      <c r="Q794" s="228"/>
      <c r="R794" s="231"/>
      <c r="S794" s="231"/>
      <c r="T794" s="232"/>
      <c r="U794" s="232"/>
      <c r="V794" s="236"/>
      <c r="W794" s="236"/>
      <c r="X794" s="236"/>
      <c r="Y794" s="238"/>
      <c r="Z794" s="236"/>
      <c r="AA794" s="236"/>
      <c r="AB794" s="238"/>
      <c r="AC794" s="227"/>
      <c r="AD794" s="237"/>
      <c r="AE794" s="237"/>
      <c r="AF794" s="228"/>
      <c r="AG794" s="227"/>
      <c r="AH794" s="238"/>
      <c r="AI794" s="238"/>
      <c r="AJ794" s="228"/>
    </row>
    <row r="795" spans="2:36" ht="40.200000000000003" customHeight="1" x14ac:dyDescent="0.3">
      <c r="B795" s="230"/>
      <c r="C795" s="230"/>
      <c r="D795" s="230"/>
      <c r="E795" s="229"/>
      <c r="F795" s="229"/>
      <c r="G795" s="229"/>
      <c r="H795" s="258"/>
      <c r="I795" s="228"/>
      <c r="J795" s="11" t="s">
        <v>127</v>
      </c>
      <c r="K795" s="7" t="s">
        <v>128</v>
      </c>
      <c r="L795" s="7" t="s">
        <v>85</v>
      </c>
      <c r="M795" s="63">
        <v>60</v>
      </c>
      <c r="N795" s="227"/>
      <c r="O795" s="230"/>
      <c r="P795" s="228"/>
      <c r="Q795" s="228"/>
      <c r="R795" s="231"/>
      <c r="S795" s="231"/>
      <c r="T795" s="232"/>
      <c r="U795" s="232"/>
      <c r="V795" s="236"/>
      <c r="W795" s="236"/>
      <c r="X795" s="236"/>
      <c r="Y795" s="238"/>
      <c r="Z795" s="236"/>
      <c r="AA795" s="236"/>
      <c r="AB795" s="238"/>
      <c r="AC795" s="227"/>
      <c r="AD795" s="237"/>
      <c r="AE795" s="237"/>
      <c r="AF795" s="228"/>
      <c r="AG795" s="227"/>
      <c r="AH795" s="238"/>
      <c r="AI795" s="238"/>
      <c r="AJ795" s="228"/>
    </row>
    <row r="796" spans="2:36" ht="40.200000000000003" customHeight="1" x14ac:dyDescent="0.3">
      <c r="B796" s="228" t="s">
        <v>1090</v>
      </c>
      <c r="C796" s="228" t="s">
        <v>607</v>
      </c>
      <c r="D796" s="228" t="s">
        <v>66</v>
      </c>
      <c r="E796" s="229" t="s">
        <v>67</v>
      </c>
      <c r="F796" s="229" t="s">
        <v>608</v>
      </c>
      <c r="G796" s="229" t="s">
        <v>609</v>
      </c>
      <c r="H796" s="256" t="s">
        <v>70</v>
      </c>
      <c r="I796" s="228" t="s">
        <v>98</v>
      </c>
      <c r="J796" s="11" t="s">
        <v>113</v>
      </c>
      <c r="K796" s="7" t="s">
        <v>114</v>
      </c>
      <c r="L796" s="7" t="s">
        <v>115</v>
      </c>
      <c r="M796" s="7">
        <v>3</v>
      </c>
      <c r="N796" s="227" t="s">
        <v>108</v>
      </c>
      <c r="O796" s="228" t="s">
        <v>613</v>
      </c>
      <c r="P796" s="256" t="s">
        <v>75</v>
      </c>
      <c r="Q796" s="256" t="s">
        <v>76</v>
      </c>
      <c r="R796" s="256" t="s">
        <v>77</v>
      </c>
      <c r="S796" s="231" t="s">
        <v>109</v>
      </c>
      <c r="T796" s="232">
        <f>+V796+Y796</f>
        <v>188235.29</v>
      </c>
      <c r="U796" s="232" t="s">
        <v>98</v>
      </c>
      <c r="V796" s="242">
        <v>160000</v>
      </c>
      <c r="W796" s="236"/>
      <c r="X796" s="236"/>
      <c r="Y796" s="242">
        <v>28235.29</v>
      </c>
      <c r="Z796" s="236"/>
      <c r="AA796" s="236"/>
      <c r="AB796" s="242">
        <v>16368.29</v>
      </c>
      <c r="AC796" s="227" t="s">
        <v>80</v>
      </c>
      <c r="AD796" s="236" t="s">
        <v>98</v>
      </c>
      <c r="AE796" s="236"/>
      <c r="AF796" s="232"/>
      <c r="AG796" s="236"/>
      <c r="AH796" s="238" t="s">
        <v>167</v>
      </c>
      <c r="AI796" s="238" t="s">
        <v>232</v>
      </c>
      <c r="AJ796" s="228"/>
    </row>
    <row r="797" spans="2:36" ht="40.200000000000003" customHeight="1" x14ac:dyDescent="0.3">
      <c r="B797" s="230"/>
      <c r="C797" s="230"/>
      <c r="D797" s="230"/>
      <c r="E797" s="229"/>
      <c r="F797" s="229"/>
      <c r="G797" s="229"/>
      <c r="H797" s="257"/>
      <c r="I797" s="228"/>
      <c r="J797" s="11" t="s">
        <v>116</v>
      </c>
      <c r="K797" s="7" t="s">
        <v>117</v>
      </c>
      <c r="L797" s="7" t="s">
        <v>85</v>
      </c>
      <c r="M797" s="7">
        <v>1</v>
      </c>
      <c r="N797" s="227"/>
      <c r="O797" s="228"/>
      <c r="P797" s="257"/>
      <c r="Q797" s="257"/>
      <c r="R797" s="257"/>
      <c r="S797" s="231"/>
      <c r="T797" s="232"/>
      <c r="U797" s="232"/>
      <c r="V797" s="238"/>
      <c r="W797" s="236"/>
      <c r="X797" s="236"/>
      <c r="Y797" s="238"/>
      <c r="Z797" s="236"/>
      <c r="AA797" s="236"/>
      <c r="AB797" s="238"/>
      <c r="AC797" s="227"/>
      <c r="AD797" s="236"/>
      <c r="AE797" s="236"/>
      <c r="AF797" s="232"/>
      <c r="AG797" s="236"/>
      <c r="AH797" s="238"/>
      <c r="AI797" s="238"/>
      <c r="AJ797" s="228"/>
    </row>
    <row r="798" spans="2:36" ht="40.200000000000003" customHeight="1" x14ac:dyDescent="0.3">
      <c r="B798" s="230"/>
      <c r="C798" s="230"/>
      <c r="D798" s="230"/>
      <c r="E798" s="229"/>
      <c r="F798" s="229"/>
      <c r="G798" s="229"/>
      <c r="H798" s="257"/>
      <c r="I798" s="228"/>
      <c r="J798" s="11" t="s">
        <v>208</v>
      </c>
      <c r="K798" s="7" t="s">
        <v>118</v>
      </c>
      <c r="L798" s="7" t="s">
        <v>119</v>
      </c>
      <c r="M798" s="7">
        <v>1</v>
      </c>
      <c r="N798" s="227"/>
      <c r="O798" s="228"/>
      <c r="P798" s="257"/>
      <c r="Q798" s="257"/>
      <c r="R798" s="257"/>
      <c r="S798" s="231"/>
      <c r="T798" s="232"/>
      <c r="U798" s="232"/>
      <c r="V798" s="238"/>
      <c r="W798" s="236"/>
      <c r="X798" s="236"/>
      <c r="Y798" s="238"/>
      <c r="Z798" s="236"/>
      <c r="AA798" s="236"/>
      <c r="AB798" s="238"/>
      <c r="AC798" s="227"/>
      <c r="AD798" s="236"/>
      <c r="AE798" s="236"/>
      <c r="AF798" s="232"/>
      <c r="AG798" s="236"/>
      <c r="AH798" s="238"/>
      <c r="AI798" s="238"/>
      <c r="AJ798" s="228"/>
    </row>
    <row r="799" spans="2:36" ht="40.200000000000003" customHeight="1" x14ac:dyDescent="0.3">
      <c r="B799" s="230"/>
      <c r="C799" s="230"/>
      <c r="D799" s="230"/>
      <c r="E799" s="229"/>
      <c r="F799" s="229"/>
      <c r="G799" s="229"/>
      <c r="H799" s="258"/>
      <c r="I799" s="228"/>
      <c r="J799" s="11" t="s">
        <v>120</v>
      </c>
      <c r="K799" s="7" t="s">
        <v>121</v>
      </c>
      <c r="L799" s="7" t="s">
        <v>119</v>
      </c>
      <c r="M799" s="7">
        <v>1</v>
      </c>
      <c r="N799" s="227"/>
      <c r="O799" s="228"/>
      <c r="P799" s="258"/>
      <c r="Q799" s="258"/>
      <c r="R799" s="258"/>
      <c r="S799" s="231"/>
      <c r="T799" s="232"/>
      <c r="U799" s="232"/>
      <c r="V799" s="238"/>
      <c r="W799" s="236"/>
      <c r="X799" s="236"/>
      <c r="Y799" s="238"/>
      <c r="Z799" s="236"/>
      <c r="AA799" s="236"/>
      <c r="AB799" s="238"/>
      <c r="AC799" s="227"/>
      <c r="AD799" s="236"/>
      <c r="AE799" s="236"/>
      <c r="AF799" s="232"/>
      <c r="AG799" s="236"/>
      <c r="AH799" s="238"/>
      <c r="AI799" s="238"/>
      <c r="AJ799" s="228"/>
    </row>
    <row r="800" spans="2:36" ht="96.6" x14ac:dyDescent="0.3">
      <c r="B800" s="228" t="s">
        <v>1286</v>
      </c>
      <c r="C800" s="228" t="s">
        <v>1287</v>
      </c>
      <c r="D800" s="228" t="s">
        <v>66</v>
      </c>
      <c r="E800" s="229" t="s">
        <v>67</v>
      </c>
      <c r="F800" s="229" t="s">
        <v>604</v>
      </c>
      <c r="G800" s="229" t="s">
        <v>606</v>
      </c>
      <c r="H800" s="256" t="s">
        <v>70</v>
      </c>
      <c r="I800" s="228" t="s">
        <v>98</v>
      </c>
      <c r="J800" s="11" t="s">
        <v>207</v>
      </c>
      <c r="K800" s="7" t="s">
        <v>107</v>
      </c>
      <c r="L800" s="7" t="s">
        <v>86</v>
      </c>
      <c r="M800" s="7">
        <v>40</v>
      </c>
      <c r="N800" s="227" t="s">
        <v>108</v>
      </c>
      <c r="O800" s="228" t="s">
        <v>613</v>
      </c>
      <c r="P800" s="256" t="s">
        <v>75</v>
      </c>
      <c r="Q800" s="256" t="s">
        <v>76</v>
      </c>
      <c r="R800" s="256" t="s">
        <v>77</v>
      </c>
      <c r="S800" s="231" t="s">
        <v>109</v>
      </c>
      <c r="T800" s="232">
        <f>V800+Y800</f>
        <v>7644.4699999999993</v>
      </c>
      <c r="U800" s="232" t="s">
        <v>79</v>
      </c>
      <c r="V800" s="242">
        <v>6497.82</v>
      </c>
      <c r="W800" s="236" t="s">
        <v>98</v>
      </c>
      <c r="X800" s="236" t="s">
        <v>98</v>
      </c>
      <c r="Y800" s="242">
        <v>1146.6500000000001</v>
      </c>
      <c r="Z800" s="236" t="s">
        <v>98</v>
      </c>
      <c r="AA800" s="236" t="s">
        <v>98</v>
      </c>
      <c r="AB800" s="242">
        <v>664.74</v>
      </c>
      <c r="AC800" s="227" t="s">
        <v>149</v>
      </c>
      <c r="AD800" s="237" t="s">
        <v>79</v>
      </c>
      <c r="AE800" s="237">
        <f>V800+Y800</f>
        <v>7644.4699999999993</v>
      </c>
      <c r="AF800" s="228" t="s">
        <v>79</v>
      </c>
      <c r="AG800" s="227" t="s">
        <v>33</v>
      </c>
      <c r="AH800" s="238" t="s">
        <v>406</v>
      </c>
      <c r="AI800" s="238" t="s">
        <v>510</v>
      </c>
      <c r="AJ800" s="227"/>
    </row>
    <row r="801" spans="2:36" ht="41.4" x14ac:dyDescent="0.3">
      <c r="B801" s="230"/>
      <c r="C801" s="230"/>
      <c r="D801" s="230"/>
      <c r="E801" s="229"/>
      <c r="F801" s="229"/>
      <c r="G801" s="229"/>
      <c r="H801" s="257"/>
      <c r="I801" s="228"/>
      <c r="J801" s="11" t="s">
        <v>111</v>
      </c>
      <c r="K801" s="7" t="s">
        <v>112</v>
      </c>
      <c r="L801" s="7" t="s">
        <v>85</v>
      </c>
      <c r="M801" s="7">
        <v>1</v>
      </c>
      <c r="N801" s="227"/>
      <c r="O801" s="228"/>
      <c r="P801" s="257"/>
      <c r="Q801" s="257"/>
      <c r="R801" s="257"/>
      <c r="S801" s="231"/>
      <c r="T801" s="232"/>
      <c r="U801" s="232"/>
      <c r="V801" s="238"/>
      <c r="W801" s="236"/>
      <c r="X801" s="236"/>
      <c r="Y801" s="238"/>
      <c r="Z801" s="236"/>
      <c r="AA801" s="236"/>
      <c r="AB801" s="238"/>
      <c r="AC801" s="227"/>
      <c r="AD801" s="237"/>
      <c r="AE801" s="237"/>
      <c r="AF801" s="228"/>
      <c r="AG801" s="227"/>
      <c r="AH801" s="238"/>
      <c r="AI801" s="238"/>
      <c r="AJ801" s="228"/>
    </row>
    <row r="802" spans="2:36" ht="40.200000000000003" customHeight="1" x14ac:dyDescent="0.3">
      <c r="B802" s="230"/>
      <c r="C802" s="230"/>
      <c r="D802" s="230"/>
      <c r="E802" s="229"/>
      <c r="F802" s="229"/>
      <c r="G802" s="229"/>
      <c r="H802" s="258"/>
      <c r="I802" s="228"/>
      <c r="J802" s="11" t="s">
        <v>127</v>
      </c>
      <c r="K802" s="7" t="s">
        <v>128</v>
      </c>
      <c r="L802" s="7" t="s">
        <v>85</v>
      </c>
      <c r="M802" s="63">
        <v>7</v>
      </c>
      <c r="N802" s="227"/>
      <c r="O802" s="228"/>
      <c r="P802" s="258"/>
      <c r="Q802" s="258"/>
      <c r="R802" s="258"/>
      <c r="S802" s="231"/>
      <c r="T802" s="232"/>
      <c r="U802" s="232"/>
      <c r="V802" s="238"/>
      <c r="W802" s="236"/>
      <c r="X802" s="236"/>
      <c r="Y802" s="238"/>
      <c r="Z802" s="236"/>
      <c r="AA802" s="236"/>
      <c r="AB802" s="238"/>
      <c r="AC802" s="227"/>
      <c r="AD802" s="237"/>
      <c r="AE802" s="237"/>
      <c r="AF802" s="228"/>
      <c r="AG802" s="227"/>
      <c r="AH802" s="238"/>
      <c r="AI802" s="238"/>
      <c r="AJ802" s="228"/>
    </row>
    <row r="803" spans="2:36" s="36" customFormat="1" ht="72.599999999999994" customHeight="1" x14ac:dyDescent="0.3">
      <c r="B803" s="256" t="s">
        <v>1332</v>
      </c>
      <c r="C803" s="256" t="s">
        <v>1335</v>
      </c>
      <c r="D803" s="228" t="s">
        <v>106</v>
      </c>
      <c r="E803" s="229" t="s">
        <v>67</v>
      </c>
      <c r="F803" s="675" t="s">
        <v>1337</v>
      </c>
      <c r="G803" s="271" t="s">
        <v>1325</v>
      </c>
      <c r="H803" s="228" t="s">
        <v>70</v>
      </c>
      <c r="I803" s="228" t="s">
        <v>79</v>
      </c>
      <c r="J803" s="11" t="s">
        <v>1326</v>
      </c>
      <c r="K803" s="676" t="s">
        <v>1328</v>
      </c>
      <c r="L803" s="677" t="s">
        <v>85</v>
      </c>
      <c r="M803" s="677">
        <v>100</v>
      </c>
      <c r="N803" s="227" t="s">
        <v>108</v>
      </c>
      <c r="O803" s="228" t="s">
        <v>1334</v>
      </c>
      <c r="P803" s="228" t="s">
        <v>75</v>
      </c>
      <c r="Q803" s="228" t="s">
        <v>76</v>
      </c>
      <c r="R803" s="231" t="s">
        <v>77</v>
      </c>
      <c r="S803" s="231" t="s">
        <v>109</v>
      </c>
      <c r="T803" s="232">
        <f>V803+Y803</f>
        <v>100000</v>
      </c>
      <c r="U803" s="302" t="s">
        <v>98</v>
      </c>
      <c r="V803" s="233">
        <v>100000</v>
      </c>
      <c r="W803" s="236" t="s">
        <v>79</v>
      </c>
      <c r="X803" s="236" t="s">
        <v>79</v>
      </c>
      <c r="Y803" s="236">
        <v>0</v>
      </c>
      <c r="Z803" s="236" t="s">
        <v>98</v>
      </c>
      <c r="AA803" s="236" t="s">
        <v>79</v>
      </c>
      <c r="AB803" s="236">
        <v>5263.16</v>
      </c>
      <c r="AC803" s="227" t="s">
        <v>149</v>
      </c>
      <c r="AD803" s="237" t="s">
        <v>79</v>
      </c>
      <c r="AE803" s="237">
        <f>V803+Y803</f>
        <v>100000</v>
      </c>
      <c r="AF803" s="227" t="s">
        <v>79</v>
      </c>
      <c r="AG803" s="227" t="s">
        <v>33</v>
      </c>
      <c r="AH803" s="227" t="s">
        <v>1330</v>
      </c>
      <c r="AI803" s="227" t="s">
        <v>1333</v>
      </c>
      <c r="AJ803" s="227"/>
    </row>
    <row r="804" spans="2:36" s="36" customFormat="1" ht="76.8" customHeight="1" x14ac:dyDescent="0.3">
      <c r="B804" s="257"/>
      <c r="C804" s="257"/>
      <c r="D804" s="228"/>
      <c r="E804" s="229"/>
      <c r="F804" s="678"/>
      <c r="G804" s="272"/>
      <c r="H804" s="228"/>
      <c r="I804" s="228"/>
      <c r="J804" s="11" t="s">
        <v>1327</v>
      </c>
      <c r="K804" s="679" t="s">
        <v>1329</v>
      </c>
      <c r="L804" s="680" t="s">
        <v>711</v>
      </c>
      <c r="M804" s="680">
        <v>95</v>
      </c>
      <c r="N804" s="227"/>
      <c r="O804" s="228"/>
      <c r="P804" s="228"/>
      <c r="Q804" s="228"/>
      <c r="R804" s="231"/>
      <c r="S804" s="231"/>
      <c r="T804" s="232"/>
      <c r="U804" s="253"/>
      <c r="V804" s="234"/>
      <c r="W804" s="236"/>
      <c r="X804" s="236"/>
      <c r="Y804" s="236"/>
      <c r="Z804" s="236"/>
      <c r="AA804" s="236"/>
      <c r="AB804" s="236"/>
      <c r="AC804" s="227"/>
      <c r="AD804" s="237"/>
      <c r="AE804" s="237"/>
      <c r="AF804" s="228"/>
      <c r="AG804" s="227"/>
      <c r="AH804" s="227"/>
      <c r="AI804" s="227"/>
      <c r="AJ804" s="228"/>
    </row>
    <row r="805" spans="2:36" ht="139.5" customHeight="1" x14ac:dyDescent="0.3">
      <c r="B805" s="228" t="s">
        <v>589</v>
      </c>
      <c r="C805" s="228" t="s">
        <v>590</v>
      </c>
      <c r="D805" s="228" t="s">
        <v>106</v>
      </c>
      <c r="E805" s="229" t="s">
        <v>67</v>
      </c>
      <c r="F805" s="229" t="s">
        <v>134</v>
      </c>
      <c r="G805" s="229" t="s">
        <v>147</v>
      </c>
      <c r="H805" s="256" t="s">
        <v>70</v>
      </c>
      <c r="I805" s="228" t="s">
        <v>98</v>
      </c>
      <c r="J805" s="11" t="s">
        <v>207</v>
      </c>
      <c r="K805" s="7" t="s">
        <v>107</v>
      </c>
      <c r="L805" s="7" t="s">
        <v>86</v>
      </c>
      <c r="M805" s="7">
        <v>40</v>
      </c>
      <c r="N805" s="227" t="s">
        <v>108</v>
      </c>
      <c r="O805" s="230" t="s">
        <v>591</v>
      </c>
      <c r="P805" s="256" t="s">
        <v>75</v>
      </c>
      <c r="Q805" s="256" t="s">
        <v>76</v>
      </c>
      <c r="R805" s="256" t="s">
        <v>77</v>
      </c>
      <c r="S805" s="380" t="s">
        <v>109</v>
      </c>
      <c r="T805" s="232">
        <f>V805+Y805</f>
        <v>732499.53</v>
      </c>
      <c r="U805" s="232">
        <f>+T805/M806</f>
        <v>122083.255</v>
      </c>
      <c r="V805" s="237">
        <v>622624.6</v>
      </c>
      <c r="W805" s="329" t="s">
        <v>98</v>
      </c>
      <c r="X805" s="329" t="s">
        <v>98</v>
      </c>
      <c r="Y805" s="237">
        <v>109874.93</v>
      </c>
      <c r="Z805" s="236" t="s">
        <v>98</v>
      </c>
      <c r="AA805" s="236" t="s">
        <v>79</v>
      </c>
      <c r="AB805" s="237">
        <v>63695.61</v>
      </c>
      <c r="AC805" s="227" t="s">
        <v>149</v>
      </c>
      <c r="AD805" s="237" t="s">
        <v>98</v>
      </c>
      <c r="AE805" s="237">
        <f>+V805+Y805</f>
        <v>732499.53</v>
      </c>
      <c r="AF805" s="228" t="s">
        <v>79</v>
      </c>
      <c r="AG805" s="227" t="s">
        <v>33</v>
      </c>
      <c r="AH805" s="227" t="s">
        <v>174</v>
      </c>
      <c r="AI805" s="227" t="s">
        <v>158</v>
      </c>
      <c r="AJ805" s="228"/>
    </row>
    <row r="806" spans="2:36" ht="73.2" customHeight="1" x14ac:dyDescent="0.3">
      <c r="B806" s="228"/>
      <c r="C806" s="228"/>
      <c r="D806" s="228"/>
      <c r="E806" s="229"/>
      <c r="F806" s="229"/>
      <c r="G806" s="229"/>
      <c r="H806" s="257"/>
      <c r="I806" s="228"/>
      <c r="J806" s="11" t="s">
        <v>111</v>
      </c>
      <c r="K806" s="7" t="s">
        <v>112</v>
      </c>
      <c r="L806" s="7" t="s">
        <v>85</v>
      </c>
      <c r="M806" s="7">
        <v>6</v>
      </c>
      <c r="N806" s="227"/>
      <c r="O806" s="230"/>
      <c r="P806" s="257"/>
      <c r="Q806" s="257"/>
      <c r="R806" s="257"/>
      <c r="S806" s="380"/>
      <c r="T806" s="232"/>
      <c r="U806" s="232"/>
      <c r="V806" s="237"/>
      <c r="W806" s="329"/>
      <c r="X806" s="329"/>
      <c r="Y806" s="237"/>
      <c r="Z806" s="236"/>
      <c r="AA806" s="236"/>
      <c r="AB806" s="237"/>
      <c r="AC806" s="227"/>
      <c r="AD806" s="237"/>
      <c r="AE806" s="237"/>
      <c r="AF806" s="228"/>
      <c r="AG806" s="227"/>
      <c r="AH806" s="227"/>
      <c r="AI806" s="227"/>
      <c r="AJ806" s="228"/>
    </row>
    <row r="807" spans="2:36" ht="54" customHeight="1" x14ac:dyDescent="0.3">
      <c r="B807" s="228"/>
      <c r="C807" s="228"/>
      <c r="D807" s="228"/>
      <c r="E807" s="229"/>
      <c r="F807" s="229"/>
      <c r="G807" s="229"/>
      <c r="H807" s="258"/>
      <c r="I807" s="228"/>
      <c r="J807" s="11" t="s">
        <v>127</v>
      </c>
      <c r="K807" s="7" t="s">
        <v>128</v>
      </c>
      <c r="L807" s="7" t="s">
        <v>85</v>
      </c>
      <c r="M807" s="63">
        <v>350</v>
      </c>
      <c r="N807" s="227"/>
      <c r="O807" s="230"/>
      <c r="P807" s="258"/>
      <c r="Q807" s="258"/>
      <c r="R807" s="258"/>
      <c r="S807" s="380"/>
      <c r="T807" s="232"/>
      <c r="U807" s="232"/>
      <c r="V807" s="237"/>
      <c r="W807" s="329"/>
      <c r="X807" s="329"/>
      <c r="Y807" s="237"/>
      <c r="Z807" s="236"/>
      <c r="AA807" s="236"/>
      <c r="AB807" s="237"/>
      <c r="AC807" s="227"/>
      <c r="AD807" s="237"/>
      <c r="AE807" s="237"/>
      <c r="AF807" s="228"/>
      <c r="AG807" s="227"/>
      <c r="AH807" s="227"/>
      <c r="AI807" s="227"/>
      <c r="AJ807" s="228"/>
    </row>
    <row r="808" spans="2:36" ht="41.4" x14ac:dyDescent="0.3">
      <c r="B808" s="243" t="s">
        <v>1095</v>
      </c>
      <c r="C808" s="243" t="s">
        <v>592</v>
      </c>
      <c r="D808" s="243" t="s">
        <v>106</v>
      </c>
      <c r="E808" s="299" t="s">
        <v>67</v>
      </c>
      <c r="F808" s="299" t="s">
        <v>134</v>
      </c>
      <c r="G808" s="299" t="s">
        <v>147</v>
      </c>
      <c r="H808" s="304" t="s">
        <v>70</v>
      </c>
      <c r="I808" s="243" t="s">
        <v>98</v>
      </c>
      <c r="J808" s="20" t="s">
        <v>111</v>
      </c>
      <c r="K808" s="27" t="s">
        <v>112</v>
      </c>
      <c r="L808" s="27" t="s">
        <v>85</v>
      </c>
      <c r="M808" s="27">
        <v>1</v>
      </c>
      <c r="N808" s="282" t="s">
        <v>108</v>
      </c>
      <c r="O808" s="372" t="s">
        <v>591</v>
      </c>
      <c r="P808" s="304" t="s">
        <v>75</v>
      </c>
      <c r="Q808" s="304" t="s">
        <v>76</v>
      </c>
      <c r="R808" s="304" t="s">
        <v>77</v>
      </c>
      <c r="S808" s="301" t="s">
        <v>602</v>
      </c>
      <c r="T808" s="300">
        <f>V808+Y808</f>
        <v>117700</v>
      </c>
      <c r="U808" s="300">
        <f>+T808/M808</f>
        <v>117700</v>
      </c>
      <c r="V808" s="283">
        <v>100045</v>
      </c>
      <c r="W808" s="284" t="s">
        <v>98</v>
      </c>
      <c r="X808" s="284" t="s">
        <v>79</v>
      </c>
      <c r="Y808" s="283">
        <v>17655</v>
      </c>
      <c r="Z808" s="284" t="s">
        <v>98</v>
      </c>
      <c r="AA808" s="284" t="s">
        <v>79</v>
      </c>
      <c r="AB808" s="283">
        <v>10234.780000000001</v>
      </c>
      <c r="AC808" s="282" t="s">
        <v>149</v>
      </c>
      <c r="AD808" s="283" t="s">
        <v>98</v>
      </c>
      <c r="AE808" s="283">
        <f>+V808+Y808</f>
        <v>117700</v>
      </c>
      <c r="AF808" s="243" t="s">
        <v>79</v>
      </c>
      <c r="AG808" s="282" t="s">
        <v>33</v>
      </c>
      <c r="AH808" s="282" t="s">
        <v>294</v>
      </c>
      <c r="AI808" s="282" t="s">
        <v>614</v>
      </c>
      <c r="AJ808" s="243"/>
    </row>
    <row r="809" spans="2:36" ht="129" customHeight="1" x14ac:dyDescent="0.3">
      <c r="B809" s="243"/>
      <c r="C809" s="243"/>
      <c r="D809" s="243"/>
      <c r="E809" s="299"/>
      <c r="F809" s="299"/>
      <c r="G809" s="299"/>
      <c r="H809" s="305"/>
      <c r="I809" s="243"/>
      <c r="J809" s="20" t="s">
        <v>127</v>
      </c>
      <c r="K809" s="27" t="s">
        <v>128</v>
      </c>
      <c r="L809" s="27" t="s">
        <v>85</v>
      </c>
      <c r="M809" s="61">
        <v>10</v>
      </c>
      <c r="N809" s="282"/>
      <c r="O809" s="372"/>
      <c r="P809" s="305"/>
      <c r="Q809" s="305"/>
      <c r="R809" s="305"/>
      <c r="S809" s="301"/>
      <c r="T809" s="300"/>
      <c r="U809" s="300"/>
      <c r="V809" s="283"/>
      <c r="W809" s="284"/>
      <c r="X809" s="284"/>
      <c r="Y809" s="283"/>
      <c r="Z809" s="284"/>
      <c r="AA809" s="284"/>
      <c r="AB809" s="283"/>
      <c r="AC809" s="282"/>
      <c r="AD809" s="283"/>
      <c r="AE809" s="283"/>
      <c r="AF809" s="243"/>
      <c r="AG809" s="282"/>
      <c r="AH809" s="282"/>
      <c r="AI809" s="282"/>
      <c r="AJ809" s="243"/>
    </row>
    <row r="810" spans="2:36" ht="75.599999999999994" customHeight="1" x14ac:dyDescent="0.3">
      <c r="B810" s="228" t="s">
        <v>627</v>
      </c>
      <c r="C810" s="228" t="s">
        <v>593</v>
      </c>
      <c r="D810" s="228" t="s">
        <v>106</v>
      </c>
      <c r="E810" s="229" t="s">
        <v>67</v>
      </c>
      <c r="F810" s="229" t="s">
        <v>132</v>
      </c>
      <c r="G810" s="229" t="s">
        <v>69</v>
      </c>
      <c r="H810" s="256" t="s">
        <v>70</v>
      </c>
      <c r="I810" s="256" t="s">
        <v>98</v>
      </c>
      <c r="J810" s="11" t="s">
        <v>113</v>
      </c>
      <c r="K810" s="7" t="s">
        <v>114</v>
      </c>
      <c r="L810" s="7" t="s">
        <v>115</v>
      </c>
      <c r="M810" s="7">
        <v>2</v>
      </c>
      <c r="N810" s="227" t="s">
        <v>108</v>
      </c>
      <c r="O810" s="228" t="s">
        <v>594</v>
      </c>
      <c r="P810" s="256" t="s">
        <v>75</v>
      </c>
      <c r="Q810" s="256" t="s">
        <v>76</v>
      </c>
      <c r="R810" s="256" t="s">
        <v>77</v>
      </c>
      <c r="S810" s="231" t="s">
        <v>109</v>
      </c>
      <c r="T810" s="232">
        <f>V810+Y810</f>
        <v>149800</v>
      </c>
      <c r="U810" s="232">
        <f>+T810/M811</f>
        <v>74900</v>
      </c>
      <c r="V810" s="365">
        <v>127330</v>
      </c>
      <c r="W810" s="236" t="s">
        <v>98</v>
      </c>
      <c r="X810" s="236" t="s">
        <v>98</v>
      </c>
      <c r="Y810" s="365">
        <v>22470</v>
      </c>
      <c r="Z810" s="236" t="s">
        <v>98</v>
      </c>
      <c r="AA810" s="236" t="s">
        <v>98</v>
      </c>
      <c r="AB810" s="365">
        <v>13026.09</v>
      </c>
      <c r="AC810" s="227" t="s">
        <v>80</v>
      </c>
      <c r="AD810" s="237"/>
      <c r="AE810" s="237">
        <f>V810+Y810</f>
        <v>149800</v>
      </c>
      <c r="AF810" s="228" t="s">
        <v>79</v>
      </c>
      <c r="AG810" s="227" t="s">
        <v>33</v>
      </c>
      <c r="AH810" s="238" t="s">
        <v>294</v>
      </c>
      <c r="AI810" s="238" t="s">
        <v>246</v>
      </c>
      <c r="AJ810" s="228"/>
    </row>
    <row r="811" spans="2:36" ht="75.599999999999994" customHeight="1" x14ac:dyDescent="0.3">
      <c r="B811" s="228"/>
      <c r="C811" s="228"/>
      <c r="D811" s="228"/>
      <c r="E811" s="229"/>
      <c r="F811" s="229"/>
      <c r="G811" s="229"/>
      <c r="H811" s="257"/>
      <c r="I811" s="257"/>
      <c r="J811" s="11" t="s">
        <v>116</v>
      </c>
      <c r="K811" s="7" t="s">
        <v>117</v>
      </c>
      <c r="L811" s="7" t="s">
        <v>85</v>
      </c>
      <c r="M811" s="7">
        <v>2</v>
      </c>
      <c r="N811" s="227"/>
      <c r="O811" s="228"/>
      <c r="P811" s="257"/>
      <c r="Q811" s="257"/>
      <c r="R811" s="257"/>
      <c r="S811" s="231"/>
      <c r="T811" s="232"/>
      <c r="U811" s="232"/>
      <c r="V811" s="365"/>
      <c r="W811" s="236"/>
      <c r="X811" s="236"/>
      <c r="Y811" s="365"/>
      <c r="Z811" s="236"/>
      <c r="AA811" s="236"/>
      <c r="AB811" s="365"/>
      <c r="AC811" s="227"/>
      <c r="AD811" s="237"/>
      <c r="AE811" s="237"/>
      <c r="AF811" s="228"/>
      <c r="AG811" s="227"/>
      <c r="AH811" s="238"/>
      <c r="AI811" s="238"/>
      <c r="AJ811" s="228"/>
    </row>
    <row r="812" spans="2:36" ht="75.599999999999994" customHeight="1" x14ac:dyDescent="0.3">
      <c r="B812" s="228"/>
      <c r="C812" s="228"/>
      <c r="D812" s="228"/>
      <c r="E812" s="229"/>
      <c r="F812" s="229"/>
      <c r="G812" s="229"/>
      <c r="H812" s="257"/>
      <c r="I812" s="257"/>
      <c r="J812" s="11" t="s">
        <v>208</v>
      </c>
      <c r="K812" s="7" t="s">
        <v>118</v>
      </c>
      <c r="L812" s="7" t="s">
        <v>119</v>
      </c>
      <c r="M812" s="7">
        <v>2</v>
      </c>
      <c r="N812" s="227"/>
      <c r="O812" s="228"/>
      <c r="P812" s="257"/>
      <c r="Q812" s="257"/>
      <c r="R812" s="257"/>
      <c r="S812" s="231"/>
      <c r="T812" s="232"/>
      <c r="U812" s="232"/>
      <c r="V812" s="365"/>
      <c r="W812" s="236"/>
      <c r="X812" s="236"/>
      <c r="Y812" s="365"/>
      <c r="Z812" s="236"/>
      <c r="AA812" s="236"/>
      <c r="AB812" s="365"/>
      <c r="AC812" s="227"/>
      <c r="AD812" s="237"/>
      <c r="AE812" s="237"/>
      <c r="AF812" s="228"/>
      <c r="AG812" s="227"/>
      <c r="AH812" s="238"/>
      <c r="AI812" s="238"/>
      <c r="AJ812" s="228"/>
    </row>
    <row r="813" spans="2:36" ht="75.599999999999994" customHeight="1" x14ac:dyDescent="0.3">
      <c r="B813" s="228"/>
      <c r="C813" s="228"/>
      <c r="D813" s="228"/>
      <c r="E813" s="229"/>
      <c r="F813" s="229"/>
      <c r="G813" s="229"/>
      <c r="H813" s="258"/>
      <c r="I813" s="258"/>
      <c r="J813" s="11" t="s">
        <v>120</v>
      </c>
      <c r="K813" s="7" t="s">
        <v>121</v>
      </c>
      <c r="L813" s="7" t="s">
        <v>119</v>
      </c>
      <c r="M813" s="63">
        <v>2</v>
      </c>
      <c r="N813" s="227"/>
      <c r="O813" s="228"/>
      <c r="P813" s="258"/>
      <c r="Q813" s="258"/>
      <c r="R813" s="258"/>
      <c r="S813" s="231"/>
      <c r="T813" s="232"/>
      <c r="U813" s="232"/>
      <c r="V813" s="365"/>
      <c r="W813" s="236"/>
      <c r="X813" s="236"/>
      <c r="Y813" s="365"/>
      <c r="Z813" s="236"/>
      <c r="AA813" s="236"/>
      <c r="AB813" s="365"/>
      <c r="AC813" s="227"/>
      <c r="AD813" s="237"/>
      <c r="AE813" s="237"/>
      <c r="AF813" s="228"/>
      <c r="AG813" s="227"/>
      <c r="AH813" s="238"/>
      <c r="AI813" s="238"/>
      <c r="AJ813" s="228"/>
    </row>
    <row r="814" spans="2:36" ht="41.4" x14ac:dyDescent="0.3">
      <c r="B814" s="243" t="s">
        <v>1219</v>
      </c>
      <c r="C814" s="243" t="s">
        <v>592</v>
      </c>
      <c r="D814" s="243" t="s">
        <v>106</v>
      </c>
      <c r="E814" s="299" t="s">
        <v>67</v>
      </c>
      <c r="F814" s="299" t="s">
        <v>134</v>
      </c>
      <c r="G814" s="299" t="s">
        <v>147</v>
      </c>
      <c r="H814" s="304" t="s">
        <v>70</v>
      </c>
      <c r="I814" s="243" t="s">
        <v>98</v>
      </c>
      <c r="J814" s="20" t="s">
        <v>111</v>
      </c>
      <c r="K814" s="27" t="s">
        <v>112</v>
      </c>
      <c r="L814" s="27" t="s">
        <v>85</v>
      </c>
      <c r="M814" s="27">
        <v>1</v>
      </c>
      <c r="N814" s="282" t="s">
        <v>108</v>
      </c>
      <c r="O814" s="372" t="s">
        <v>591</v>
      </c>
      <c r="P814" s="304" t="s">
        <v>75</v>
      </c>
      <c r="Q814" s="304" t="s">
        <v>76</v>
      </c>
      <c r="R814" s="304" t="s">
        <v>77</v>
      </c>
      <c r="S814" s="301" t="s">
        <v>602</v>
      </c>
      <c r="T814" s="300">
        <f>V814+Y814</f>
        <v>117700</v>
      </c>
      <c r="U814" s="300">
        <f>+T814/M814</f>
        <v>117700</v>
      </c>
      <c r="V814" s="283">
        <v>100045</v>
      </c>
      <c r="W814" s="284" t="s">
        <v>98</v>
      </c>
      <c r="X814" s="284" t="s">
        <v>79</v>
      </c>
      <c r="Y814" s="283">
        <v>17655</v>
      </c>
      <c r="Z814" s="284" t="s">
        <v>98</v>
      </c>
      <c r="AA814" s="284" t="s">
        <v>79</v>
      </c>
      <c r="AB814" s="283">
        <v>10234.780000000001</v>
      </c>
      <c r="AC814" s="282" t="s">
        <v>149</v>
      </c>
      <c r="AD814" s="283" t="s">
        <v>98</v>
      </c>
      <c r="AE814" s="283">
        <f>+V814+Y814</f>
        <v>117700</v>
      </c>
      <c r="AF814" s="243" t="s">
        <v>79</v>
      </c>
      <c r="AG814" s="282" t="s">
        <v>33</v>
      </c>
      <c r="AH814" s="282" t="s">
        <v>166</v>
      </c>
      <c r="AI814" s="282" t="s">
        <v>232</v>
      </c>
      <c r="AJ814" s="243"/>
    </row>
    <row r="815" spans="2:36" ht="129" customHeight="1" x14ac:dyDescent="0.3">
      <c r="B815" s="243"/>
      <c r="C815" s="243"/>
      <c r="D815" s="243"/>
      <c r="E815" s="299"/>
      <c r="F815" s="299"/>
      <c r="G815" s="299"/>
      <c r="H815" s="305"/>
      <c r="I815" s="243"/>
      <c r="J815" s="20" t="s">
        <v>127</v>
      </c>
      <c r="K815" s="27" t="s">
        <v>128</v>
      </c>
      <c r="L815" s="27" t="s">
        <v>85</v>
      </c>
      <c r="M815" s="61">
        <v>10</v>
      </c>
      <c r="N815" s="282"/>
      <c r="O815" s="372"/>
      <c r="P815" s="305"/>
      <c r="Q815" s="305"/>
      <c r="R815" s="305"/>
      <c r="S815" s="301"/>
      <c r="T815" s="300"/>
      <c r="U815" s="300"/>
      <c r="V815" s="283"/>
      <c r="W815" s="284"/>
      <c r="X815" s="284"/>
      <c r="Y815" s="283"/>
      <c r="Z815" s="284"/>
      <c r="AA815" s="284"/>
      <c r="AB815" s="283"/>
      <c r="AC815" s="282"/>
      <c r="AD815" s="283"/>
      <c r="AE815" s="283"/>
      <c r="AF815" s="243"/>
      <c r="AG815" s="282"/>
      <c r="AH815" s="282"/>
      <c r="AI815" s="282"/>
      <c r="AJ815" s="243"/>
    </row>
    <row r="816" spans="2:36" ht="75.599999999999994" customHeight="1" x14ac:dyDescent="0.3">
      <c r="B816" s="228" t="s">
        <v>1094</v>
      </c>
      <c r="C816" s="228" t="s">
        <v>593</v>
      </c>
      <c r="D816" s="228" t="s">
        <v>106</v>
      </c>
      <c r="E816" s="229" t="s">
        <v>67</v>
      </c>
      <c r="F816" s="229" t="s">
        <v>132</v>
      </c>
      <c r="G816" s="229" t="s">
        <v>69</v>
      </c>
      <c r="H816" s="256" t="s">
        <v>70</v>
      </c>
      <c r="I816" s="256" t="s">
        <v>98</v>
      </c>
      <c r="J816" s="11" t="s">
        <v>113</v>
      </c>
      <c r="K816" s="7" t="s">
        <v>114</v>
      </c>
      <c r="L816" s="7" t="s">
        <v>115</v>
      </c>
      <c r="M816" s="7">
        <v>1</v>
      </c>
      <c r="N816" s="227" t="s">
        <v>108</v>
      </c>
      <c r="O816" s="228" t="s">
        <v>594</v>
      </c>
      <c r="P816" s="256" t="s">
        <v>75</v>
      </c>
      <c r="Q816" s="256" t="s">
        <v>76</v>
      </c>
      <c r="R816" s="256" t="s">
        <v>77</v>
      </c>
      <c r="S816" s="231" t="s">
        <v>109</v>
      </c>
      <c r="T816" s="232">
        <f>V816+Y816</f>
        <v>74915.77</v>
      </c>
      <c r="U816" s="232">
        <f>+T816/M817</f>
        <v>74915.77</v>
      </c>
      <c r="V816" s="365">
        <v>63678.400000000001</v>
      </c>
      <c r="W816" s="236" t="s">
        <v>98</v>
      </c>
      <c r="X816" s="236" t="s">
        <v>98</v>
      </c>
      <c r="Y816" s="365">
        <v>11237.37</v>
      </c>
      <c r="Z816" s="236" t="s">
        <v>98</v>
      </c>
      <c r="AA816" s="236" t="s">
        <v>98</v>
      </c>
      <c r="AB816" s="365">
        <v>6514.41</v>
      </c>
      <c r="AC816" s="227" t="s">
        <v>80</v>
      </c>
      <c r="AD816" s="237"/>
      <c r="AE816" s="237">
        <f>V816+Y816</f>
        <v>74915.77</v>
      </c>
      <c r="AF816" s="228" t="s">
        <v>79</v>
      </c>
      <c r="AG816" s="227" t="s">
        <v>33</v>
      </c>
      <c r="AH816" s="238" t="s">
        <v>166</v>
      </c>
      <c r="AI816" s="238" t="s">
        <v>232</v>
      </c>
      <c r="AJ816" s="228"/>
    </row>
    <row r="817" spans="2:442" ht="75.599999999999994" customHeight="1" x14ac:dyDescent="0.3">
      <c r="B817" s="228"/>
      <c r="C817" s="228"/>
      <c r="D817" s="228"/>
      <c r="E817" s="229"/>
      <c r="F817" s="229"/>
      <c r="G817" s="229"/>
      <c r="H817" s="257"/>
      <c r="I817" s="257"/>
      <c r="J817" s="11" t="s">
        <v>116</v>
      </c>
      <c r="K817" s="7" t="s">
        <v>117</v>
      </c>
      <c r="L817" s="7" t="s">
        <v>85</v>
      </c>
      <c r="M817" s="7">
        <v>1</v>
      </c>
      <c r="N817" s="227"/>
      <c r="O817" s="228"/>
      <c r="P817" s="257"/>
      <c r="Q817" s="257"/>
      <c r="R817" s="257"/>
      <c r="S817" s="231"/>
      <c r="T817" s="232"/>
      <c r="U817" s="232"/>
      <c r="V817" s="365"/>
      <c r="W817" s="236"/>
      <c r="X817" s="236"/>
      <c r="Y817" s="365"/>
      <c r="Z817" s="236"/>
      <c r="AA817" s="236"/>
      <c r="AB817" s="365"/>
      <c r="AC817" s="227"/>
      <c r="AD817" s="237"/>
      <c r="AE817" s="237"/>
      <c r="AF817" s="228"/>
      <c r="AG817" s="227"/>
      <c r="AH817" s="238"/>
      <c r="AI817" s="238"/>
      <c r="AJ817" s="228"/>
    </row>
    <row r="818" spans="2:442" ht="75.599999999999994" customHeight="1" x14ac:dyDescent="0.3">
      <c r="B818" s="228"/>
      <c r="C818" s="228"/>
      <c r="D818" s="228"/>
      <c r="E818" s="229"/>
      <c r="F818" s="229"/>
      <c r="G818" s="229"/>
      <c r="H818" s="257"/>
      <c r="I818" s="257"/>
      <c r="J818" s="11" t="s">
        <v>208</v>
      </c>
      <c r="K818" s="7" t="s">
        <v>118</v>
      </c>
      <c r="L818" s="7" t="s">
        <v>119</v>
      </c>
      <c r="M818" s="7">
        <v>1</v>
      </c>
      <c r="N818" s="227"/>
      <c r="O818" s="228"/>
      <c r="P818" s="257"/>
      <c r="Q818" s="257"/>
      <c r="R818" s="257"/>
      <c r="S818" s="231"/>
      <c r="T818" s="232"/>
      <c r="U818" s="232"/>
      <c r="V818" s="365"/>
      <c r="W818" s="236"/>
      <c r="X818" s="236"/>
      <c r="Y818" s="365"/>
      <c r="Z818" s="236"/>
      <c r="AA818" s="236"/>
      <c r="AB818" s="365"/>
      <c r="AC818" s="227"/>
      <c r="AD818" s="237"/>
      <c r="AE818" s="237"/>
      <c r="AF818" s="228"/>
      <c r="AG818" s="227"/>
      <c r="AH818" s="238"/>
      <c r="AI818" s="238"/>
      <c r="AJ818" s="228"/>
    </row>
    <row r="819" spans="2:442" ht="75.599999999999994" customHeight="1" x14ac:dyDescent="0.3">
      <c r="B819" s="228"/>
      <c r="C819" s="228"/>
      <c r="D819" s="228"/>
      <c r="E819" s="229"/>
      <c r="F819" s="229"/>
      <c r="G819" s="229"/>
      <c r="H819" s="258"/>
      <c r="I819" s="258"/>
      <c r="J819" s="11" t="s">
        <v>120</v>
      </c>
      <c r="K819" s="7" t="s">
        <v>121</v>
      </c>
      <c r="L819" s="7" t="s">
        <v>119</v>
      </c>
      <c r="M819" s="7">
        <v>1</v>
      </c>
      <c r="N819" s="227"/>
      <c r="O819" s="228"/>
      <c r="P819" s="258"/>
      <c r="Q819" s="258"/>
      <c r="R819" s="258"/>
      <c r="S819" s="231"/>
      <c r="T819" s="232"/>
      <c r="U819" s="232"/>
      <c r="V819" s="365"/>
      <c r="W819" s="236"/>
      <c r="X819" s="236"/>
      <c r="Y819" s="365"/>
      <c r="Z819" s="236"/>
      <c r="AA819" s="236"/>
      <c r="AB819" s="365"/>
      <c r="AC819" s="227"/>
      <c r="AD819" s="237"/>
      <c r="AE819" s="237"/>
      <c r="AF819" s="228"/>
      <c r="AG819" s="227"/>
      <c r="AH819" s="238"/>
      <c r="AI819" s="238"/>
      <c r="AJ819" s="228"/>
    </row>
    <row r="820" spans="2:442" ht="41.4" x14ac:dyDescent="0.3">
      <c r="B820" s="228" t="s">
        <v>1218</v>
      </c>
      <c r="C820" s="228" t="s">
        <v>1228</v>
      </c>
      <c r="D820" s="228" t="s">
        <v>106</v>
      </c>
      <c r="E820" s="229" t="s">
        <v>67</v>
      </c>
      <c r="F820" s="229" t="s">
        <v>134</v>
      </c>
      <c r="G820" s="229" t="s">
        <v>147</v>
      </c>
      <c r="H820" s="256" t="s">
        <v>70</v>
      </c>
      <c r="I820" s="228" t="s">
        <v>98</v>
      </c>
      <c r="J820" s="11" t="s">
        <v>111</v>
      </c>
      <c r="K820" s="7" t="s">
        <v>112</v>
      </c>
      <c r="L820" s="7" t="s">
        <v>85</v>
      </c>
      <c r="M820" s="7">
        <v>1</v>
      </c>
      <c r="N820" s="227" t="s">
        <v>108</v>
      </c>
      <c r="O820" s="230" t="s">
        <v>591</v>
      </c>
      <c r="P820" s="256" t="s">
        <v>75</v>
      </c>
      <c r="Q820" s="256" t="s">
        <v>76</v>
      </c>
      <c r="R820" s="256" t="s">
        <v>77</v>
      </c>
      <c r="S820" s="231" t="s">
        <v>602</v>
      </c>
      <c r="T820" s="232">
        <f>V820+Y820</f>
        <v>117700</v>
      </c>
      <c r="U820" s="232">
        <f>+T820/M820</f>
        <v>117700</v>
      </c>
      <c r="V820" s="237">
        <v>100045</v>
      </c>
      <c r="W820" s="236" t="s">
        <v>98</v>
      </c>
      <c r="X820" s="236" t="s">
        <v>79</v>
      </c>
      <c r="Y820" s="237">
        <v>17655</v>
      </c>
      <c r="Z820" s="236" t="s">
        <v>98</v>
      </c>
      <c r="AA820" s="236" t="s">
        <v>79</v>
      </c>
      <c r="AB820" s="237">
        <v>10234.780000000001</v>
      </c>
      <c r="AC820" s="227" t="s">
        <v>149</v>
      </c>
      <c r="AD820" s="237" t="s">
        <v>98</v>
      </c>
      <c r="AE820" s="237">
        <f>+V820+Y820</f>
        <v>117700</v>
      </c>
      <c r="AF820" s="228" t="s">
        <v>79</v>
      </c>
      <c r="AG820" s="227" t="s">
        <v>33</v>
      </c>
      <c r="AH820" s="227" t="s">
        <v>405</v>
      </c>
      <c r="AI820" s="227" t="s">
        <v>406</v>
      </c>
      <c r="AJ820" s="228"/>
    </row>
    <row r="821" spans="2:442" ht="129" customHeight="1" x14ac:dyDescent="0.3">
      <c r="B821" s="228"/>
      <c r="C821" s="228"/>
      <c r="D821" s="228"/>
      <c r="E821" s="229"/>
      <c r="F821" s="229"/>
      <c r="G821" s="229"/>
      <c r="H821" s="258"/>
      <c r="I821" s="228"/>
      <c r="J821" s="11" t="s">
        <v>127</v>
      </c>
      <c r="K821" s="7" t="s">
        <v>128</v>
      </c>
      <c r="L821" s="7" t="s">
        <v>85</v>
      </c>
      <c r="M821" s="63">
        <v>10</v>
      </c>
      <c r="N821" s="227"/>
      <c r="O821" s="230"/>
      <c r="P821" s="258"/>
      <c r="Q821" s="258"/>
      <c r="R821" s="258"/>
      <c r="S821" s="231"/>
      <c r="T821" s="232"/>
      <c r="U821" s="232"/>
      <c r="V821" s="237"/>
      <c r="W821" s="236"/>
      <c r="X821" s="236"/>
      <c r="Y821" s="237"/>
      <c r="Z821" s="236"/>
      <c r="AA821" s="236"/>
      <c r="AB821" s="237"/>
      <c r="AC821" s="227"/>
      <c r="AD821" s="237"/>
      <c r="AE821" s="237"/>
      <c r="AF821" s="228"/>
      <c r="AG821" s="227"/>
      <c r="AH821" s="227"/>
      <c r="AI821" s="227"/>
      <c r="AJ821" s="228"/>
    </row>
    <row r="822" spans="2:442" s="36" customFormat="1" ht="96.6" x14ac:dyDescent="0.3">
      <c r="B822" s="257" t="s">
        <v>367</v>
      </c>
      <c r="C822" s="257" t="s">
        <v>368</v>
      </c>
      <c r="D822" s="257" t="s">
        <v>106</v>
      </c>
      <c r="E822" s="272" t="s">
        <v>67</v>
      </c>
      <c r="F822" s="272" t="s">
        <v>134</v>
      </c>
      <c r="G822" s="272" t="s">
        <v>147</v>
      </c>
      <c r="H822" s="257" t="s">
        <v>70</v>
      </c>
      <c r="I822" s="257" t="s">
        <v>79</v>
      </c>
      <c r="J822" s="72" t="s">
        <v>207</v>
      </c>
      <c r="K822" s="22" t="s">
        <v>107</v>
      </c>
      <c r="L822" s="22" t="s">
        <v>86</v>
      </c>
      <c r="M822" s="22">
        <v>40</v>
      </c>
      <c r="N822" s="240" t="s">
        <v>108</v>
      </c>
      <c r="O822" s="257" t="s">
        <v>369</v>
      </c>
      <c r="P822" s="257" t="s">
        <v>75</v>
      </c>
      <c r="Q822" s="257" t="s">
        <v>76</v>
      </c>
      <c r="R822" s="264" t="s">
        <v>77</v>
      </c>
      <c r="S822" s="264" t="s">
        <v>109</v>
      </c>
      <c r="T822" s="303">
        <f>V822+Y822</f>
        <v>440884.58</v>
      </c>
      <c r="U822" s="303" t="s">
        <v>79</v>
      </c>
      <c r="V822" s="234">
        <v>374751.89</v>
      </c>
      <c r="W822" s="234" t="s">
        <v>79</v>
      </c>
      <c r="X822" s="234" t="s">
        <v>79</v>
      </c>
      <c r="Y822" s="234">
        <v>66132.69</v>
      </c>
      <c r="Z822" s="234" t="s">
        <v>98</v>
      </c>
      <c r="AA822" s="234" t="s">
        <v>79</v>
      </c>
      <c r="AB822" s="234">
        <v>77864.19</v>
      </c>
      <c r="AC822" s="240" t="s">
        <v>149</v>
      </c>
      <c r="AD822" s="261" t="s">
        <v>79</v>
      </c>
      <c r="AE822" s="261">
        <f>V822+Y822</f>
        <v>440884.58</v>
      </c>
      <c r="AF822" s="257" t="s">
        <v>79</v>
      </c>
      <c r="AG822" s="240" t="s">
        <v>33</v>
      </c>
      <c r="AH822" s="240" t="s">
        <v>157</v>
      </c>
      <c r="AI822" s="240" t="s">
        <v>158</v>
      </c>
      <c r="AJ822" s="257"/>
    </row>
    <row r="823" spans="2:442" s="36" customFormat="1" ht="86.1" customHeight="1" x14ac:dyDescent="0.3">
      <c r="B823" s="257"/>
      <c r="C823" s="257"/>
      <c r="D823" s="257"/>
      <c r="E823" s="272"/>
      <c r="F823" s="272"/>
      <c r="G823" s="272"/>
      <c r="H823" s="257"/>
      <c r="I823" s="257"/>
      <c r="J823" s="11" t="s">
        <v>111</v>
      </c>
      <c r="K823" s="7" t="s">
        <v>112</v>
      </c>
      <c r="L823" s="7" t="s">
        <v>85</v>
      </c>
      <c r="M823" s="7">
        <v>11</v>
      </c>
      <c r="N823" s="240"/>
      <c r="O823" s="257"/>
      <c r="P823" s="257"/>
      <c r="Q823" s="257"/>
      <c r="R823" s="264"/>
      <c r="S823" s="264"/>
      <c r="T823" s="303"/>
      <c r="U823" s="303"/>
      <c r="V823" s="234"/>
      <c r="W823" s="234"/>
      <c r="X823" s="234"/>
      <c r="Y823" s="234"/>
      <c r="Z823" s="234"/>
      <c r="AA823" s="234"/>
      <c r="AB823" s="234"/>
      <c r="AC823" s="240"/>
      <c r="AD823" s="261"/>
      <c r="AE823" s="261"/>
      <c r="AF823" s="257"/>
      <c r="AG823" s="240"/>
      <c r="AH823" s="240"/>
      <c r="AI823" s="240"/>
      <c r="AJ823" s="257"/>
    </row>
    <row r="824" spans="2:442" s="36" customFormat="1" ht="66.599999999999994" customHeight="1" x14ac:dyDescent="0.3">
      <c r="B824" s="258"/>
      <c r="C824" s="258"/>
      <c r="D824" s="258"/>
      <c r="E824" s="273"/>
      <c r="F824" s="273"/>
      <c r="G824" s="273"/>
      <c r="H824" s="258"/>
      <c r="I824" s="258"/>
      <c r="J824" s="11" t="s">
        <v>127</v>
      </c>
      <c r="K824" s="7" t="s">
        <v>128</v>
      </c>
      <c r="L824" s="7" t="s">
        <v>85</v>
      </c>
      <c r="M824" s="63">
        <v>255</v>
      </c>
      <c r="N824" s="241"/>
      <c r="O824" s="258"/>
      <c r="P824" s="258"/>
      <c r="Q824" s="258"/>
      <c r="R824" s="265"/>
      <c r="S824" s="265"/>
      <c r="T824" s="253"/>
      <c r="U824" s="253"/>
      <c r="V824" s="235"/>
      <c r="W824" s="235"/>
      <c r="X824" s="235"/>
      <c r="Y824" s="235"/>
      <c r="Z824" s="235"/>
      <c r="AA824" s="235"/>
      <c r="AB824" s="235"/>
      <c r="AC824" s="241"/>
      <c r="AD824" s="262"/>
      <c r="AE824" s="262"/>
      <c r="AF824" s="258"/>
      <c r="AG824" s="241"/>
      <c r="AH824" s="241"/>
      <c r="AI824" s="241"/>
      <c r="AJ824" s="258"/>
    </row>
    <row r="825" spans="2:442" s="36" customFormat="1" ht="113.7" customHeight="1" x14ac:dyDescent="0.3">
      <c r="B825" s="256" t="s">
        <v>370</v>
      </c>
      <c r="C825" s="256" t="s">
        <v>371</v>
      </c>
      <c r="D825" s="256" t="s">
        <v>106</v>
      </c>
      <c r="E825" s="271" t="s">
        <v>67</v>
      </c>
      <c r="F825" s="499" t="s">
        <v>134</v>
      </c>
      <c r="G825" s="271" t="s">
        <v>147</v>
      </c>
      <c r="H825" s="342" t="s">
        <v>70</v>
      </c>
      <c r="I825" s="342" t="s">
        <v>79</v>
      </c>
      <c r="J825" s="11" t="s">
        <v>207</v>
      </c>
      <c r="K825" s="7" t="s">
        <v>107</v>
      </c>
      <c r="L825" s="7" t="s">
        <v>86</v>
      </c>
      <c r="M825" s="7">
        <v>40</v>
      </c>
      <c r="N825" s="281" t="s">
        <v>108</v>
      </c>
      <c r="O825" s="256" t="s">
        <v>369</v>
      </c>
      <c r="P825" s="256" t="s">
        <v>75</v>
      </c>
      <c r="Q825" s="256" t="s">
        <v>76</v>
      </c>
      <c r="R825" s="263" t="s">
        <v>77</v>
      </c>
      <c r="S825" s="263" t="s">
        <v>109</v>
      </c>
      <c r="T825" s="302">
        <f>V825+Y825</f>
        <v>164151.37</v>
      </c>
      <c r="U825" s="302" t="s">
        <v>79</v>
      </c>
      <c r="V825" s="233">
        <v>139528.66</v>
      </c>
      <c r="W825" s="233" t="s">
        <v>79</v>
      </c>
      <c r="X825" s="233" t="s">
        <v>79</v>
      </c>
      <c r="Y825" s="233">
        <v>24622.71</v>
      </c>
      <c r="Z825" s="233" t="s">
        <v>98</v>
      </c>
      <c r="AA825" s="233" t="s">
        <v>79</v>
      </c>
      <c r="AB825" s="233">
        <v>28990.61</v>
      </c>
      <c r="AC825" s="239" t="s">
        <v>149</v>
      </c>
      <c r="AD825" s="260" t="s">
        <v>79</v>
      </c>
      <c r="AE825" s="260">
        <f>V825+Y825</f>
        <v>164151.37</v>
      </c>
      <c r="AF825" s="239" t="s">
        <v>79</v>
      </c>
      <c r="AG825" s="239" t="s">
        <v>33</v>
      </c>
      <c r="AH825" s="281" t="s">
        <v>176</v>
      </c>
      <c r="AI825" s="239" t="s">
        <v>160</v>
      </c>
      <c r="AJ825" s="239"/>
    </row>
    <row r="826" spans="2:442" s="36" customFormat="1" ht="86.1" customHeight="1" x14ac:dyDescent="0.3">
      <c r="B826" s="257"/>
      <c r="C826" s="257"/>
      <c r="D826" s="257"/>
      <c r="E826" s="272"/>
      <c r="F826" s="272"/>
      <c r="G826" s="272"/>
      <c r="H826" s="257"/>
      <c r="I826" s="257"/>
      <c r="J826" s="11" t="s">
        <v>111</v>
      </c>
      <c r="K826" s="7" t="s">
        <v>112</v>
      </c>
      <c r="L826" s="7" t="s">
        <v>85</v>
      </c>
      <c r="M826" s="7">
        <v>6</v>
      </c>
      <c r="N826" s="240"/>
      <c r="O826" s="257"/>
      <c r="P826" s="257"/>
      <c r="Q826" s="257"/>
      <c r="R826" s="264"/>
      <c r="S826" s="264"/>
      <c r="T826" s="303"/>
      <c r="U826" s="303"/>
      <c r="V826" s="234"/>
      <c r="W826" s="234"/>
      <c r="X826" s="234"/>
      <c r="Y826" s="234"/>
      <c r="Z826" s="234"/>
      <c r="AA826" s="234"/>
      <c r="AB826" s="234"/>
      <c r="AC826" s="240"/>
      <c r="AD826" s="261"/>
      <c r="AE826" s="261"/>
      <c r="AF826" s="257"/>
      <c r="AG826" s="240"/>
      <c r="AH826" s="240"/>
      <c r="AI826" s="240"/>
      <c r="AJ826" s="257"/>
    </row>
    <row r="827" spans="2:442" s="36" customFormat="1" ht="66.599999999999994" customHeight="1" x14ac:dyDescent="0.3">
      <c r="B827" s="258"/>
      <c r="C827" s="258"/>
      <c r="D827" s="258"/>
      <c r="E827" s="273"/>
      <c r="F827" s="273"/>
      <c r="G827" s="273"/>
      <c r="H827" s="258"/>
      <c r="I827" s="258"/>
      <c r="J827" s="11" t="s">
        <v>127</v>
      </c>
      <c r="K827" s="7" t="s">
        <v>128</v>
      </c>
      <c r="L827" s="7" t="s">
        <v>85</v>
      </c>
      <c r="M827" s="63">
        <v>45</v>
      </c>
      <c r="N827" s="241"/>
      <c r="O827" s="258"/>
      <c r="P827" s="258"/>
      <c r="Q827" s="258"/>
      <c r="R827" s="265"/>
      <c r="S827" s="265"/>
      <c r="T827" s="253"/>
      <c r="U827" s="253"/>
      <c r="V827" s="235"/>
      <c r="W827" s="235"/>
      <c r="X827" s="235"/>
      <c r="Y827" s="235"/>
      <c r="Z827" s="235"/>
      <c r="AA827" s="235"/>
      <c r="AB827" s="235"/>
      <c r="AC827" s="241"/>
      <c r="AD827" s="262"/>
      <c r="AE827" s="262"/>
      <c r="AF827" s="258"/>
      <c r="AG827" s="241"/>
      <c r="AH827" s="241"/>
      <c r="AI827" s="241"/>
      <c r="AJ827" s="258"/>
    </row>
    <row r="828" spans="2:442" ht="52.2" customHeight="1" x14ac:dyDescent="0.3">
      <c r="B828" s="228" t="s">
        <v>372</v>
      </c>
      <c r="C828" s="228" t="s">
        <v>373</v>
      </c>
      <c r="D828" s="228" t="s">
        <v>66</v>
      </c>
      <c r="E828" s="229" t="s">
        <v>67</v>
      </c>
      <c r="F828" s="229" t="s">
        <v>132</v>
      </c>
      <c r="G828" s="229" t="s">
        <v>69</v>
      </c>
      <c r="H828" s="228" t="s">
        <v>70</v>
      </c>
      <c r="I828" s="228" t="s">
        <v>79</v>
      </c>
      <c r="J828" s="11" t="s">
        <v>113</v>
      </c>
      <c r="K828" s="7" t="s">
        <v>114</v>
      </c>
      <c r="L828" s="7" t="s">
        <v>115</v>
      </c>
      <c r="M828" s="7">
        <v>4</v>
      </c>
      <c r="N828" s="227" t="s">
        <v>108</v>
      </c>
      <c r="O828" s="228" t="s">
        <v>369</v>
      </c>
      <c r="P828" s="228" t="s">
        <v>75</v>
      </c>
      <c r="Q828" s="228" t="s">
        <v>76</v>
      </c>
      <c r="R828" s="231" t="s">
        <v>77</v>
      </c>
      <c r="S828" s="231" t="s">
        <v>109</v>
      </c>
      <c r="T828" s="232">
        <f>V828+Y828</f>
        <v>295320</v>
      </c>
      <c r="U828" s="232" t="s">
        <v>79</v>
      </c>
      <c r="V828" s="236">
        <v>251022</v>
      </c>
      <c r="W828" s="236" t="s">
        <v>79</v>
      </c>
      <c r="X828" s="236" t="s">
        <v>79</v>
      </c>
      <c r="Y828" s="236">
        <v>44298</v>
      </c>
      <c r="Z828" s="236" t="s">
        <v>79</v>
      </c>
      <c r="AA828" s="236" t="s">
        <v>79</v>
      </c>
      <c r="AB828" s="236">
        <v>52156.17</v>
      </c>
      <c r="AC828" s="227" t="s">
        <v>80</v>
      </c>
      <c r="AD828" s="237" t="s">
        <v>79</v>
      </c>
      <c r="AE828" s="237">
        <f>V828+Y828</f>
        <v>295320</v>
      </c>
      <c r="AF828" s="227" t="s">
        <v>79</v>
      </c>
      <c r="AG828" s="227" t="s">
        <v>33</v>
      </c>
      <c r="AH828" s="227" t="s">
        <v>161</v>
      </c>
      <c r="AI828" s="227" t="s">
        <v>179</v>
      </c>
      <c r="AJ828" s="227"/>
    </row>
    <row r="829" spans="2:442" ht="55.2" x14ac:dyDescent="0.3">
      <c r="B829" s="228"/>
      <c r="C829" s="228"/>
      <c r="D829" s="228"/>
      <c r="E829" s="229"/>
      <c r="F829" s="229"/>
      <c r="G829" s="229"/>
      <c r="H829" s="228"/>
      <c r="I829" s="228"/>
      <c r="J829" s="11" t="s">
        <v>116</v>
      </c>
      <c r="K829" s="7" t="s">
        <v>117</v>
      </c>
      <c r="L829" s="7" t="s">
        <v>85</v>
      </c>
      <c r="M829" s="7">
        <v>4</v>
      </c>
      <c r="N829" s="227"/>
      <c r="O829" s="228"/>
      <c r="P829" s="228"/>
      <c r="Q829" s="228"/>
      <c r="R829" s="231"/>
      <c r="S829" s="231"/>
      <c r="T829" s="232"/>
      <c r="U829" s="232"/>
      <c r="V829" s="236"/>
      <c r="W829" s="236"/>
      <c r="X829" s="236"/>
      <c r="Y829" s="236"/>
      <c r="Z829" s="236"/>
      <c r="AA829" s="236"/>
      <c r="AB829" s="236"/>
      <c r="AC829" s="227"/>
      <c r="AD829" s="237"/>
      <c r="AE829" s="237"/>
      <c r="AF829" s="228"/>
      <c r="AG829" s="227"/>
      <c r="AH829" s="227"/>
      <c r="AI829" s="227"/>
      <c r="AJ829" s="228"/>
    </row>
    <row r="830" spans="2:442" ht="41.4" x14ac:dyDescent="0.3">
      <c r="B830" s="228"/>
      <c r="C830" s="228"/>
      <c r="D830" s="228"/>
      <c r="E830" s="229"/>
      <c r="F830" s="229"/>
      <c r="G830" s="229"/>
      <c r="H830" s="228"/>
      <c r="I830" s="228"/>
      <c r="J830" s="11" t="s">
        <v>208</v>
      </c>
      <c r="K830" s="7" t="s">
        <v>118</v>
      </c>
      <c r="L830" s="7" t="s">
        <v>119</v>
      </c>
      <c r="M830" s="7">
        <v>4</v>
      </c>
      <c r="N830" s="227"/>
      <c r="O830" s="228"/>
      <c r="P830" s="228"/>
      <c r="Q830" s="228"/>
      <c r="R830" s="231"/>
      <c r="S830" s="231"/>
      <c r="T830" s="232"/>
      <c r="U830" s="232"/>
      <c r="V830" s="236"/>
      <c r="W830" s="236"/>
      <c r="X830" s="236"/>
      <c r="Y830" s="236"/>
      <c r="Z830" s="236"/>
      <c r="AA830" s="236"/>
      <c r="AB830" s="236"/>
      <c r="AC830" s="227"/>
      <c r="AD830" s="237"/>
      <c r="AE830" s="237"/>
      <c r="AF830" s="228"/>
      <c r="AG830" s="227"/>
      <c r="AH830" s="227"/>
      <c r="AI830" s="227"/>
      <c r="AJ830" s="228"/>
    </row>
    <row r="831" spans="2:442" ht="43.5" customHeight="1" x14ac:dyDescent="0.3">
      <c r="B831" s="228"/>
      <c r="C831" s="228"/>
      <c r="D831" s="228"/>
      <c r="E831" s="229"/>
      <c r="F831" s="229"/>
      <c r="G831" s="229"/>
      <c r="H831" s="228"/>
      <c r="I831" s="228"/>
      <c r="J831" s="11" t="s">
        <v>120</v>
      </c>
      <c r="K831" s="7" t="s">
        <v>121</v>
      </c>
      <c r="L831" s="7" t="s">
        <v>119</v>
      </c>
      <c r="M831" s="63">
        <v>4</v>
      </c>
      <c r="N831" s="227"/>
      <c r="O831" s="228"/>
      <c r="P831" s="228"/>
      <c r="Q831" s="228"/>
      <c r="R831" s="231"/>
      <c r="S831" s="231"/>
      <c r="T831" s="232"/>
      <c r="U831" s="232"/>
      <c r="V831" s="236"/>
      <c r="W831" s="236"/>
      <c r="X831" s="236"/>
      <c r="Y831" s="236"/>
      <c r="Z831" s="236"/>
      <c r="AA831" s="236"/>
      <c r="AB831" s="236"/>
      <c r="AC831" s="227"/>
      <c r="AD831" s="237"/>
      <c r="AE831" s="237"/>
      <c r="AF831" s="228"/>
      <c r="AG831" s="227"/>
      <c r="AH831" s="227"/>
      <c r="AI831" s="227"/>
      <c r="AJ831" s="228"/>
    </row>
    <row r="832" spans="2:442" s="64" customFormat="1" ht="102" customHeight="1" x14ac:dyDescent="0.3">
      <c r="B832" s="243" t="s">
        <v>1015</v>
      </c>
      <c r="C832" s="243" t="s">
        <v>374</v>
      </c>
      <c r="D832" s="243" t="s">
        <v>106</v>
      </c>
      <c r="E832" s="299" t="s">
        <v>67</v>
      </c>
      <c r="F832" s="299" t="s">
        <v>134</v>
      </c>
      <c r="G832" s="299" t="s">
        <v>147</v>
      </c>
      <c r="H832" s="243" t="s">
        <v>70</v>
      </c>
      <c r="I832" s="243" t="s">
        <v>79</v>
      </c>
      <c r="J832" s="20" t="s">
        <v>207</v>
      </c>
      <c r="K832" s="27" t="s">
        <v>107</v>
      </c>
      <c r="L832" s="27" t="s">
        <v>86</v>
      </c>
      <c r="M832" s="27">
        <v>40</v>
      </c>
      <c r="N832" s="282" t="s">
        <v>108</v>
      </c>
      <c r="O832" s="243" t="s">
        <v>369</v>
      </c>
      <c r="P832" s="243" t="s">
        <v>75</v>
      </c>
      <c r="Q832" s="243" t="s">
        <v>76</v>
      </c>
      <c r="R832" s="301" t="s">
        <v>77</v>
      </c>
      <c r="S832" s="301" t="s">
        <v>109</v>
      </c>
      <c r="T832" s="300">
        <f>V832+Y832</f>
        <v>94797.56</v>
      </c>
      <c r="U832" s="300" t="s">
        <v>79</v>
      </c>
      <c r="V832" s="288">
        <v>80577.929999999993</v>
      </c>
      <c r="W832" s="284" t="s">
        <v>79</v>
      </c>
      <c r="X832" s="284" t="s">
        <v>79</v>
      </c>
      <c r="Y832" s="284">
        <v>14219.63</v>
      </c>
      <c r="Z832" s="284" t="s">
        <v>98</v>
      </c>
      <c r="AA832" s="284" t="s">
        <v>79</v>
      </c>
      <c r="AB832" s="284">
        <v>16742.099999999999</v>
      </c>
      <c r="AC832" s="282" t="s">
        <v>149</v>
      </c>
      <c r="AD832" s="283" t="s">
        <v>79</v>
      </c>
      <c r="AE832" s="283">
        <f>V832+Y832</f>
        <v>94797.56</v>
      </c>
      <c r="AF832" s="282" t="s">
        <v>79</v>
      </c>
      <c r="AG832" s="282" t="s">
        <v>33</v>
      </c>
      <c r="AH832" s="282" t="s">
        <v>253</v>
      </c>
      <c r="AI832" s="282" t="s">
        <v>166</v>
      </c>
      <c r="AJ832" s="282"/>
      <c r="AK832" s="149"/>
      <c r="AL832" s="149"/>
      <c r="AN832" s="149"/>
      <c r="AO832" s="149"/>
      <c r="AP832" s="149"/>
      <c r="AQ832" s="149"/>
      <c r="AR832" s="149"/>
      <c r="AS832" s="149"/>
      <c r="AT832" s="149"/>
      <c r="AU832" s="149"/>
      <c r="AV832" s="149"/>
      <c r="AW832" s="149"/>
      <c r="AX832" s="149"/>
      <c r="AY832" s="149"/>
      <c r="AZ832" s="149"/>
      <c r="BA832" s="149"/>
      <c r="BB832" s="149"/>
      <c r="BC832" s="149"/>
      <c r="BD832" s="149"/>
      <c r="BE832" s="149"/>
      <c r="BF832" s="149"/>
      <c r="BG832" s="149"/>
      <c r="BH832" s="149"/>
      <c r="BI832" s="149"/>
      <c r="BJ832" s="149"/>
      <c r="BK832" s="149"/>
      <c r="BL832" s="149"/>
      <c r="BM832" s="149"/>
      <c r="BN832" s="149"/>
      <c r="BO832" s="149"/>
      <c r="BP832" s="149"/>
      <c r="BQ832" s="149"/>
      <c r="BR832" s="149"/>
      <c r="BS832" s="149"/>
      <c r="BT832" s="149"/>
      <c r="BU832" s="149"/>
      <c r="BV832" s="149"/>
      <c r="BW832" s="149"/>
      <c r="BX832" s="149"/>
      <c r="BY832" s="149"/>
      <c r="BZ832" s="149"/>
      <c r="CA832" s="149"/>
      <c r="CB832" s="149"/>
      <c r="CC832" s="149"/>
      <c r="CD832" s="149"/>
      <c r="CE832" s="149"/>
      <c r="CF832" s="149"/>
      <c r="CG832" s="149"/>
      <c r="CH832" s="149"/>
      <c r="CI832" s="149"/>
      <c r="CJ832" s="149"/>
      <c r="CK832" s="149"/>
      <c r="CL832" s="149"/>
      <c r="CM832" s="149"/>
      <c r="CN832" s="149"/>
      <c r="CO832" s="149"/>
      <c r="CP832" s="149"/>
      <c r="CQ832" s="149"/>
      <c r="CR832" s="149"/>
      <c r="CS832" s="149"/>
      <c r="CT832" s="149"/>
      <c r="CU832" s="149"/>
      <c r="CV832" s="149"/>
      <c r="CW832" s="149"/>
      <c r="CX832" s="149"/>
      <c r="CY832" s="149"/>
      <c r="CZ832" s="149"/>
      <c r="DA832" s="149"/>
      <c r="DB832" s="149"/>
      <c r="DC832" s="149"/>
      <c r="DD832" s="149"/>
      <c r="DE832" s="149"/>
      <c r="DF832" s="149"/>
      <c r="DG832" s="149"/>
      <c r="DH832" s="149"/>
      <c r="DI832" s="149"/>
      <c r="DJ832" s="149"/>
      <c r="DK832" s="149"/>
      <c r="DL832" s="149"/>
      <c r="DM832" s="149"/>
      <c r="DN832" s="149"/>
      <c r="DO832" s="149"/>
      <c r="DP832" s="149"/>
      <c r="DQ832" s="149"/>
      <c r="DR832" s="149"/>
      <c r="DS832" s="149"/>
      <c r="DT832" s="149"/>
      <c r="DU832" s="149"/>
      <c r="DV832" s="149"/>
      <c r="DW832" s="149"/>
      <c r="DX832" s="149"/>
      <c r="DY832" s="149"/>
      <c r="DZ832" s="149"/>
      <c r="EA832" s="149"/>
      <c r="EB832" s="149"/>
      <c r="EC832" s="149"/>
      <c r="ED832" s="149"/>
      <c r="EE832" s="149"/>
      <c r="EF832" s="149"/>
      <c r="EG832" s="149"/>
      <c r="EH832" s="149"/>
      <c r="EI832" s="149"/>
      <c r="EJ832" s="149"/>
      <c r="EK832" s="149"/>
      <c r="EL832" s="149"/>
      <c r="EM832" s="149"/>
      <c r="EN832" s="149"/>
      <c r="EO832" s="149"/>
      <c r="EP832" s="149"/>
      <c r="EQ832" s="149"/>
      <c r="ER832" s="149"/>
      <c r="ES832" s="149"/>
      <c r="ET832" s="149"/>
      <c r="EU832" s="149"/>
      <c r="EV832" s="149"/>
      <c r="EW832" s="149"/>
      <c r="EX832" s="149"/>
      <c r="EY832" s="149"/>
      <c r="EZ832" s="149"/>
      <c r="FA832" s="149"/>
      <c r="FB832" s="149"/>
      <c r="FC832" s="149"/>
      <c r="FD832" s="149"/>
      <c r="FE832" s="149"/>
      <c r="FF832" s="149"/>
      <c r="FG832" s="149"/>
      <c r="FH832" s="149"/>
      <c r="FI832" s="149"/>
      <c r="FJ832" s="149"/>
      <c r="FK832" s="149"/>
      <c r="FL832" s="149"/>
      <c r="FM832" s="149"/>
      <c r="FN832" s="149"/>
      <c r="FO832" s="149"/>
      <c r="FP832" s="149"/>
      <c r="FQ832" s="149"/>
      <c r="FR832" s="149"/>
      <c r="FS832" s="149"/>
      <c r="FT832" s="149"/>
      <c r="FU832" s="149"/>
      <c r="FV832" s="149"/>
      <c r="FW832" s="149"/>
      <c r="FX832" s="149"/>
      <c r="FY832" s="149"/>
      <c r="FZ832" s="149"/>
      <c r="GA832" s="149"/>
      <c r="GB832" s="149"/>
      <c r="GC832" s="149"/>
      <c r="GD832" s="149"/>
      <c r="GE832" s="149"/>
      <c r="GF832" s="149"/>
      <c r="GG832" s="149"/>
      <c r="GH832" s="149"/>
      <c r="GI832" s="149"/>
      <c r="GJ832" s="149"/>
      <c r="GK832" s="149"/>
      <c r="GL832" s="149"/>
      <c r="GM832" s="149"/>
      <c r="GN832" s="149"/>
      <c r="GO832" s="149"/>
      <c r="GP832" s="149"/>
      <c r="GQ832" s="149"/>
      <c r="GR832" s="149"/>
      <c r="GS832" s="149"/>
      <c r="GT832" s="149"/>
      <c r="GU832" s="149"/>
      <c r="GV832" s="149"/>
      <c r="GW832" s="149"/>
      <c r="GX832" s="149"/>
      <c r="GY832" s="149"/>
      <c r="GZ832" s="149"/>
      <c r="HA832" s="149"/>
      <c r="HB832" s="149"/>
      <c r="HC832" s="149"/>
      <c r="HD832" s="149"/>
      <c r="HE832" s="149"/>
      <c r="HF832" s="149"/>
      <c r="HG832" s="149"/>
      <c r="HH832" s="149"/>
      <c r="HI832" s="149"/>
      <c r="HJ832" s="149"/>
      <c r="HK832" s="149"/>
      <c r="HL832" s="149"/>
      <c r="HM832" s="149"/>
      <c r="HN832" s="149"/>
      <c r="HO832" s="149"/>
      <c r="HP832" s="149"/>
      <c r="HQ832" s="149"/>
      <c r="HR832" s="149"/>
      <c r="HS832" s="149"/>
      <c r="HT832" s="149"/>
      <c r="HU832" s="149"/>
      <c r="HV832" s="149"/>
      <c r="HW832" s="149"/>
      <c r="HX832" s="149"/>
      <c r="HY832" s="149"/>
      <c r="HZ832" s="149"/>
      <c r="IA832" s="149"/>
      <c r="IB832" s="149"/>
      <c r="IC832" s="149"/>
      <c r="ID832" s="149"/>
      <c r="IE832" s="149"/>
      <c r="IF832" s="149"/>
      <c r="IG832" s="149"/>
      <c r="IH832" s="149"/>
      <c r="II832" s="149"/>
      <c r="IJ832" s="149"/>
      <c r="IK832" s="149"/>
      <c r="IL832" s="149"/>
      <c r="IM832" s="149"/>
      <c r="IN832" s="149"/>
      <c r="IO832" s="149"/>
      <c r="IP832" s="149"/>
      <c r="IQ832" s="149"/>
      <c r="IR832" s="149"/>
      <c r="IS832" s="149"/>
      <c r="IT832" s="149"/>
      <c r="IU832" s="149"/>
      <c r="IV832" s="149"/>
      <c r="IW832" s="149"/>
      <c r="IX832" s="149"/>
      <c r="IY832" s="149"/>
      <c r="IZ832" s="149"/>
      <c r="JA832" s="149"/>
      <c r="JB832" s="149"/>
      <c r="JC832" s="149"/>
      <c r="JD832" s="149"/>
      <c r="JE832" s="149"/>
      <c r="JF832" s="149"/>
      <c r="JG832" s="149"/>
      <c r="JH832" s="149"/>
      <c r="JI832" s="149"/>
      <c r="JJ832" s="149"/>
      <c r="JK832" s="149"/>
      <c r="JL832" s="149"/>
      <c r="JM832" s="149"/>
      <c r="JN832" s="149"/>
      <c r="JO832" s="149"/>
      <c r="JP832" s="149"/>
      <c r="JQ832" s="149"/>
      <c r="JR832" s="149"/>
      <c r="JS832" s="149"/>
      <c r="JT832" s="149"/>
      <c r="JU832" s="149"/>
      <c r="JV832" s="149"/>
      <c r="JW832" s="149"/>
      <c r="JX832" s="149"/>
      <c r="JY832" s="149"/>
      <c r="JZ832" s="149"/>
      <c r="KA832" s="149"/>
      <c r="KB832" s="149"/>
      <c r="KC832" s="149"/>
      <c r="KD832" s="149"/>
      <c r="KE832" s="149"/>
      <c r="KF832" s="149"/>
      <c r="KG832" s="149"/>
      <c r="KH832" s="149"/>
      <c r="KI832" s="149"/>
      <c r="KJ832" s="149"/>
      <c r="KK832" s="149"/>
      <c r="KL832" s="149"/>
      <c r="KM832" s="149"/>
      <c r="KN832" s="149"/>
      <c r="KO832" s="149"/>
      <c r="KP832" s="149"/>
      <c r="KQ832" s="149"/>
      <c r="KR832" s="149"/>
      <c r="KS832" s="149"/>
      <c r="KT832" s="149"/>
      <c r="KU832" s="149"/>
      <c r="KV832" s="149"/>
      <c r="KW832" s="149"/>
      <c r="KX832" s="149"/>
      <c r="KY832" s="149"/>
      <c r="KZ832" s="149"/>
      <c r="LA832" s="149"/>
      <c r="LB832" s="149"/>
      <c r="LC832" s="149"/>
      <c r="LD832" s="149"/>
      <c r="LE832" s="149"/>
      <c r="LF832" s="149"/>
      <c r="LG832" s="149"/>
      <c r="LH832" s="149"/>
      <c r="LI832" s="149"/>
      <c r="LJ832" s="149"/>
      <c r="LK832" s="149"/>
      <c r="LL832" s="149"/>
      <c r="LM832" s="149"/>
      <c r="LN832" s="149"/>
      <c r="LO832" s="149"/>
      <c r="LP832" s="149"/>
      <c r="LQ832" s="149"/>
      <c r="LR832" s="149"/>
      <c r="LS832" s="149"/>
      <c r="LT832" s="149"/>
      <c r="LU832" s="149"/>
      <c r="LV832" s="149"/>
      <c r="LW832" s="149"/>
      <c r="LX832" s="149"/>
      <c r="LY832" s="149"/>
      <c r="LZ832" s="149"/>
      <c r="MA832" s="149"/>
      <c r="MB832" s="149"/>
      <c r="MC832" s="149"/>
      <c r="MD832" s="149"/>
      <c r="ME832" s="149"/>
      <c r="MF832" s="149"/>
      <c r="MG832" s="149"/>
      <c r="MH832" s="149"/>
      <c r="MI832" s="149"/>
      <c r="MJ832" s="149"/>
      <c r="MK832" s="149"/>
      <c r="ML832" s="149"/>
      <c r="MM832" s="149"/>
      <c r="MN832" s="149"/>
      <c r="MO832" s="149"/>
      <c r="MP832" s="149"/>
      <c r="MQ832" s="149"/>
      <c r="MR832" s="149"/>
      <c r="MS832" s="149"/>
      <c r="MT832" s="149"/>
      <c r="MU832" s="149"/>
      <c r="MV832" s="149"/>
      <c r="MW832" s="149"/>
      <c r="MX832" s="149"/>
      <c r="MY832" s="149"/>
      <c r="MZ832" s="149"/>
      <c r="NA832" s="149"/>
      <c r="NB832" s="149"/>
      <c r="NC832" s="149"/>
      <c r="ND832" s="149"/>
      <c r="NE832" s="149"/>
      <c r="NF832" s="149"/>
      <c r="NG832" s="149"/>
      <c r="NH832" s="149"/>
      <c r="NI832" s="149"/>
      <c r="NJ832" s="149"/>
      <c r="NK832" s="149"/>
      <c r="NL832" s="149"/>
      <c r="NM832" s="149"/>
      <c r="NN832" s="149"/>
      <c r="NO832" s="149"/>
      <c r="NP832" s="149"/>
      <c r="NQ832" s="149"/>
      <c r="NR832" s="149"/>
      <c r="NS832" s="149"/>
      <c r="NT832" s="149"/>
      <c r="NU832" s="149"/>
      <c r="NV832" s="149"/>
      <c r="NW832" s="149"/>
      <c r="NX832" s="149"/>
      <c r="NY832" s="149"/>
      <c r="NZ832" s="149"/>
      <c r="OA832" s="149"/>
      <c r="OB832" s="149"/>
      <c r="OC832" s="149"/>
      <c r="OD832" s="149"/>
      <c r="OE832" s="149"/>
      <c r="OF832" s="149"/>
      <c r="OG832" s="149"/>
      <c r="OH832" s="149"/>
      <c r="OI832" s="149"/>
      <c r="OJ832" s="149"/>
      <c r="OK832" s="149"/>
      <c r="OL832" s="149"/>
      <c r="OM832" s="149"/>
      <c r="ON832" s="149"/>
      <c r="OO832" s="149"/>
      <c r="OP832" s="149"/>
      <c r="OQ832" s="149"/>
      <c r="OR832" s="149"/>
      <c r="OS832" s="149"/>
      <c r="OT832" s="149"/>
      <c r="OU832" s="149"/>
      <c r="OV832" s="149"/>
      <c r="OW832" s="149"/>
      <c r="OX832" s="149"/>
      <c r="OY832" s="149"/>
      <c r="OZ832" s="149"/>
      <c r="PA832" s="149"/>
      <c r="PB832" s="149"/>
      <c r="PC832" s="149"/>
      <c r="PD832" s="149"/>
      <c r="PE832" s="149"/>
      <c r="PF832" s="149"/>
      <c r="PG832" s="149"/>
      <c r="PH832" s="149"/>
      <c r="PI832" s="149"/>
      <c r="PJ832" s="149"/>
      <c r="PK832" s="149"/>
      <c r="PL832" s="149"/>
      <c r="PM832" s="149"/>
      <c r="PN832" s="149"/>
      <c r="PO832" s="149"/>
      <c r="PP832" s="149"/>
      <c r="PQ832" s="149"/>
      <c r="PR832" s="149"/>
      <c r="PS832" s="149"/>
      <c r="PT832" s="149"/>
      <c r="PU832" s="149"/>
      <c r="PV832" s="149"/>
      <c r="PW832" s="149"/>
      <c r="PX832" s="149"/>
      <c r="PY832" s="149"/>
      <c r="PZ832" s="149"/>
    </row>
    <row r="833" spans="2:442" s="64" customFormat="1" ht="56.7" customHeight="1" x14ac:dyDescent="0.3">
      <c r="B833" s="243"/>
      <c r="C833" s="243"/>
      <c r="D833" s="243"/>
      <c r="E833" s="299"/>
      <c r="F833" s="299"/>
      <c r="G833" s="299"/>
      <c r="H833" s="243"/>
      <c r="I833" s="243"/>
      <c r="J833" s="20" t="s">
        <v>111</v>
      </c>
      <c r="K833" s="27" t="s">
        <v>112</v>
      </c>
      <c r="L833" s="27" t="s">
        <v>85</v>
      </c>
      <c r="M833" s="27">
        <v>3</v>
      </c>
      <c r="N833" s="282"/>
      <c r="O833" s="243"/>
      <c r="P833" s="243"/>
      <c r="Q833" s="243"/>
      <c r="R833" s="301"/>
      <c r="S833" s="301"/>
      <c r="T833" s="300"/>
      <c r="U833" s="300"/>
      <c r="V833" s="289"/>
      <c r="W833" s="284"/>
      <c r="X833" s="284"/>
      <c r="Y833" s="284"/>
      <c r="Z833" s="284"/>
      <c r="AA833" s="284"/>
      <c r="AB833" s="284"/>
      <c r="AC833" s="282"/>
      <c r="AD833" s="283"/>
      <c r="AE833" s="283"/>
      <c r="AF833" s="243"/>
      <c r="AG833" s="282"/>
      <c r="AH833" s="282"/>
      <c r="AI833" s="282"/>
      <c r="AJ833" s="243"/>
      <c r="AK833" s="149"/>
      <c r="AL833" s="149"/>
      <c r="AM833" s="149"/>
      <c r="AN833" s="149"/>
      <c r="AO833" s="149"/>
      <c r="AP833" s="149"/>
      <c r="AQ833" s="149"/>
      <c r="AR833" s="149"/>
      <c r="AS833" s="149"/>
      <c r="AT833" s="149"/>
      <c r="AU833" s="149"/>
      <c r="AV833" s="149"/>
      <c r="AW833" s="149"/>
      <c r="AX833" s="149"/>
      <c r="AY833" s="149"/>
      <c r="AZ833" s="149"/>
      <c r="BA833" s="149"/>
      <c r="BB833" s="149"/>
      <c r="BC833" s="149"/>
      <c r="BD833" s="149"/>
      <c r="BE833" s="149"/>
      <c r="BF833" s="149"/>
      <c r="BG833" s="149"/>
      <c r="BH833" s="149"/>
      <c r="BI833" s="149"/>
      <c r="BJ833" s="149"/>
      <c r="BK833" s="149"/>
      <c r="BL833" s="149"/>
      <c r="BM833" s="149"/>
      <c r="BN833" s="149"/>
      <c r="BO833" s="149"/>
      <c r="BP833" s="149"/>
      <c r="BQ833" s="149"/>
      <c r="BR833" s="149"/>
      <c r="BS833" s="149"/>
      <c r="BT833" s="149"/>
      <c r="BU833" s="149"/>
      <c r="BV833" s="149"/>
      <c r="BW833" s="149"/>
      <c r="BX833" s="149"/>
      <c r="BY833" s="149"/>
      <c r="BZ833" s="149"/>
      <c r="CA833" s="149"/>
      <c r="CB833" s="149"/>
      <c r="CC833" s="149"/>
      <c r="CD833" s="149"/>
      <c r="CE833" s="149"/>
      <c r="CF833" s="149"/>
      <c r="CG833" s="149"/>
      <c r="CH833" s="149"/>
      <c r="CI833" s="149"/>
      <c r="CJ833" s="149"/>
      <c r="CK833" s="149"/>
      <c r="CL833" s="149"/>
      <c r="CM833" s="149"/>
      <c r="CN833" s="149"/>
      <c r="CO833" s="149"/>
      <c r="CP833" s="149"/>
      <c r="CQ833" s="149"/>
      <c r="CR833" s="149"/>
      <c r="CS833" s="149"/>
      <c r="CT833" s="149"/>
      <c r="CU833" s="149"/>
      <c r="CV833" s="149"/>
      <c r="CW833" s="149"/>
      <c r="CX833" s="149"/>
      <c r="CY833" s="149"/>
      <c r="CZ833" s="149"/>
      <c r="DA833" s="149"/>
      <c r="DB833" s="149"/>
      <c r="DC833" s="149"/>
      <c r="DD833" s="149"/>
      <c r="DE833" s="149"/>
      <c r="DF833" s="149"/>
      <c r="DG833" s="149"/>
      <c r="DH833" s="149"/>
      <c r="DI833" s="149"/>
      <c r="DJ833" s="149"/>
      <c r="DK833" s="149"/>
      <c r="DL833" s="149"/>
      <c r="DM833" s="149"/>
      <c r="DN833" s="149"/>
      <c r="DO833" s="149"/>
      <c r="DP833" s="149"/>
      <c r="DQ833" s="149"/>
      <c r="DR833" s="149"/>
      <c r="DS833" s="149"/>
      <c r="DT833" s="149"/>
      <c r="DU833" s="149"/>
      <c r="DV833" s="149"/>
      <c r="DW833" s="149"/>
      <c r="DX833" s="149"/>
      <c r="DY833" s="149"/>
      <c r="DZ833" s="149"/>
      <c r="EA833" s="149"/>
      <c r="EB833" s="149"/>
      <c r="EC833" s="149"/>
      <c r="ED833" s="149"/>
      <c r="EE833" s="149"/>
      <c r="EF833" s="149"/>
      <c r="EG833" s="149"/>
      <c r="EH833" s="149"/>
      <c r="EI833" s="149"/>
      <c r="EJ833" s="149"/>
      <c r="EK833" s="149"/>
      <c r="EL833" s="149"/>
      <c r="EM833" s="149"/>
      <c r="EN833" s="149"/>
      <c r="EO833" s="149"/>
      <c r="EP833" s="149"/>
      <c r="EQ833" s="149"/>
      <c r="ER833" s="149"/>
      <c r="ES833" s="149"/>
      <c r="ET833" s="149"/>
      <c r="EU833" s="149"/>
      <c r="EV833" s="149"/>
      <c r="EW833" s="149"/>
      <c r="EX833" s="149"/>
      <c r="EY833" s="149"/>
      <c r="EZ833" s="149"/>
      <c r="FA833" s="149"/>
      <c r="FB833" s="149"/>
      <c r="FC833" s="149"/>
      <c r="FD833" s="149"/>
      <c r="FE833" s="149"/>
      <c r="FF833" s="149"/>
      <c r="FG833" s="149"/>
      <c r="FH833" s="149"/>
      <c r="FI833" s="149"/>
      <c r="FJ833" s="149"/>
      <c r="FK833" s="149"/>
      <c r="FL833" s="149"/>
      <c r="FM833" s="149"/>
      <c r="FN833" s="149"/>
      <c r="FO833" s="149"/>
      <c r="FP833" s="149"/>
      <c r="FQ833" s="149"/>
      <c r="FR833" s="149"/>
      <c r="FS833" s="149"/>
      <c r="FT833" s="149"/>
      <c r="FU833" s="149"/>
      <c r="FV833" s="149"/>
      <c r="FW833" s="149"/>
      <c r="FX833" s="149"/>
      <c r="FY833" s="149"/>
      <c r="FZ833" s="149"/>
      <c r="GA833" s="149"/>
      <c r="GB833" s="149"/>
      <c r="GC833" s="149"/>
      <c r="GD833" s="149"/>
      <c r="GE833" s="149"/>
      <c r="GF833" s="149"/>
      <c r="GG833" s="149"/>
      <c r="GH833" s="149"/>
      <c r="GI833" s="149"/>
      <c r="GJ833" s="149"/>
      <c r="GK833" s="149"/>
      <c r="GL833" s="149"/>
      <c r="GM833" s="149"/>
      <c r="GN833" s="149"/>
      <c r="GO833" s="149"/>
      <c r="GP833" s="149"/>
      <c r="GQ833" s="149"/>
      <c r="GR833" s="149"/>
      <c r="GS833" s="149"/>
      <c r="GT833" s="149"/>
      <c r="GU833" s="149"/>
      <c r="GV833" s="149"/>
      <c r="GW833" s="149"/>
      <c r="GX833" s="149"/>
      <c r="GY833" s="149"/>
      <c r="GZ833" s="149"/>
      <c r="HA833" s="149"/>
      <c r="HB833" s="149"/>
      <c r="HC833" s="149"/>
      <c r="HD833" s="149"/>
      <c r="HE833" s="149"/>
      <c r="HF833" s="149"/>
      <c r="HG833" s="149"/>
      <c r="HH833" s="149"/>
      <c r="HI833" s="149"/>
      <c r="HJ833" s="149"/>
      <c r="HK833" s="149"/>
      <c r="HL833" s="149"/>
      <c r="HM833" s="149"/>
      <c r="HN833" s="149"/>
      <c r="HO833" s="149"/>
      <c r="HP833" s="149"/>
      <c r="HQ833" s="149"/>
      <c r="HR833" s="149"/>
      <c r="HS833" s="149"/>
      <c r="HT833" s="149"/>
      <c r="HU833" s="149"/>
      <c r="HV833" s="149"/>
      <c r="HW833" s="149"/>
      <c r="HX833" s="149"/>
      <c r="HY833" s="149"/>
      <c r="HZ833" s="149"/>
      <c r="IA833" s="149"/>
      <c r="IB833" s="149"/>
      <c r="IC833" s="149"/>
      <c r="ID833" s="149"/>
      <c r="IE833" s="149"/>
      <c r="IF833" s="149"/>
      <c r="IG833" s="149"/>
      <c r="IH833" s="149"/>
      <c r="II833" s="149"/>
      <c r="IJ833" s="149"/>
      <c r="IK833" s="149"/>
      <c r="IL833" s="149"/>
      <c r="IM833" s="149"/>
      <c r="IN833" s="149"/>
      <c r="IO833" s="149"/>
      <c r="IP833" s="149"/>
      <c r="IQ833" s="149"/>
      <c r="IR833" s="149"/>
      <c r="IS833" s="149"/>
      <c r="IT833" s="149"/>
      <c r="IU833" s="149"/>
      <c r="IV833" s="149"/>
      <c r="IW833" s="149"/>
      <c r="IX833" s="149"/>
      <c r="IY833" s="149"/>
      <c r="IZ833" s="149"/>
      <c r="JA833" s="149"/>
      <c r="JB833" s="149"/>
      <c r="JC833" s="149"/>
      <c r="JD833" s="149"/>
      <c r="JE833" s="149"/>
      <c r="JF833" s="149"/>
      <c r="JG833" s="149"/>
      <c r="JH833" s="149"/>
      <c r="JI833" s="149"/>
      <c r="JJ833" s="149"/>
      <c r="JK833" s="149"/>
      <c r="JL833" s="149"/>
      <c r="JM833" s="149"/>
      <c r="JN833" s="149"/>
      <c r="JO833" s="149"/>
      <c r="JP833" s="149"/>
      <c r="JQ833" s="149"/>
      <c r="JR833" s="149"/>
      <c r="JS833" s="149"/>
      <c r="JT833" s="149"/>
      <c r="JU833" s="149"/>
      <c r="JV833" s="149"/>
      <c r="JW833" s="149"/>
      <c r="JX833" s="149"/>
      <c r="JY833" s="149"/>
      <c r="JZ833" s="149"/>
      <c r="KA833" s="149"/>
      <c r="KB833" s="149"/>
      <c r="KC833" s="149"/>
      <c r="KD833" s="149"/>
      <c r="KE833" s="149"/>
      <c r="KF833" s="149"/>
      <c r="KG833" s="149"/>
      <c r="KH833" s="149"/>
      <c r="KI833" s="149"/>
      <c r="KJ833" s="149"/>
      <c r="KK833" s="149"/>
      <c r="KL833" s="149"/>
      <c r="KM833" s="149"/>
      <c r="KN833" s="149"/>
      <c r="KO833" s="149"/>
      <c r="KP833" s="149"/>
      <c r="KQ833" s="149"/>
      <c r="KR833" s="149"/>
      <c r="KS833" s="149"/>
      <c r="KT833" s="149"/>
      <c r="KU833" s="149"/>
      <c r="KV833" s="149"/>
      <c r="KW833" s="149"/>
      <c r="KX833" s="149"/>
      <c r="KY833" s="149"/>
      <c r="KZ833" s="149"/>
      <c r="LA833" s="149"/>
      <c r="LB833" s="149"/>
      <c r="LC833" s="149"/>
      <c r="LD833" s="149"/>
      <c r="LE833" s="149"/>
      <c r="LF833" s="149"/>
      <c r="LG833" s="149"/>
      <c r="LH833" s="149"/>
      <c r="LI833" s="149"/>
      <c r="LJ833" s="149"/>
      <c r="LK833" s="149"/>
      <c r="LL833" s="149"/>
      <c r="LM833" s="149"/>
      <c r="LN833" s="149"/>
      <c r="LO833" s="149"/>
      <c r="LP833" s="149"/>
      <c r="LQ833" s="149"/>
      <c r="LR833" s="149"/>
      <c r="LS833" s="149"/>
      <c r="LT833" s="149"/>
      <c r="LU833" s="149"/>
      <c r="LV833" s="149"/>
      <c r="LW833" s="149"/>
      <c r="LX833" s="149"/>
      <c r="LY833" s="149"/>
      <c r="LZ833" s="149"/>
      <c r="MA833" s="149"/>
      <c r="MB833" s="149"/>
      <c r="MC833" s="149"/>
      <c r="MD833" s="149"/>
      <c r="ME833" s="149"/>
      <c r="MF833" s="149"/>
      <c r="MG833" s="149"/>
      <c r="MH833" s="149"/>
      <c r="MI833" s="149"/>
      <c r="MJ833" s="149"/>
      <c r="MK833" s="149"/>
      <c r="ML833" s="149"/>
      <c r="MM833" s="149"/>
      <c r="MN833" s="149"/>
      <c r="MO833" s="149"/>
      <c r="MP833" s="149"/>
      <c r="MQ833" s="149"/>
      <c r="MR833" s="149"/>
      <c r="MS833" s="149"/>
      <c r="MT833" s="149"/>
      <c r="MU833" s="149"/>
      <c r="MV833" s="149"/>
      <c r="MW833" s="149"/>
      <c r="MX833" s="149"/>
      <c r="MY833" s="149"/>
      <c r="MZ833" s="149"/>
      <c r="NA833" s="149"/>
      <c r="NB833" s="149"/>
      <c r="NC833" s="149"/>
      <c r="ND833" s="149"/>
      <c r="NE833" s="149"/>
      <c r="NF833" s="149"/>
      <c r="NG833" s="149"/>
      <c r="NH833" s="149"/>
      <c r="NI833" s="149"/>
      <c r="NJ833" s="149"/>
      <c r="NK833" s="149"/>
      <c r="NL833" s="149"/>
      <c r="NM833" s="149"/>
      <c r="NN833" s="149"/>
      <c r="NO833" s="149"/>
      <c r="NP833" s="149"/>
      <c r="NQ833" s="149"/>
      <c r="NR833" s="149"/>
      <c r="NS833" s="149"/>
      <c r="NT833" s="149"/>
      <c r="NU833" s="149"/>
      <c r="NV833" s="149"/>
      <c r="NW833" s="149"/>
      <c r="NX833" s="149"/>
      <c r="NY833" s="149"/>
      <c r="NZ833" s="149"/>
      <c r="OA833" s="149"/>
      <c r="OB833" s="149"/>
      <c r="OC833" s="149"/>
      <c r="OD833" s="149"/>
      <c r="OE833" s="149"/>
      <c r="OF833" s="149"/>
      <c r="OG833" s="149"/>
      <c r="OH833" s="149"/>
      <c r="OI833" s="149"/>
      <c r="OJ833" s="149"/>
      <c r="OK833" s="149"/>
      <c r="OL833" s="149"/>
      <c r="OM833" s="149"/>
      <c r="ON833" s="149"/>
      <c r="OO833" s="149"/>
      <c r="OP833" s="149"/>
      <c r="OQ833" s="149"/>
      <c r="OR833" s="149"/>
      <c r="OS833" s="149"/>
      <c r="OT833" s="149"/>
      <c r="OU833" s="149"/>
      <c r="OV833" s="149"/>
      <c r="OW833" s="149"/>
      <c r="OX833" s="149"/>
      <c r="OY833" s="149"/>
      <c r="OZ833" s="149"/>
      <c r="PA833" s="149"/>
      <c r="PB833" s="149"/>
      <c r="PC833" s="149"/>
      <c r="PD833" s="149"/>
      <c r="PE833" s="149"/>
      <c r="PF833" s="149"/>
      <c r="PG833" s="149"/>
      <c r="PH833" s="149"/>
      <c r="PI833" s="149"/>
      <c r="PJ833" s="149"/>
      <c r="PK833" s="149"/>
      <c r="PL833" s="149"/>
      <c r="PM833" s="149"/>
      <c r="PN833" s="149"/>
      <c r="PO833" s="149"/>
      <c r="PP833" s="149"/>
      <c r="PQ833" s="149"/>
      <c r="PR833" s="149"/>
      <c r="PS833" s="149"/>
      <c r="PT833" s="149"/>
      <c r="PU833" s="149"/>
      <c r="PV833" s="149"/>
      <c r="PW833" s="149"/>
      <c r="PX833" s="149"/>
      <c r="PY833" s="149"/>
      <c r="PZ833" s="149"/>
    </row>
    <row r="834" spans="2:442" s="64" customFormat="1" ht="64.5" customHeight="1" x14ac:dyDescent="0.3">
      <c r="B834" s="243"/>
      <c r="C834" s="243"/>
      <c r="D834" s="243"/>
      <c r="E834" s="299"/>
      <c r="F834" s="299"/>
      <c r="G834" s="299"/>
      <c r="H834" s="243"/>
      <c r="I834" s="243"/>
      <c r="J834" s="20" t="s">
        <v>127</v>
      </c>
      <c r="K834" s="27" t="s">
        <v>128</v>
      </c>
      <c r="L834" s="27" t="s">
        <v>85</v>
      </c>
      <c r="M834" s="61">
        <v>55</v>
      </c>
      <c r="N834" s="282"/>
      <c r="O834" s="243"/>
      <c r="P834" s="243"/>
      <c r="Q834" s="243"/>
      <c r="R834" s="301"/>
      <c r="S834" s="301"/>
      <c r="T834" s="300"/>
      <c r="U834" s="300"/>
      <c r="V834" s="290"/>
      <c r="W834" s="284"/>
      <c r="X834" s="284"/>
      <c r="Y834" s="284"/>
      <c r="Z834" s="284"/>
      <c r="AA834" s="284"/>
      <c r="AB834" s="284"/>
      <c r="AC834" s="282"/>
      <c r="AD834" s="283"/>
      <c r="AE834" s="283"/>
      <c r="AF834" s="243"/>
      <c r="AG834" s="282"/>
      <c r="AH834" s="282"/>
      <c r="AI834" s="282"/>
      <c r="AJ834" s="243"/>
      <c r="AK834" s="149"/>
      <c r="AL834" s="149"/>
      <c r="AM834" s="149"/>
      <c r="AN834" s="149"/>
      <c r="AO834" s="149"/>
      <c r="AP834" s="149"/>
      <c r="AQ834" s="149"/>
      <c r="AR834" s="149"/>
      <c r="AS834" s="149"/>
      <c r="AT834" s="149"/>
      <c r="AU834" s="149"/>
      <c r="AV834" s="149"/>
      <c r="AW834" s="149"/>
      <c r="AX834" s="149"/>
      <c r="AY834" s="149"/>
      <c r="AZ834" s="149"/>
      <c r="BA834" s="149"/>
      <c r="BB834" s="149"/>
      <c r="BC834" s="149"/>
      <c r="BD834" s="149"/>
      <c r="BE834" s="149"/>
      <c r="BF834" s="149"/>
      <c r="BG834" s="149"/>
      <c r="BH834" s="149"/>
      <c r="BI834" s="149"/>
      <c r="BJ834" s="149"/>
      <c r="BK834" s="149"/>
      <c r="BL834" s="149"/>
      <c r="BM834" s="149"/>
      <c r="BN834" s="149"/>
      <c r="BO834" s="149"/>
      <c r="BP834" s="149"/>
      <c r="BQ834" s="149"/>
      <c r="BR834" s="149"/>
      <c r="BS834" s="149"/>
      <c r="BT834" s="149"/>
      <c r="BU834" s="149"/>
      <c r="BV834" s="149"/>
      <c r="BW834" s="149"/>
      <c r="BX834" s="149"/>
      <c r="BY834" s="149"/>
      <c r="BZ834" s="149"/>
      <c r="CA834" s="149"/>
      <c r="CB834" s="149"/>
      <c r="CC834" s="149"/>
      <c r="CD834" s="149"/>
      <c r="CE834" s="149"/>
      <c r="CF834" s="149"/>
      <c r="CG834" s="149"/>
      <c r="CH834" s="149"/>
      <c r="CI834" s="149"/>
      <c r="CJ834" s="149"/>
      <c r="CK834" s="149"/>
      <c r="CL834" s="149"/>
      <c r="CM834" s="149"/>
      <c r="CN834" s="149"/>
      <c r="CO834" s="149"/>
      <c r="CP834" s="149"/>
      <c r="CQ834" s="149"/>
      <c r="CR834" s="149"/>
      <c r="CS834" s="149"/>
      <c r="CT834" s="149"/>
      <c r="CU834" s="149"/>
      <c r="CV834" s="149"/>
      <c r="CW834" s="149"/>
      <c r="CX834" s="149"/>
      <c r="CY834" s="149"/>
      <c r="CZ834" s="149"/>
      <c r="DA834" s="149"/>
      <c r="DB834" s="149"/>
      <c r="DC834" s="149"/>
      <c r="DD834" s="149"/>
      <c r="DE834" s="149"/>
      <c r="DF834" s="149"/>
      <c r="DG834" s="149"/>
      <c r="DH834" s="149"/>
      <c r="DI834" s="149"/>
      <c r="DJ834" s="149"/>
      <c r="DK834" s="149"/>
      <c r="DL834" s="149"/>
      <c r="DM834" s="149"/>
      <c r="DN834" s="149"/>
      <c r="DO834" s="149"/>
      <c r="DP834" s="149"/>
      <c r="DQ834" s="149"/>
      <c r="DR834" s="149"/>
      <c r="DS834" s="149"/>
      <c r="DT834" s="149"/>
      <c r="DU834" s="149"/>
      <c r="DV834" s="149"/>
      <c r="DW834" s="149"/>
      <c r="DX834" s="149"/>
      <c r="DY834" s="149"/>
      <c r="DZ834" s="149"/>
      <c r="EA834" s="149"/>
      <c r="EB834" s="149"/>
      <c r="EC834" s="149"/>
      <c r="ED834" s="149"/>
      <c r="EE834" s="149"/>
      <c r="EF834" s="149"/>
      <c r="EG834" s="149"/>
      <c r="EH834" s="149"/>
      <c r="EI834" s="149"/>
      <c r="EJ834" s="149"/>
      <c r="EK834" s="149"/>
      <c r="EL834" s="149"/>
      <c r="EM834" s="149"/>
      <c r="EN834" s="149"/>
      <c r="EO834" s="149"/>
      <c r="EP834" s="149"/>
      <c r="EQ834" s="149"/>
      <c r="ER834" s="149"/>
      <c r="ES834" s="149"/>
      <c r="ET834" s="149"/>
      <c r="EU834" s="149"/>
      <c r="EV834" s="149"/>
      <c r="EW834" s="149"/>
      <c r="EX834" s="149"/>
      <c r="EY834" s="149"/>
      <c r="EZ834" s="149"/>
      <c r="FA834" s="149"/>
      <c r="FB834" s="149"/>
      <c r="FC834" s="149"/>
      <c r="FD834" s="149"/>
      <c r="FE834" s="149"/>
      <c r="FF834" s="149"/>
      <c r="FG834" s="149"/>
      <c r="FH834" s="149"/>
      <c r="FI834" s="149"/>
      <c r="FJ834" s="149"/>
      <c r="FK834" s="149"/>
      <c r="FL834" s="149"/>
      <c r="FM834" s="149"/>
      <c r="FN834" s="149"/>
      <c r="FO834" s="149"/>
      <c r="FP834" s="149"/>
      <c r="FQ834" s="149"/>
      <c r="FR834" s="149"/>
      <c r="FS834" s="149"/>
      <c r="FT834" s="149"/>
      <c r="FU834" s="149"/>
      <c r="FV834" s="149"/>
      <c r="FW834" s="149"/>
      <c r="FX834" s="149"/>
      <c r="FY834" s="149"/>
      <c r="FZ834" s="149"/>
      <c r="GA834" s="149"/>
      <c r="GB834" s="149"/>
      <c r="GC834" s="149"/>
      <c r="GD834" s="149"/>
      <c r="GE834" s="149"/>
      <c r="GF834" s="149"/>
      <c r="GG834" s="149"/>
      <c r="GH834" s="149"/>
      <c r="GI834" s="149"/>
      <c r="GJ834" s="149"/>
      <c r="GK834" s="149"/>
      <c r="GL834" s="149"/>
      <c r="GM834" s="149"/>
      <c r="GN834" s="149"/>
      <c r="GO834" s="149"/>
      <c r="GP834" s="149"/>
      <c r="GQ834" s="149"/>
      <c r="GR834" s="149"/>
      <c r="GS834" s="149"/>
      <c r="GT834" s="149"/>
      <c r="GU834" s="149"/>
      <c r="GV834" s="149"/>
      <c r="GW834" s="149"/>
      <c r="GX834" s="149"/>
      <c r="GY834" s="149"/>
      <c r="GZ834" s="149"/>
      <c r="HA834" s="149"/>
      <c r="HB834" s="149"/>
      <c r="HC834" s="149"/>
      <c r="HD834" s="149"/>
      <c r="HE834" s="149"/>
      <c r="HF834" s="149"/>
      <c r="HG834" s="149"/>
      <c r="HH834" s="149"/>
      <c r="HI834" s="149"/>
      <c r="HJ834" s="149"/>
      <c r="HK834" s="149"/>
      <c r="HL834" s="149"/>
      <c r="HM834" s="149"/>
      <c r="HN834" s="149"/>
      <c r="HO834" s="149"/>
      <c r="HP834" s="149"/>
      <c r="HQ834" s="149"/>
      <c r="HR834" s="149"/>
      <c r="HS834" s="149"/>
      <c r="HT834" s="149"/>
      <c r="HU834" s="149"/>
      <c r="HV834" s="149"/>
      <c r="HW834" s="149"/>
      <c r="HX834" s="149"/>
      <c r="HY834" s="149"/>
      <c r="HZ834" s="149"/>
      <c r="IA834" s="149"/>
      <c r="IB834" s="149"/>
      <c r="IC834" s="149"/>
      <c r="ID834" s="149"/>
      <c r="IE834" s="149"/>
      <c r="IF834" s="149"/>
      <c r="IG834" s="149"/>
      <c r="IH834" s="149"/>
      <c r="II834" s="149"/>
      <c r="IJ834" s="149"/>
      <c r="IK834" s="149"/>
      <c r="IL834" s="149"/>
      <c r="IM834" s="149"/>
      <c r="IN834" s="149"/>
      <c r="IO834" s="149"/>
      <c r="IP834" s="149"/>
      <c r="IQ834" s="149"/>
      <c r="IR834" s="149"/>
      <c r="IS834" s="149"/>
      <c r="IT834" s="149"/>
      <c r="IU834" s="149"/>
      <c r="IV834" s="149"/>
      <c r="IW834" s="149"/>
      <c r="IX834" s="149"/>
      <c r="IY834" s="149"/>
      <c r="IZ834" s="149"/>
      <c r="JA834" s="149"/>
      <c r="JB834" s="149"/>
      <c r="JC834" s="149"/>
      <c r="JD834" s="149"/>
      <c r="JE834" s="149"/>
      <c r="JF834" s="149"/>
      <c r="JG834" s="149"/>
      <c r="JH834" s="149"/>
      <c r="JI834" s="149"/>
      <c r="JJ834" s="149"/>
      <c r="JK834" s="149"/>
      <c r="JL834" s="149"/>
      <c r="JM834" s="149"/>
      <c r="JN834" s="149"/>
      <c r="JO834" s="149"/>
      <c r="JP834" s="149"/>
      <c r="JQ834" s="149"/>
      <c r="JR834" s="149"/>
      <c r="JS834" s="149"/>
      <c r="JT834" s="149"/>
      <c r="JU834" s="149"/>
      <c r="JV834" s="149"/>
      <c r="JW834" s="149"/>
      <c r="JX834" s="149"/>
      <c r="JY834" s="149"/>
      <c r="JZ834" s="149"/>
      <c r="KA834" s="149"/>
      <c r="KB834" s="149"/>
      <c r="KC834" s="149"/>
      <c r="KD834" s="149"/>
      <c r="KE834" s="149"/>
      <c r="KF834" s="149"/>
      <c r="KG834" s="149"/>
      <c r="KH834" s="149"/>
      <c r="KI834" s="149"/>
      <c r="KJ834" s="149"/>
      <c r="KK834" s="149"/>
      <c r="KL834" s="149"/>
      <c r="KM834" s="149"/>
      <c r="KN834" s="149"/>
      <c r="KO834" s="149"/>
      <c r="KP834" s="149"/>
      <c r="KQ834" s="149"/>
      <c r="KR834" s="149"/>
      <c r="KS834" s="149"/>
      <c r="KT834" s="149"/>
      <c r="KU834" s="149"/>
      <c r="KV834" s="149"/>
      <c r="KW834" s="149"/>
      <c r="KX834" s="149"/>
      <c r="KY834" s="149"/>
      <c r="KZ834" s="149"/>
      <c r="LA834" s="149"/>
      <c r="LB834" s="149"/>
      <c r="LC834" s="149"/>
      <c r="LD834" s="149"/>
      <c r="LE834" s="149"/>
      <c r="LF834" s="149"/>
      <c r="LG834" s="149"/>
      <c r="LH834" s="149"/>
      <c r="LI834" s="149"/>
      <c r="LJ834" s="149"/>
      <c r="LK834" s="149"/>
      <c r="LL834" s="149"/>
      <c r="LM834" s="149"/>
      <c r="LN834" s="149"/>
      <c r="LO834" s="149"/>
      <c r="LP834" s="149"/>
      <c r="LQ834" s="149"/>
      <c r="LR834" s="149"/>
      <c r="LS834" s="149"/>
      <c r="LT834" s="149"/>
      <c r="LU834" s="149"/>
      <c r="LV834" s="149"/>
      <c r="LW834" s="149"/>
      <c r="LX834" s="149"/>
      <c r="LY834" s="149"/>
      <c r="LZ834" s="149"/>
      <c r="MA834" s="149"/>
      <c r="MB834" s="149"/>
      <c r="MC834" s="149"/>
      <c r="MD834" s="149"/>
      <c r="ME834" s="149"/>
      <c r="MF834" s="149"/>
      <c r="MG834" s="149"/>
      <c r="MH834" s="149"/>
      <c r="MI834" s="149"/>
      <c r="MJ834" s="149"/>
      <c r="MK834" s="149"/>
      <c r="ML834" s="149"/>
      <c r="MM834" s="149"/>
      <c r="MN834" s="149"/>
      <c r="MO834" s="149"/>
      <c r="MP834" s="149"/>
      <c r="MQ834" s="149"/>
      <c r="MR834" s="149"/>
      <c r="MS834" s="149"/>
      <c r="MT834" s="149"/>
      <c r="MU834" s="149"/>
      <c r="MV834" s="149"/>
      <c r="MW834" s="149"/>
      <c r="MX834" s="149"/>
      <c r="MY834" s="149"/>
      <c r="MZ834" s="149"/>
      <c r="NA834" s="149"/>
      <c r="NB834" s="149"/>
      <c r="NC834" s="149"/>
      <c r="ND834" s="149"/>
      <c r="NE834" s="149"/>
      <c r="NF834" s="149"/>
      <c r="NG834" s="149"/>
      <c r="NH834" s="149"/>
      <c r="NI834" s="149"/>
      <c r="NJ834" s="149"/>
      <c r="NK834" s="149"/>
      <c r="NL834" s="149"/>
      <c r="NM834" s="149"/>
      <c r="NN834" s="149"/>
      <c r="NO834" s="149"/>
      <c r="NP834" s="149"/>
      <c r="NQ834" s="149"/>
      <c r="NR834" s="149"/>
      <c r="NS834" s="149"/>
      <c r="NT834" s="149"/>
      <c r="NU834" s="149"/>
      <c r="NV834" s="149"/>
      <c r="NW834" s="149"/>
      <c r="NX834" s="149"/>
      <c r="NY834" s="149"/>
      <c r="NZ834" s="149"/>
      <c r="OA834" s="149"/>
      <c r="OB834" s="149"/>
      <c r="OC834" s="149"/>
      <c r="OD834" s="149"/>
      <c r="OE834" s="149"/>
      <c r="OF834" s="149"/>
      <c r="OG834" s="149"/>
      <c r="OH834" s="149"/>
      <c r="OI834" s="149"/>
      <c r="OJ834" s="149"/>
      <c r="OK834" s="149"/>
      <c r="OL834" s="149"/>
      <c r="OM834" s="149"/>
      <c r="ON834" s="149"/>
      <c r="OO834" s="149"/>
      <c r="OP834" s="149"/>
      <c r="OQ834" s="149"/>
      <c r="OR834" s="149"/>
      <c r="OS834" s="149"/>
      <c r="OT834" s="149"/>
      <c r="OU834" s="149"/>
      <c r="OV834" s="149"/>
      <c r="OW834" s="149"/>
      <c r="OX834" s="149"/>
      <c r="OY834" s="149"/>
      <c r="OZ834" s="149"/>
      <c r="PA834" s="149"/>
      <c r="PB834" s="149"/>
      <c r="PC834" s="149"/>
      <c r="PD834" s="149"/>
      <c r="PE834" s="149"/>
      <c r="PF834" s="149"/>
      <c r="PG834" s="149"/>
      <c r="PH834" s="149"/>
      <c r="PI834" s="149"/>
      <c r="PJ834" s="149"/>
      <c r="PK834" s="149"/>
      <c r="PL834" s="149"/>
      <c r="PM834" s="149"/>
      <c r="PN834" s="149"/>
      <c r="PO834" s="149"/>
      <c r="PP834" s="149"/>
      <c r="PQ834" s="149"/>
      <c r="PR834" s="149"/>
      <c r="PS834" s="149"/>
      <c r="PT834" s="149"/>
      <c r="PU834" s="149"/>
      <c r="PV834" s="149"/>
      <c r="PW834" s="149"/>
      <c r="PX834" s="149"/>
      <c r="PY834" s="149"/>
      <c r="PZ834" s="149"/>
    </row>
    <row r="835" spans="2:442" s="36" customFormat="1" ht="96.6" x14ac:dyDescent="0.3">
      <c r="B835" s="257" t="s">
        <v>932</v>
      </c>
      <c r="C835" s="257" t="s">
        <v>368</v>
      </c>
      <c r="D835" s="257" t="s">
        <v>106</v>
      </c>
      <c r="E835" s="272" t="s">
        <v>67</v>
      </c>
      <c r="F835" s="272" t="s">
        <v>134</v>
      </c>
      <c r="G835" s="272" t="s">
        <v>147</v>
      </c>
      <c r="H835" s="257" t="s">
        <v>70</v>
      </c>
      <c r="I835" s="257" t="s">
        <v>79</v>
      </c>
      <c r="J835" s="72" t="s">
        <v>207</v>
      </c>
      <c r="K835" s="22" t="s">
        <v>107</v>
      </c>
      <c r="L835" s="22" t="s">
        <v>86</v>
      </c>
      <c r="M835" s="22">
        <v>40</v>
      </c>
      <c r="N835" s="240" t="s">
        <v>108</v>
      </c>
      <c r="O835" s="257" t="s">
        <v>369</v>
      </c>
      <c r="P835" s="257" t="s">
        <v>75</v>
      </c>
      <c r="Q835" s="257" t="s">
        <v>76</v>
      </c>
      <c r="R835" s="264" t="s">
        <v>77</v>
      </c>
      <c r="S835" s="264" t="s">
        <v>109</v>
      </c>
      <c r="T835" s="303">
        <f>V835+Y835</f>
        <v>260505.58</v>
      </c>
      <c r="U835" s="303" t="s">
        <v>79</v>
      </c>
      <c r="V835" s="234">
        <v>221429.74</v>
      </c>
      <c r="W835" s="234" t="s">
        <v>79</v>
      </c>
      <c r="X835" s="234" t="s">
        <v>79</v>
      </c>
      <c r="Y835" s="234">
        <v>39075.839999999997</v>
      </c>
      <c r="Z835" s="234" t="s">
        <v>98</v>
      </c>
      <c r="AA835" s="234" t="s">
        <v>79</v>
      </c>
      <c r="AB835" s="234">
        <v>46007.63</v>
      </c>
      <c r="AC835" s="240" t="s">
        <v>149</v>
      </c>
      <c r="AD835" s="261" t="s">
        <v>79</v>
      </c>
      <c r="AE835" s="261">
        <f>V835+Y835</f>
        <v>260505.58</v>
      </c>
      <c r="AF835" s="257" t="s">
        <v>79</v>
      </c>
      <c r="AG835" s="240" t="s">
        <v>33</v>
      </c>
      <c r="AH835" s="240" t="s">
        <v>246</v>
      </c>
      <c r="AI835" s="240" t="s">
        <v>247</v>
      </c>
      <c r="AJ835" s="257"/>
    </row>
    <row r="836" spans="2:442" s="36" customFormat="1" ht="86.1" customHeight="1" x14ac:dyDescent="0.3">
      <c r="B836" s="257"/>
      <c r="C836" s="257"/>
      <c r="D836" s="257"/>
      <c r="E836" s="272"/>
      <c r="F836" s="272"/>
      <c r="G836" s="272"/>
      <c r="H836" s="257"/>
      <c r="I836" s="257"/>
      <c r="J836" s="11" t="s">
        <v>111</v>
      </c>
      <c r="K836" s="7" t="s">
        <v>112</v>
      </c>
      <c r="L836" s="7" t="s">
        <v>85</v>
      </c>
      <c r="M836" s="7">
        <v>6</v>
      </c>
      <c r="N836" s="240"/>
      <c r="O836" s="257"/>
      <c r="P836" s="257"/>
      <c r="Q836" s="257"/>
      <c r="R836" s="264"/>
      <c r="S836" s="264"/>
      <c r="T836" s="303"/>
      <c r="U836" s="303"/>
      <c r="V836" s="234"/>
      <c r="W836" s="234"/>
      <c r="X836" s="234"/>
      <c r="Y836" s="234"/>
      <c r="Z836" s="234"/>
      <c r="AA836" s="234"/>
      <c r="AB836" s="234"/>
      <c r="AC836" s="240"/>
      <c r="AD836" s="261"/>
      <c r="AE836" s="261"/>
      <c r="AF836" s="257"/>
      <c r="AG836" s="240"/>
      <c r="AH836" s="240"/>
      <c r="AI836" s="240"/>
      <c r="AJ836" s="257"/>
    </row>
    <row r="837" spans="2:442" s="36" customFormat="1" ht="66.599999999999994" customHeight="1" x14ac:dyDescent="0.3">
      <c r="B837" s="258"/>
      <c r="C837" s="258"/>
      <c r="D837" s="258"/>
      <c r="E837" s="273"/>
      <c r="F837" s="273"/>
      <c r="G837" s="273"/>
      <c r="H837" s="258"/>
      <c r="I837" s="258"/>
      <c r="J837" s="11" t="s">
        <v>127</v>
      </c>
      <c r="K837" s="7" t="s">
        <v>128</v>
      </c>
      <c r="L837" s="7" t="s">
        <v>85</v>
      </c>
      <c r="M837" s="63">
        <v>140</v>
      </c>
      <c r="N837" s="241"/>
      <c r="O837" s="258"/>
      <c r="P837" s="258"/>
      <c r="Q837" s="258"/>
      <c r="R837" s="265"/>
      <c r="S837" s="265"/>
      <c r="T837" s="253"/>
      <c r="U837" s="253"/>
      <c r="V837" s="235"/>
      <c r="W837" s="235"/>
      <c r="X837" s="235"/>
      <c r="Y837" s="235"/>
      <c r="Z837" s="235"/>
      <c r="AA837" s="235"/>
      <c r="AB837" s="235"/>
      <c r="AC837" s="241"/>
      <c r="AD837" s="262"/>
      <c r="AE837" s="262"/>
      <c r="AF837" s="258"/>
      <c r="AG837" s="241"/>
      <c r="AH837" s="241"/>
      <c r="AI837" s="241"/>
      <c r="AJ837" s="258"/>
    </row>
    <row r="838" spans="2:442" ht="52.2" customHeight="1" x14ac:dyDescent="0.3">
      <c r="B838" s="228" t="s">
        <v>961</v>
      </c>
      <c r="C838" s="228" t="s">
        <v>373</v>
      </c>
      <c r="D838" s="228" t="s">
        <v>66</v>
      </c>
      <c r="E838" s="229" t="s">
        <v>67</v>
      </c>
      <c r="F838" s="229" t="s">
        <v>132</v>
      </c>
      <c r="G838" s="229" t="s">
        <v>69</v>
      </c>
      <c r="H838" s="228" t="s">
        <v>70</v>
      </c>
      <c r="I838" s="228" t="s">
        <v>79</v>
      </c>
      <c r="J838" s="11" t="s">
        <v>113</v>
      </c>
      <c r="K838" s="7" t="s">
        <v>114</v>
      </c>
      <c r="L838" s="7" t="s">
        <v>115</v>
      </c>
      <c r="M838" s="7">
        <v>3</v>
      </c>
      <c r="N838" s="227" t="s">
        <v>108</v>
      </c>
      <c r="O838" s="228" t="s">
        <v>369</v>
      </c>
      <c r="P838" s="228" t="s">
        <v>75</v>
      </c>
      <c r="Q838" s="228" t="s">
        <v>76</v>
      </c>
      <c r="R838" s="231" t="s">
        <v>77</v>
      </c>
      <c r="S838" s="231" t="s">
        <v>109</v>
      </c>
      <c r="T838" s="232">
        <f>V838+Y838</f>
        <v>221490</v>
      </c>
      <c r="U838" s="232" t="s">
        <v>79</v>
      </c>
      <c r="V838" s="236">
        <v>188266.5</v>
      </c>
      <c r="W838" s="236" t="s">
        <v>79</v>
      </c>
      <c r="X838" s="236" t="s">
        <v>79</v>
      </c>
      <c r="Y838" s="236">
        <v>33223.5</v>
      </c>
      <c r="Z838" s="236" t="s">
        <v>79</v>
      </c>
      <c r="AA838" s="236" t="s">
        <v>79</v>
      </c>
      <c r="AB838" s="236">
        <v>39117.129999999997</v>
      </c>
      <c r="AC838" s="227" t="s">
        <v>80</v>
      </c>
      <c r="AD838" s="237" t="s">
        <v>79</v>
      </c>
      <c r="AE838" s="237">
        <f>V838+Y838</f>
        <v>221490</v>
      </c>
      <c r="AF838" s="227" t="s">
        <v>79</v>
      </c>
      <c r="AG838" s="227" t="s">
        <v>33</v>
      </c>
      <c r="AH838" s="227" t="s">
        <v>246</v>
      </c>
      <c r="AI838" s="227" t="s">
        <v>250</v>
      </c>
      <c r="AJ838" s="227"/>
    </row>
    <row r="839" spans="2:442" ht="55.2" x14ac:dyDescent="0.3">
      <c r="B839" s="228"/>
      <c r="C839" s="228"/>
      <c r="D839" s="228"/>
      <c r="E839" s="229"/>
      <c r="F839" s="229"/>
      <c r="G839" s="229"/>
      <c r="H839" s="228"/>
      <c r="I839" s="228"/>
      <c r="J839" s="11" t="s">
        <v>116</v>
      </c>
      <c r="K839" s="7" t="s">
        <v>117</v>
      </c>
      <c r="L839" s="7" t="s">
        <v>85</v>
      </c>
      <c r="M839" s="7">
        <v>3</v>
      </c>
      <c r="N839" s="227"/>
      <c r="O839" s="228"/>
      <c r="P839" s="228"/>
      <c r="Q839" s="228"/>
      <c r="R839" s="231"/>
      <c r="S839" s="231"/>
      <c r="T839" s="232"/>
      <c r="U839" s="232"/>
      <c r="V839" s="236"/>
      <c r="W839" s="236"/>
      <c r="X839" s="236"/>
      <c r="Y839" s="236"/>
      <c r="Z839" s="236"/>
      <c r="AA839" s="236"/>
      <c r="AB839" s="236"/>
      <c r="AC839" s="227"/>
      <c r="AD839" s="237"/>
      <c r="AE839" s="237"/>
      <c r="AF839" s="228"/>
      <c r="AG839" s="227"/>
      <c r="AH839" s="227"/>
      <c r="AI839" s="227"/>
      <c r="AJ839" s="228"/>
    </row>
    <row r="840" spans="2:442" ht="41.4" x14ac:dyDescent="0.3">
      <c r="B840" s="228"/>
      <c r="C840" s="228"/>
      <c r="D840" s="228"/>
      <c r="E840" s="229"/>
      <c r="F840" s="229"/>
      <c r="G840" s="229"/>
      <c r="H840" s="228"/>
      <c r="I840" s="228"/>
      <c r="J840" s="11" t="s">
        <v>208</v>
      </c>
      <c r="K840" s="7" t="s">
        <v>118</v>
      </c>
      <c r="L840" s="7" t="s">
        <v>119</v>
      </c>
      <c r="M840" s="7">
        <v>3</v>
      </c>
      <c r="N840" s="227"/>
      <c r="O840" s="228"/>
      <c r="P840" s="228"/>
      <c r="Q840" s="228"/>
      <c r="R840" s="231"/>
      <c r="S840" s="231"/>
      <c r="T840" s="232"/>
      <c r="U840" s="232"/>
      <c r="V840" s="236"/>
      <c r="W840" s="236"/>
      <c r="X840" s="236"/>
      <c r="Y840" s="236"/>
      <c r="Z840" s="236"/>
      <c r="AA840" s="236"/>
      <c r="AB840" s="236"/>
      <c r="AC840" s="227"/>
      <c r="AD840" s="237"/>
      <c r="AE840" s="237"/>
      <c r="AF840" s="228"/>
      <c r="AG840" s="227"/>
      <c r="AH840" s="227"/>
      <c r="AI840" s="227"/>
      <c r="AJ840" s="228"/>
    </row>
    <row r="841" spans="2:442" ht="43.5" customHeight="1" x14ac:dyDescent="0.3">
      <c r="B841" s="228"/>
      <c r="C841" s="228"/>
      <c r="D841" s="228"/>
      <c r="E841" s="229"/>
      <c r="F841" s="229"/>
      <c r="G841" s="229"/>
      <c r="H841" s="228"/>
      <c r="I841" s="228"/>
      <c r="J841" s="11" t="s">
        <v>120</v>
      </c>
      <c r="K841" s="7" t="s">
        <v>121</v>
      </c>
      <c r="L841" s="7" t="s">
        <v>119</v>
      </c>
      <c r="M841" s="63">
        <v>3</v>
      </c>
      <c r="N841" s="227"/>
      <c r="O841" s="228"/>
      <c r="P841" s="228"/>
      <c r="Q841" s="228"/>
      <c r="R841" s="231"/>
      <c r="S841" s="231"/>
      <c r="T841" s="232"/>
      <c r="U841" s="232"/>
      <c r="V841" s="236"/>
      <c r="W841" s="236"/>
      <c r="X841" s="236"/>
      <c r="Y841" s="236"/>
      <c r="Z841" s="236"/>
      <c r="AA841" s="236"/>
      <c r="AB841" s="236"/>
      <c r="AC841" s="227"/>
      <c r="AD841" s="237"/>
      <c r="AE841" s="237"/>
      <c r="AF841" s="228"/>
      <c r="AG841" s="227"/>
      <c r="AH841" s="227"/>
      <c r="AI841" s="227"/>
      <c r="AJ841" s="228"/>
    </row>
    <row r="842" spans="2:442" s="36" customFormat="1" ht="102" customHeight="1" x14ac:dyDescent="0.3">
      <c r="B842" s="228" t="s">
        <v>1014</v>
      </c>
      <c r="C842" s="228" t="s">
        <v>1016</v>
      </c>
      <c r="D842" s="228" t="s">
        <v>106</v>
      </c>
      <c r="E842" s="229" t="s">
        <v>67</v>
      </c>
      <c r="F842" s="229" t="s">
        <v>134</v>
      </c>
      <c r="G842" s="229" t="s">
        <v>147</v>
      </c>
      <c r="H842" s="228" t="s">
        <v>70</v>
      </c>
      <c r="I842" s="228" t="s">
        <v>79</v>
      </c>
      <c r="J842" s="11" t="s">
        <v>207</v>
      </c>
      <c r="K842" s="7" t="s">
        <v>107</v>
      </c>
      <c r="L842" s="7" t="s">
        <v>86</v>
      </c>
      <c r="M842" s="7">
        <v>40</v>
      </c>
      <c r="N842" s="227" t="s">
        <v>108</v>
      </c>
      <c r="O842" s="228" t="s">
        <v>369</v>
      </c>
      <c r="P842" s="228" t="s">
        <v>75</v>
      </c>
      <c r="Q842" s="228" t="s">
        <v>76</v>
      </c>
      <c r="R842" s="231" t="s">
        <v>77</v>
      </c>
      <c r="S842" s="231" t="s">
        <v>109</v>
      </c>
      <c r="T842" s="232">
        <f>V842+Y842</f>
        <v>168455.71999999997</v>
      </c>
      <c r="U842" s="232">
        <f>+T842/M843</f>
        <v>28075.953333333327</v>
      </c>
      <c r="V842" s="233">
        <v>143187.35999999999</v>
      </c>
      <c r="W842" s="236" t="s">
        <v>79</v>
      </c>
      <c r="X842" s="236" t="s">
        <v>79</v>
      </c>
      <c r="Y842" s="236">
        <v>25268.36</v>
      </c>
      <c r="Z842" s="236" t="s">
        <v>98</v>
      </c>
      <c r="AA842" s="236" t="s">
        <v>79</v>
      </c>
      <c r="AB842" s="236">
        <v>29749.279999999999</v>
      </c>
      <c r="AC842" s="227" t="s">
        <v>149</v>
      </c>
      <c r="AD842" s="237" t="s">
        <v>79</v>
      </c>
      <c r="AE842" s="237">
        <f>V842+Y842</f>
        <v>168455.71999999997</v>
      </c>
      <c r="AF842" s="227" t="s">
        <v>79</v>
      </c>
      <c r="AG842" s="227" t="s">
        <v>33</v>
      </c>
      <c r="AH842" s="227" t="s">
        <v>253</v>
      </c>
      <c r="AI842" s="227" t="s">
        <v>166</v>
      </c>
      <c r="AJ842" s="227"/>
      <c r="AK842" s="1"/>
      <c r="AL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c r="GD842" s="1"/>
      <c r="GE842" s="1"/>
      <c r="GF842" s="1"/>
      <c r="GG842" s="1"/>
      <c r="GH842" s="1"/>
      <c r="GI842" s="1"/>
      <c r="GJ842" s="1"/>
      <c r="GK842" s="1"/>
      <c r="GL842" s="1"/>
      <c r="GM842" s="1"/>
      <c r="GN842" s="1"/>
      <c r="GO842" s="1"/>
      <c r="GP842" s="1"/>
      <c r="GQ842" s="1"/>
      <c r="GR842" s="1"/>
      <c r="GS842" s="1"/>
      <c r="GT842" s="1"/>
      <c r="GU842" s="1"/>
      <c r="GV842" s="1"/>
      <c r="GW842" s="1"/>
      <c r="GX842" s="1"/>
      <c r="GY842" s="1"/>
      <c r="GZ842" s="1"/>
      <c r="HA842" s="1"/>
      <c r="HB842" s="1"/>
      <c r="HC842" s="1"/>
      <c r="HD842" s="1"/>
      <c r="HE842" s="1"/>
      <c r="HF842" s="1"/>
      <c r="HG842" s="1"/>
      <c r="HH842" s="1"/>
      <c r="HI842" s="1"/>
      <c r="HJ842" s="1"/>
      <c r="HK842" s="1"/>
      <c r="HL842" s="1"/>
      <c r="HM842" s="1"/>
      <c r="HN842" s="1"/>
      <c r="HO842" s="1"/>
      <c r="HP842" s="1"/>
      <c r="HQ842" s="1"/>
      <c r="HR842" s="1"/>
      <c r="HS842" s="1"/>
      <c r="HT842" s="1"/>
      <c r="HU842" s="1"/>
      <c r="HV842" s="1"/>
      <c r="HW842" s="1"/>
      <c r="HX842" s="1"/>
      <c r="HY842" s="1"/>
      <c r="HZ842" s="1"/>
      <c r="IA842" s="1"/>
      <c r="IB842" s="1"/>
      <c r="IC842" s="1"/>
      <c r="ID842" s="1"/>
      <c r="IE842" s="1"/>
      <c r="IF842" s="1"/>
      <c r="IG842" s="1"/>
      <c r="IH842" s="1"/>
      <c r="II842" s="1"/>
      <c r="IJ842" s="1"/>
      <c r="IK842" s="1"/>
      <c r="IL842" s="1"/>
      <c r="IM842" s="1"/>
      <c r="IN842" s="1"/>
      <c r="IO842" s="1"/>
      <c r="IP842" s="1"/>
      <c r="IQ842" s="1"/>
      <c r="IR842" s="1"/>
      <c r="IS842" s="1"/>
      <c r="IT842" s="1"/>
      <c r="IU842" s="1"/>
      <c r="IV842" s="1"/>
      <c r="IW842" s="1"/>
      <c r="IX842" s="1"/>
      <c r="IY842" s="1"/>
      <c r="IZ842" s="1"/>
      <c r="JA842" s="1"/>
      <c r="JB842" s="1"/>
      <c r="JC842" s="1"/>
      <c r="JD842" s="1"/>
      <c r="JE842" s="1"/>
      <c r="JF842" s="1"/>
      <c r="JG842" s="1"/>
      <c r="JH842" s="1"/>
      <c r="JI842" s="1"/>
      <c r="JJ842" s="1"/>
      <c r="JK842" s="1"/>
      <c r="JL842" s="1"/>
      <c r="JM842" s="1"/>
      <c r="JN842" s="1"/>
      <c r="JO842" s="1"/>
      <c r="JP842" s="1"/>
      <c r="JQ842" s="1"/>
      <c r="JR842" s="1"/>
      <c r="JS842" s="1"/>
      <c r="JT842" s="1"/>
      <c r="JU842" s="1"/>
      <c r="JV842" s="1"/>
      <c r="JW842" s="1"/>
      <c r="JX842" s="1"/>
      <c r="JY842" s="1"/>
      <c r="JZ842" s="1"/>
      <c r="KA842" s="1"/>
      <c r="KB842" s="1"/>
      <c r="KC842" s="1"/>
      <c r="KD842" s="1"/>
      <c r="KE842" s="1"/>
      <c r="KF842" s="1"/>
      <c r="KG842" s="1"/>
      <c r="KH842" s="1"/>
      <c r="KI842" s="1"/>
      <c r="KJ842" s="1"/>
      <c r="KK842" s="1"/>
      <c r="KL842" s="1"/>
      <c r="KM842" s="1"/>
      <c r="KN842" s="1"/>
      <c r="KO842" s="1"/>
      <c r="KP842" s="1"/>
      <c r="KQ842" s="1"/>
      <c r="KR842" s="1"/>
      <c r="KS842" s="1"/>
      <c r="KT842" s="1"/>
      <c r="KU842" s="1"/>
      <c r="KV842" s="1"/>
      <c r="KW842" s="1"/>
      <c r="KX842" s="1"/>
      <c r="KY842" s="1"/>
      <c r="KZ842" s="1"/>
      <c r="LA842" s="1"/>
      <c r="LB842" s="1"/>
      <c r="LC842" s="1"/>
      <c r="LD842" s="1"/>
      <c r="LE842" s="1"/>
      <c r="LF842" s="1"/>
      <c r="LG842" s="1"/>
      <c r="LH842" s="1"/>
      <c r="LI842" s="1"/>
      <c r="LJ842" s="1"/>
      <c r="LK842" s="1"/>
      <c r="LL842" s="1"/>
      <c r="LM842" s="1"/>
      <c r="LN842" s="1"/>
      <c r="LO842" s="1"/>
      <c r="LP842" s="1"/>
      <c r="LQ842" s="1"/>
      <c r="LR842" s="1"/>
      <c r="LS842" s="1"/>
      <c r="LT842" s="1"/>
      <c r="LU842" s="1"/>
      <c r="LV842" s="1"/>
      <c r="LW842" s="1"/>
      <c r="LX842" s="1"/>
      <c r="LY842" s="1"/>
      <c r="LZ842" s="1"/>
      <c r="MA842" s="1"/>
      <c r="MB842" s="1"/>
      <c r="MC842" s="1"/>
      <c r="MD842" s="1"/>
      <c r="ME842" s="1"/>
      <c r="MF842" s="1"/>
      <c r="MG842" s="1"/>
      <c r="MH842" s="1"/>
      <c r="MI842" s="1"/>
      <c r="MJ842" s="1"/>
      <c r="MK842" s="1"/>
      <c r="ML842" s="1"/>
      <c r="MM842" s="1"/>
      <c r="MN842" s="1"/>
      <c r="MO842" s="1"/>
      <c r="MP842" s="1"/>
      <c r="MQ842" s="1"/>
      <c r="MR842" s="1"/>
      <c r="MS842" s="1"/>
      <c r="MT842" s="1"/>
      <c r="MU842" s="1"/>
      <c r="MV842" s="1"/>
      <c r="MW842" s="1"/>
      <c r="MX842" s="1"/>
      <c r="MY842" s="1"/>
      <c r="MZ842" s="1"/>
      <c r="NA842" s="1"/>
      <c r="NB842" s="1"/>
      <c r="NC842" s="1"/>
      <c r="ND842" s="1"/>
      <c r="NE842" s="1"/>
      <c r="NF842" s="1"/>
      <c r="NG842" s="1"/>
      <c r="NH842" s="1"/>
      <c r="NI842" s="1"/>
      <c r="NJ842" s="1"/>
      <c r="NK842" s="1"/>
      <c r="NL842" s="1"/>
      <c r="NM842" s="1"/>
      <c r="NN842" s="1"/>
      <c r="NO842" s="1"/>
      <c r="NP842" s="1"/>
      <c r="NQ842" s="1"/>
      <c r="NR842" s="1"/>
      <c r="NS842" s="1"/>
      <c r="NT842" s="1"/>
      <c r="NU842" s="1"/>
      <c r="NV842" s="1"/>
      <c r="NW842" s="1"/>
      <c r="NX842" s="1"/>
      <c r="NY842" s="1"/>
      <c r="NZ842" s="1"/>
      <c r="OA842" s="1"/>
      <c r="OB842" s="1"/>
      <c r="OC842" s="1"/>
      <c r="OD842" s="1"/>
      <c r="OE842" s="1"/>
      <c r="OF842" s="1"/>
      <c r="OG842" s="1"/>
      <c r="OH842" s="1"/>
      <c r="OI842" s="1"/>
      <c r="OJ842" s="1"/>
      <c r="OK842" s="1"/>
      <c r="OL842" s="1"/>
      <c r="OM842" s="1"/>
      <c r="ON842" s="1"/>
      <c r="OO842" s="1"/>
      <c r="OP842" s="1"/>
      <c r="OQ842" s="1"/>
      <c r="OR842" s="1"/>
      <c r="OS842" s="1"/>
      <c r="OT842" s="1"/>
      <c r="OU842" s="1"/>
      <c r="OV842" s="1"/>
      <c r="OW842" s="1"/>
      <c r="OX842" s="1"/>
      <c r="OY842" s="1"/>
      <c r="OZ842" s="1"/>
      <c r="PA842" s="1"/>
      <c r="PB842" s="1"/>
      <c r="PC842" s="1"/>
      <c r="PD842" s="1"/>
      <c r="PE842" s="1"/>
      <c r="PF842" s="1"/>
      <c r="PG842" s="1"/>
      <c r="PH842" s="1"/>
      <c r="PI842" s="1"/>
      <c r="PJ842" s="1"/>
      <c r="PK842" s="1"/>
      <c r="PL842" s="1"/>
      <c r="PM842" s="1"/>
      <c r="PN842" s="1"/>
      <c r="PO842" s="1"/>
      <c r="PP842" s="1"/>
      <c r="PQ842" s="1"/>
      <c r="PR842" s="1"/>
      <c r="PS842" s="1"/>
      <c r="PT842" s="1"/>
      <c r="PU842" s="1"/>
      <c r="PV842" s="1"/>
      <c r="PW842" s="1"/>
      <c r="PX842" s="1"/>
      <c r="PY842" s="1"/>
      <c r="PZ842" s="1"/>
    </row>
    <row r="843" spans="2:442" s="36" customFormat="1" ht="56.7" customHeight="1" x14ac:dyDescent="0.3">
      <c r="B843" s="228"/>
      <c r="C843" s="228"/>
      <c r="D843" s="228"/>
      <c r="E843" s="229"/>
      <c r="F843" s="229"/>
      <c r="G843" s="229"/>
      <c r="H843" s="228"/>
      <c r="I843" s="228"/>
      <c r="J843" s="11" t="s">
        <v>111</v>
      </c>
      <c r="K843" s="7" t="s">
        <v>112</v>
      </c>
      <c r="L843" s="7" t="s">
        <v>85</v>
      </c>
      <c r="M843" s="7">
        <v>6</v>
      </c>
      <c r="N843" s="227"/>
      <c r="O843" s="228"/>
      <c r="P843" s="228"/>
      <c r="Q843" s="228"/>
      <c r="R843" s="231"/>
      <c r="S843" s="231"/>
      <c r="T843" s="232"/>
      <c r="U843" s="232"/>
      <c r="V843" s="234"/>
      <c r="W843" s="236"/>
      <c r="X843" s="236"/>
      <c r="Y843" s="236"/>
      <c r="Z843" s="236"/>
      <c r="AA843" s="236"/>
      <c r="AB843" s="236"/>
      <c r="AC843" s="227"/>
      <c r="AD843" s="237"/>
      <c r="AE843" s="237"/>
      <c r="AF843" s="228"/>
      <c r="AG843" s="227"/>
      <c r="AH843" s="227"/>
      <c r="AI843" s="227"/>
      <c r="AJ843" s="228"/>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c r="GD843" s="1"/>
      <c r="GE843" s="1"/>
      <c r="GF843" s="1"/>
      <c r="GG843" s="1"/>
      <c r="GH843" s="1"/>
      <c r="GI843" s="1"/>
      <c r="GJ843" s="1"/>
      <c r="GK843" s="1"/>
      <c r="GL843" s="1"/>
      <c r="GM843" s="1"/>
      <c r="GN843" s="1"/>
      <c r="GO843" s="1"/>
      <c r="GP843" s="1"/>
      <c r="GQ843" s="1"/>
      <c r="GR843" s="1"/>
      <c r="GS843" s="1"/>
      <c r="GT843" s="1"/>
      <c r="GU843" s="1"/>
      <c r="GV843" s="1"/>
      <c r="GW843" s="1"/>
      <c r="GX843" s="1"/>
      <c r="GY843" s="1"/>
      <c r="GZ843" s="1"/>
      <c r="HA843" s="1"/>
      <c r="HB843" s="1"/>
      <c r="HC843" s="1"/>
      <c r="HD843" s="1"/>
      <c r="HE843" s="1"/>
      <c r="HF843" s="1"/>
      <c r="HG843" s="1"/>
      <c r="HH843" s="1"/>
      <c r="HI843" s="1"/>
      <c r="HJ843" s="1"/>
      <c r="HK843" s="1"/>
      <c r="HL843" s="1"/>
      <c r="HM843" s="1"/>
      <c r="HN843" s="1"/>
      <c r="HO843" s="1"/>
      <c r="HP843" s="1"/>
      <c r="HQ843" s="1"/>
      <c r="HR843" s="1"/>
      <c r="HS843" s="1"/>
      <c r="HT843" s="1"/>
      <c r="HU843" s="1"/>
      <c r="HV843" s="1"/>
      <c r="HW843" s="1"/>
      <c r="HX843" s="1"/>
      <c r="HY843" s="1"/>
      <c r="HZ843" s="1"/>
      <c r="IA843" s="1"/>
      <c r="IB843" s="1"/>
      <c r="IC843" s="1"/>
      <c r="ID843" s="1"/>
      <c r="IE843" s="1"/>
      <c r="IF843" s="1"/>
      <c r="IG843" s="1"/>
      <c r="IH843" s="1"/>
      <c r="II843" s="1"/>
      <c r="IJ843" s="1"/>
      <c r="IK843" s="1"/>
      <c r="IL843" s="1"/>
      <c r="IM843" s="1"/>
      <c r="IN843" s="1"/>
      <c r="IO843" s="1"/>
      <c r="IP843" s="1"/>
      <c r="IQ843" s="1"/>
      <c r="IR843" s="1"/>
      <c r="IS843" s="1"/>
      <c r="IT843" s="1"/>
      <c r="IU843" s="1"/>
      <c r="IV843" s="1"/>
      <c r="IW843" s="1"/>
      <c r="IX843" s="1"/>
      <c r="IY843" s="1"/>
      <c r="IZ843" s="1"/>
      <c r="JA843" s="1"/>
      <c r="JB843" s="1"/>
      <c r="JC843" s="1"/>
      <c r="JD843" s="1"/>
      <c r="JE843" s="1"/>
      <c r="JF843" s="1"/>
      <c r="JG843" s="1"/>
      <c r="JH843" s="1"/>
      <c r="JI843" s="1"/>
      <c r="JJ843" s="1"/>
      <c r="JK843" s="1"/>
      <c r="JL843" s="1"/>
      <c r="JM843" s="1"/>
      <c r="JN843" s="1"/>
      <c r="JO843" s="1"/>
      <c r="JP843" s="1"/>
      <c r="JQ843" s="1"/>
      <c r="JR843" s="1"/>
      <c r="JS843" s="1"/>
      <c r="JT843" s="1"/>
      <c r="JU843" s="1"/>
      <c r="JV843" s="1"/>
      <c r="JW843" s="1"/>
      <c r="JX843" s="1"/>
      <c r="JY843" s="1"/>
      <c r="JZ843" s="1"/>
      <c r="KA843" s="1"/>
      <c r="KB843" s="1"/>
      <c r="KC843" s="1"/>
      <c r="KD843" s="1"/>
      <c r="KE843" s="1"/>
      <c r="KF843" s="1"/>
      <c r="KG843" s="1"/>
      <c r="KH843" s="1"/>
      <c r="KI843" s="1"/>
      <c r="KJ843" s="1"/>
      <c r="KK843" s="1"/>
      <c r="KL843" s="1"/>
      <c r="KM843" s="1"/>
      <c r="KN843" s="1"/>
      <c r="KO843" s="1"/>
      <c r="KP843" s="1"/>
      <c r="KQ843" s="1"/>
      <c r="KR843" s="1"/>
      <c r="KS843" s="1"/>
      <c r="KT843" s="1"/>
      <c r="KU843" s="1"/>
      <c r="KV843" s="1"/>
      <c r="KW843" s="1"/>
      <c r="KX843" s="1"/>
      <c r="KY843" s="1"/>
      <c r="KZ843" s="1"/>
      <c r="LA843" s="1"/>
      <c r="LB843" s="1"/>
      <c r="LC843" s="1"/>
      <c r="LD843" s="1"/>
      <c r="LE843" s="1"/>
      <c r="LF843" s="1"/>
      <c r="LG843" s="1"/>
      <c r="LH843" s="1"/>
      <c r="LI843" s="1"/>
      <c r="LJ843" s="1"/>
      <c r="LK843" s="1"/>
      <c r="LL843" s="1"/>
      <c r="LM843" s="1"/>
      <c r="LN843" s="1"/>
      <c r="LO843" s="1"/>
      <c r="LP843" s="1"/>
      <c r="LQ843" s="1"/>
      <c r="LR843" s="1"/>
      <c r="LS843" s="1"/>
      <c r="LT843" s="1"/>
      <c r="LU843" s="1"/>
      <c r="LV843" s="1"/>
      <c r="LW843" s="1"/>
      <c r="LX843" s="1"/>
      <c r="LY843" s="1"/>
      <c r="LZ843" s="1"/>
      <c r="MA843" s="1"/>
      <c r="MB843" s="1"/>
      <c r="MC843" s="1"/>
      <c r="MD843" s="1"/>
      <c r="ME843" s="1"/>
      <c r="MF843" s="1"/>
      <c r="MG843" s="1"/>
      <c r="MH843" s="1"/>
      <c r="MI843" s="1"/>
      <c r="MJ843" s="1"/>
      <c r="MK843" s="1"/>
      <c r="ML843" s="1"/>
      <c r="MM843" s="1"/>
      <c r="MN843" s="1"/>
      <c r="MO843" s="1"/>
      <c r="MP843" s="1"/>
      <c r="MQ843" s="1"/>
      <c r="MR843" s="1"/>
      <c r="MS843" s="1"/>
      <c r="MT843" s="1"/>
      <c r="MU843" s="1"/>
      <c r="MV843" s="1"/>
      <c r="MW843" s="1"/>
      <c r="MX843" s="1"/>
      <c r="MY843" s="1"/>
      <c r="MZ843" s="1"/>
      <c r="NA843" s="1"/>
      <c r="NB843" s="1"/>
      <c r="NC843" s="1"/>
      <c r="ND843" s="1"/>
      <c r="NE843" s="1"/>
      <c r="NF843" s="1"/>
      <c r="NG843" s="1"/>
      <c r="NH843" s="1"/>
      <c r="NI843" s="1"/>
      <c r="NJ843" s="1"/>
      <c r="NK843" s="1"/>
      <c r="NL843" s="1"/>
      <c r="NM843" s="1"/>
      <c r="NN843" s="1"/>
      <c r="NO843" s="1"/>
      <c r="NP843" s="1"/>
      <c r="NQ843" s="1"/>
      <c r="NR843" s="1"/>
      <c r="NS843" s="1"/>
      <c r="NT843" s="1"/>
      <c r="NU843" s="1"/>
      <c r="NV843" s="1"/>
      <c r="NW843" s="1"/>
      <c r="NX843" s="1"/>
      <c r="NY843" s="1"/>
      <c r="NZ843" s="1"/>
      <c r="OA843" s="1"/>
      <c r="OB843" s="1"/>
      <c r="OC843" s="1"/>
      <c r="OD843" s="1"/>
      <c r="OE843" s="1"/>
      <c r="OF843" s="1"/>
      <c r="OG843" s="1"/>
      <c r="OH843" s="1"/>
      <c r="OI843" s="1"/>
      <c r="OJ843" s="1"/>
      <c r="OK843" s="1"/>
      <c r="OL843" s="1"/>
      <c r="OM843" s="1"/>
      <c r="ON843" s="1"/>
      <c r="OO843" s="1"/>
      <c r="OP843" s="1"/>
      <c r="OQ843" s="1"/>
      <c r="OR843" s="1"/>
      <c r="OS843" s="1"/>
      <c r="OT843" s="1"/>
      <c r="OU843" s="1"/>
      <c r="OV843" s="1"/>
      <c r="OW843" s="1"/>
      <c r="OX843" s="1"/>
      <c r="OY843" s="1"/>
      <c r="OZ843" s="1"/>
      <c r="PA843" s="1"/>
      <c r="PB843" s="1"/>
      <c r="PC843" s="1"/>
      <c r="PD843" s="1"/>
      <c r="PE843" s="1"/>
      <c r="PF843" s="1"/>
      <c r="PG843" s="1"/>
      <c r="PH843" s="1"/>
      <c r="PI843" s="1"/>
      <c r="PJ843" s="1"/>
      <c r="PK843" s="1"/>
      <c r="PL843" s="1"/>
      <c r="PM843" s="1"/>
      <c r="PN843" s="1"/>
      <c r="PO843" s="1"/>
      <c r="PP843" s="1"/>
      <c r="PQ843" s="1"/>
      <c r="PR843" s="1"/>
      <c r="PS843" s="1"/>
      <c r="PT843" s="1"/>
      <c r="PU843" s="1"/>
      <c r="PV843" s="1"/>
      <c r="PW843" s="1"/>
      <c r="PX843" s="1"/>
      <c r="PY843" s="1"/>
      <c r="PZ843" s="1"/>
    </row>
    <row r="844" spans="2:442" s="36" customFormat="1" ht="64.5" customHeight="1" x14ac:dyDescent="0.3">
      <c r="B844" s="228"/>
      <c r="C844" s="228"/>
      <c r="D844" s="228"/>
      <c r="E844" s="229"/>
      <c r="F844" s="229"/>
      <c r="G844" s="229"/>
      <c r="H844" s="228"/>
      <c r="I844" s="228"/>
      <c r="J844" s="11" t="s">
        <v>127</v>
      </c>
      <c r="K844" s="7" t="s">
        <v>128</v>
      </c>
      <c r="L844" s="7" t="s">
        <v>85</v>
      </c>
      <c r="M844" s="63">
        <v>85</v>
      </c>
      <c r="N844" s="227"/>
      <c r="O844" s="228"/>
      <c r="P844" s="228"/>
      <c r="Q844" s="228"/>
      <c r="R844" s="231"/>
      <c r="S844" s="231"/>
      <c r="T844" s="232"/>
      <c r="U844" s="232"/>
      <c r="V844" s="235"/>
      <c r="W844" s="236"/>
      <c r="X844" s="236"/>
      <c r="Y844" s="236"/>
      <c r="Z844" s="236"/>
      <c r="AA844" s="236"/>
      <c r="AB844" s="236"/>
      <c r="AC844" s="227"/>
      <c r="AD844" s="237"/>
      <c r="AE844" s="237"/>
      <c r="AF844" s="228"/>
      <c r="AG844" s="227"/>
      <c r="AH844" s="227"/>
      <c r="AI844" s="227"/>
      <c r="AJ844" s="228"/>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c r="GD844" s="1"/>
      <c r="GE844" s="1"/>
      <c r="GF844" s="1"/>
      <c r="GG844" s="1"/>
      <c r="GH844" s="1"/>
      <c r="GI844" s="1"/>
      <c r="GJ844" s="1"/>
      <c r="GK844" s="1"/>
      <c r="GL844" s="1"/>
      <c r="GM844" s="1"/>
      <c r="GN844" s="1"/>
      <c r="GO844" s="1"/>
      <c r="GP844" s="1"/>
      <c r="GQ844" s="1"/>
      <c r="GR844" s="1"/>
      <c r="GS844" s="1"/>
      <c r="GT844" s="1"/>
      <c r="GU844" s="1"/>
      <c r="GV844" s="1"/>
      <c r="GW844" s="1"/>
      <c r="GX844" s="1"/>
      <c r="GY844" s="1"/>
      <c r="GZ844" s="1"/>
      <c r="HA844" s="1"/>
      <c r="HB844" s="1"/>
      <c r="HC844" s="1"/>
      <c r="HD844" s="1"/>
      <c r="HE844" s="1"/>
      <c r="HF844" s="1"/>
      <c r="HG844" s="1"/>
      <c r="HH844" s="1"/>
      <c r="HI844" s="1"/>
      <c r="HJ844" s="1"/>
      <c r="HK844" s="1"/>
      <c r="HL844" s="1"/>
      <c r="HM844" s="1"/>
      <c r="HN844" s="1"/>
      <c r="HO844" s="1"/>
      <c r="HP844" s="1"/>
      <c r="HQ844" s="1"/>
      <c r="HR844" s="1"/>
      <c r="HS844" s="1"/>
      <c r="HT844" s="1"/>
      <c r="HU844" s="1"/>
      <c r="HV844" s="1"/>
      <c r="HW844" s="1"/>
      <c r="HX844" s="1"/>
      <c r="HY844" s="1"/>
      <c r="HZ844" s="1"/>
      <c r="IA844" s="1"/>
      <c r="IB844" s="1"/>
      <c r="IC844" s="1"/>
      <c r="ID844" s="1"/>
      <c r="IE844" s="1"/>
      <c r="IF844" s="1"/>
      <c r="IG844" s="1"/>
      <c r="IH844" s="1"/>
      <c r="II844" s="1"/>
      <c r="IJ844" s="1"/>
      <c r="IK844" s="1"/>
      <c r="IL844" s="1"/>
      <c r="IM844" s="1"/>
      <c r="IN844" s="1"/>
      <c r="IO844" s="1"/>
      <c r="IP844" s="1"/>
      <c r="IQ844" s="1"/>
      <c r="IR844" s="1"/>
      <c r="IS844" s="1"/>
      <c r="IT844" s="1"/>
      <c r="IU844" s="1"/>
      <c r="IV844" s="1"/>
      <c r="IW844" s="1"/>
      <c r="IX844" s="1"/>
      <c r="IY844" s="1"/>
      <c r="IZ844" s="1"/>
      <c r="JA844" s="1"/>
      <c r="JB844" s="1"/>
      <c r="JC844" s="1"/>
      <c r="JD844" s="1"/>
      <c r="JE844" s="1"/>
      <c r="JF844" s="1"/>
      <c r="JG844" s="1"/>
      <c r="JH844" s="1"/>
      <c r="JI844" s="1"/>
      <c r="JJ844" s="1"/>
      <c r="JK844" s="1"/>
      <c r="JL844" s="1"/>
      <c r="JM844" s="1"/>
      <c r="JN844" s="1"/>
      <c r="JO844" s="1"/>
      <c r="JP844" s="1"/>
      <c r="JQ844" s="1"/>
      <c r="JR844" s="1"/>
      <c r="JS844" s="1"/>
      <c r="JT844" s="1"/>
      <c r="JU844" s="1"/>
      <c r="JV844" s="1"/>
      <c r="JW844" s="1"/>
      <c r="JX844" s="1"/>
      <c r="JY844" s="1"/>
      <c r="JZ844" s="1"/>
      <c r="KA844" s="1"/>
      <c r="KB844" s="1"/>
      <c r="KC844" s="1"/>
      <c r="KD844" s="1"/>
      <c r="KE844" s="1"/>
      <c r="KF844" s="1"/>
      <c r="KG844" s="1"/>
      <c r="KH844" s="1"/>
      <c r="KI844" s="1"/>
      <c r="KJ844" s="1"/>
      <c r="KK844" s="1"/>
      <c r="KL844" s="1"/>
      <c r="KM844" s="1"/>
      <c r="KN844" s="1"/>
      <c r="KO844" s="1"/>
      <c r="KP844" s="1"/>
      <c r="KQ844" s="1"/>
      <c r="KR844" s="1"/>
      <c r="KS844" s="1"/>
      <c r="KT844" s="1"/>
      <c r="KU844" s="1"/>
      <c r="KV844" s="1"/>
      <c r="KW844" s="1"/>
      <c r="KX844" s="1"/>
      <c r="KY844" s="1"/>
      <c r="KZ844" s="1"/>
      <c r="LA844" s="1"/>
      <c r="LB844" s="1"/>
      <c r="LC844" s="1"/>
      <c r="LD844" s="1"/>
      <c r="LE844" s="1"/>
      <c r="LF844" s="1"/>
      <c r="LG844" s="1"/>
      <c r="LH844" s="1"/>
      <c r="LI844" s="1"/>
      <c r="LJ844" s="1"/>
      <c r="LK844" s="1"/>
      <c r="LL844" s="1"/>
      <c r="LM844" s="1"/>
      <c r="LN844" s="1"/>
      <c r="LO844" s="1"/>
      <c r="LP844" s="1"/>
      <c r="LQ844" s="1"/>
      <c r="LR844" s="1"/>
      <c r="LS844" s="1"/>
      <c r="LT844" s="1"/>
      <c r="LU844" s="1"/>
      <c r="LV844" s="1"/>
      <c r="LW844" s="1"/>
      <c r="LX844" s="1"/>
      <c r="LY844" s="1"/>
      <c r="LZ844" s="1"/>
      <c r="MA844" s="1"/>
      <c r="MB844" s="1"/>
      <c r="MC844" s="1"/>
      <c r="MD844" s="1"/>
      <c r="ME844" s="1"/>
      <c r="MF844" s="1"/>
      <c r="MG844" s="1"/>
      <c r="MH844" s="1"/>
      <c r="MI844" s="1"/>
      <c r="MJ844" s="1"/>
      <c r="MK844" s="1"/>
      <c r="ML844" s="1"/>
      <c r="MM844" s="1"/>
      <c r="MN844" s="1"/>
      <c r="MO844" s="1"/>
      <c r="MP844" s="1"/>
      <c r="MQ844" s="1"/>
      <c r="MR844" s="1"/>
      <c r="MS844" s="1"/>
      <c r="MT844" s="1"/>
      <c r="MU844" s="1"/>
      <c r="MV844" s="1"/>
      <c r="MW844" s="1"/>
      <c r="MX844" s="1"/>
      <c r="MY844" s="1"/>
      <c r="MZ844" s="1"/>
      <c r="NA844" s="1"/>
      <c r="NB844" s="1"/>
      <c r="NC844" s="1"/>
      <c r="ND844" s="1"/>
      <c r="NE844" s="1"/>
      <c r="NF844" s="1"/>
      <c r="NG844" s="1"/>
      <c r="NH844" s="1"/>
      <c r="NI844" s="1"/>
      <c r="NJ844" s="1"/>
      <c r="NK844" s="1"/>
      <c r="NL844" s="1"/>
      <c r="NM844" s="1"/>
      <c r="NN844" s="1"/>
      <c r="NO844" s="1"/>
      <c r="NP844" s="1"/>
      <c r="NQ844" s="1"/>
      <c r="NR844" s="1"/>
      <c r="NS844" s="1"/>
      <c r="NT844" s="1"/>
      <c r="NU844" s="1"/>
      <c r="NV844" s="1"/>
      <c r="NW844" s="1"/>
      <c r="NX844" s="1"/>
      <c r="NY844" s="1"/>
      <c r="NZ844" s="1"/>
      <c r="OA844" s="1"/>
      <c r="OB844" s="1"/>
      <c r="OC844" s="1"/>
      <c r="OD844" s="1"/>
      <c r="OE844" s="1"/>
      <c r="OF844" s="1"/>
      <c r="OG844" s="1"/>
      <c r="OH844" s="1"/>
      <c r="OI844" s="1"/>
      <c r="OJ844" s="1"/>
      <c r="OK844" s="1"/>
      <c r="OL844" s="1"/>
      <c r="OM844" s="1"/>
      <c r="ON844" s="1"/>
      <c r="OO844" s="1"/>
      <c r="OP844" s="1"/>
      <c r="OQ844" s="1"/>
      <c r="OR844" s="1"/>
      <c r="OS844" s="1"/>
      <c r="OT844" s="1"/>
      <c r="OU844" s="1"/>
      <c r="OV844" s="1"/>
      <c r="OW844" s="1"/>
      <c r="OX844" s="1"/>
      <c r="OY844" s="1"/>
      <c r="OZ844" s="1"/>
      <c r="PA844" s="1"/>
      <c r="PB844" s="1"/>
      <c r="PC844" s="1"/>
      <c r="PD844" s="1"/>
      <c r="PE844" s="1"/>
      <c r="PF844" s="1"/>
      <c r="PG844" s="1"/>
      <c r="PH844" s="1"/>
      <c r="PI844" s="1"/>
      <c r="PJ844" s="1"/>
      <c r="PK844" s="1"/>
      <c r="PL844" s="1"/>
      <c r="PM844" s="1"/>
      <c r="PN844" s="1"/>
      <c r="PO844" s="1"/>
      <c r="PP844" s="1"/>
      <c r="PQ844" s="1"/>
      <c r="PR844" s="1"/>
      <c r="PS844" s="1"/>
      <c r="PT844" s="1"/>
      <c r="PU844" s="1"/>
      <c r="PV844" s="1"/>
      <c r="PW844" s="1"/>
      <c r="PX844" s="1"/>
      <c r="PY844" s="1"/>
      <c r="PZ844" s="1"/>
    </row>
    <row r="845" spans="2:442" ht="43.5" customHeight="1" x14ac:dyDescent="0.3">
      <c r="B845" s="256" t="s">
        <v>1017</v>
      </c>
      <c r="C845" s="256" t="s">
        <v>1083</v>
      </c>
      <c r="D845" s="256" t="s">
        <v>66</v>
      </c>
      <c r="E845" s="229" t="s">
        <v>67</v>
      </c>
      <c r="F845" s="229" t="s">
        <v>134</v>
      </c>
      <c r="G845" s="229" t="s">
        <v>147</v>
      </c>
      <c r="H845" s="228" t="s">
        <v>70</v>
      </c>
      <c r="I845" s="228" t="s">
        <v>79</v>
      </c>
      <c r="J845" s="11" t="s">
        <v>207</v>
      </c>
      <c r="K845" s="7" t="s">
        <v>107</v>
      </c>
      <c r="L845" s="7" t="s">
        <v>86</v>
      </c>
      <c r="M845" s="7">
        <v>40</v>
      </c>
      <c r="N845" s="227" t="s">
        <v>108</v>
      </c>
      <c r="O845" s="228" t="s">
        <v>369</v>
      </c>
      <c r="P845" s="228" t="s">
        <v>75</v>
      </c>
      <c r="Q845" s="228" t="s">
        <v>76</v>
      </c>
      <c r="R845" s="231" t="s">
        <v>77</v>
      </c>
      <c r="S845" s="231" t="s">
        <v>109</v>
      </c>
      <c r="T845" s="232">
        <f>V845+Y845</f>
        <v>197546.82</v>
      </c>
      <c r="U845" s="232" t="s">
        <v>98</v>
      </c>
      <c r="V845" s="233">
        <v>167917.92</v>
      </c>
      <c r="W845" s="236" t="s">
        <v>79</v>
      </c>
      <c r="X845" s="236" t="s">
        <v>79</v>
      </c>
      <c r="Y845" s="236">
        <v>29628.9</v>
      </c>
      <c r="Z845" s="236" t="s">
        <v>98</v>
      </c>
      <c r="AA845" s="236" t="s">
        <v>79</v>
      </c>
      <c r="AB845" s="236">
        <v>35798.620000000003</v>
      </c>
      <c r="AC845" s="227" t="s">
        <v>149</v>
      </c>
      <c r="AD845" s="237" t="s">
        <v>79</v>
      </c>
      <c r="AE845" s="237">
        <f>V845+Y845</f>
        <v>197546.82</v>
      </c>
      <c r="AF845" s="227" t="s">
        <v>79</v>
      </c>
      <c r="AG845" s="227" t="s">
        <v>33</v>
      </c>
      <c r="AH845" s="227" t="s">
        <v>406</v>
      </c>
      <c r="AI845" s="227" t="s">
        <v>510</v>
      </c>
      <c r="AJ845" s="227"/>
    </row>
    <row r="846" spans="2:442" ht="43.5" customHeight="1" x14ac:dyDescent="0.3">
      <c r="B846" s="257"/>
      <c r="C846" s="257"/>
      <c r="D846" s="257"/>
      <c r="E846" s="229"/>
      <c r="F846" s="229"/>
      <c r="G846" s="229"/>
      <c r="H846" s="228"/>
      <c r="I846" s="228"/>
      <c r="J846" s="11" t="s">
        <v>111</v>
      </c>
      <c r="K846" s="7" t="s">
        <v>112</v>
      </c>
      <c r="L846" s="7" t="s">
        <v>85</v>
      </c>
      <c r="M846" s="7">
        <v>2</v>
      </c>
      <c r="N846" s="227"/>
      <c r="O846" s="228"/>
      <c r="P846" s="228"/>
      <c r="Q846" s="228"/>
      <c r="R846" s="231"/>
      <c r="S846" s="231"/>
      <c r="T846" s="232"/>
      <c r="U846" s="232"/>
      <c r="V846" s="234"/>
      <c r="W846" s="236"/>
      <c r="X846" s="236"/>
      <c r="Y846" s="236"/>
      <c r="Z846" s="236"/>
      <c r="AA846" s="236"/>
      <c r="AB846" s="236"/>
      <c r="AC846" s="227"/>
      <c r="AD846" s="237"/>
      <c r="AE846" s="237"/>
      <c r="AF846" s="228"/>
      <c r="AG846" s="227"/>
      <c r="AH846" s="227"/>
      <c r="AI846" s="227"/>
      <c r="AJ846" s="228"/>
    </row>
    <row r="847" spans="2:442" ht="43.5" customHeight="1" x14ac:dyDescent="0.3">
      <c r="B847" s="258"/>
      <c r="C847" s="258"/>
      <c r="D847" s="258"/>
      <c r="E847" s="229"/>
      <c r="F847" s="229"/>
      <c r="G847" s="229"/>
      <c r="H847" s="228"/>
      <c r="I847" s="228"/>
      <c r="J847" s="11" t="s">
        <v>127</v>
      </c>
      <c r="K847" s="7" t="s">
        <v>128</v>
      </c>
      <c r="L847" s="7" t="s">
        <v>85</v>
      </c>
      <c r="M847" s="63">
        <v>48</v>
      </c>
      <c r="N847" s="227"/>
      <c r="O847" s="228"/>
      <c r="P847" s="228"/>
      <c r="Q847" s="228"/>
      <c r="R847" s="231"/>
      <c r="S847" s="231"/>
      <c r="T847" s="232"/>
      <c r="U847" s="232"/>
      <c r="V847" s="235"/>
      <c r="W847" s="236"/>
      <c r="X847" s="236"/>
      <c r="Y847" s="236"/>
      <c r="Z847" s="236"/>
      <c r="AA847" s="236"/>
      <c r="AB847" s="236"/>
      <c r="AC847" s="227"/>
      <c r="AD847" s="237"/>
      <c r="AE847" s="237"/>
      <c r="AF847" s="228"/>
      <c r="AG847" s="227"/>
      <c r="AH847" s="227"/>
      <c r="AI847" s="227"/>
      <c r="AJ847" s="228"/>
    </row>
    <row r="848" spans="2:442" s="36" customFormat="1" ht="102" customHeight="1" x14ac:dyDescent="0.3">
      <c r="B848" s="228" t="s">
        <v>1303</v>
      </c>
      <c r="C848" s="228" t="s">
        <v>1016</v>
      </c>
      <c r="D848" s="228" t="s">
        <v>106</v>
      </c>
      <c r="E848" s="229" t="s">
        <v>67</v>
      </c>
      <c r="F848" s="229" t="s">
        <v>134</v>
      </c>
      <c r="G848" s="229" t="s">
        <v>147</v>
      </c>
      <c r="H848" s="228" t="s">
        <v>70</v>
      </c>
      <c r="I848" s="228" t="s">
        <v>79</v>
      </c>
      <c r="J848" s="11" t="s">
        <v>207</v>
      </c>
      <c r="K848" s="7" t="s">
        <v>107</v>
      </c>
      <c r="L848" s="7" t="s">
        <v>86</v>
      </c>
      <c r="M848" s="7">
        <v>40</v>
      </c>
      <c r="N848" s="227" t="s">
        <v>108</v>
      </c>
      <c r="O848" s="228" t="s">
        <v>369</v>
      </c>
      <c r="P848" s="228" t="s">
        <v>75</v>
      </c>
      <c r="Q848" s="228" t="s">
        <v>76</v>
      </c>
      <c r="R848" s="231" t="s">
        <v>77</v>
      </c>
      <c r="S848" s="231" t="s">
        <v>109</v>
      </c>
      <c r="T848" s="232">
        <f>V848+Y848</f>
        <v>26916.799999999999</v>
      </c>
      <c r="U848" s="232"/>
      <c r="V848" s="233">
        <v>22879.279999999999</v>
      </c>
      <c r="W848" s="236" t="s">
        <v>79</v>
      </c>
      <c r="X848" s="236" t="s">
        <v>79</v>
      </c>
      <c r="Y848" s="236">
        <v>4037.52</v>
      </c>
      <c r="Z848" s="236" t="s">
        <v>98</v>
      </c>
      <c r="AA848" s="236" t="s">
        <v>79</v>
      </c>
      <c r="AB848" s="236">
        <v>4753.51</v>
      </c>
      <c r="AC848" s="227" t="s">
        <v>149</v>
      </c>
      <c r="AD848" s="237" t="s">
        <v>79</v>
      </c>
      <c r="AE848" s="237">
        <f>V848+Y848</f>
        <v>26916.799999999999</v>
      </c>
      <c r="AF848" s="227" t="s">
        <v>79</v>
      </c>
      <c r="AG848" s="227" t="s">
        <v>33</v>
      </c>
      <c r="AH848" s="227" t="s">
        <v>406</v>
      </c>
      <c r="AI848" s="227" t="s">
        <v>510</v>
      </c>
      <c r="AJ848" s="227"/>
      <c r="AK848" s="1"/>
      <c r="AL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c r="GD848" s="1"/>
      <c r="GE848" s="1"/>
      <c r="GF848" s="1"/>
      <c r="GG848" s="1"/>
      <c r="GH848" s="1"/>
      <c r="GI848" s="1"/>
      <c r="GJ848" s="1"/>
      <c r="GK848" s="1"/>
      <c r="GL848" s="1"/>
      <c r="GM848" s="1"/>
      <c r="GN848" s="1"/>
      <c r="GO848" s="1"/>
      <c r="GP848" s="1"/>
      <c r="GQ848" s="1"/>
      <c r="GR848" s="1"/>
      <c r="GS848" s="1"/>
      <c r="GT848" s="1"/>
      <c r="GU848" s="1"/>
      <c r="GV848" s="1"/>
      <c r="GW848" s="1"/>
      <c r="GX848" s="1"/>
      <c r="GY848" s="1"/>
      <c r="GZ848" s="1"/>
      <c r="HA848" s="1"/>
      <c r="HB848" s="1"/>
      <c r="HC848" s="1"/>
      <c r="HD848" s="1"/>
      <c r="HE848" s="1"/>
      <c r="HF848" s="1"/>
      <c r="HG848" s="1"/>
      <c r="HH848" s="1"/>
      <c r="HI848" s="1"/>
      <c r="HJ848" s="1"/>
      <c r="HK848" s="1"/>
      <c r="HL848" s="1"/>
      <c r="HM848" s="1"/>
      <c r="HN848" s="1"/>
      <c r="HO848" s="1"/>
      <c r="HP848" s="1"/>
      <c r="HQ848" s="1"/>
      <c r="HR848" s="1"/>
      <c r="HS848" s="1"/>
      <c r="HT848" s="1"/>
      <c r="HU848" s="1"/>
      <c r="HV848" s="1"/>
      <c r="HW848" s="1"/>
      <c r="HX848" s="1"/>
      <c r="HY848" s="1"/>
      <c r="HZ848" s="1"/>
      <c r="IA848" s="1"/>
      <c r="IB848" s="1"/>
      <c r="IC848" s="1"/>
      <c r="ID848" s="1"/>
      <c r="IE848" s="1"/>
      <c r="IF848" s="1"/>
      <c r="IG848" s="1"/>
      <c r="IH848" s="1"/>
      <c r="II848" s="1"/>
      <c r="IJ848" s="1"/>
      <c r="IK848" s="1"/>
      <c r="IL848" s="1"/>
      <c r="IM848" s="1"/>
      <c r="IN848" s="1"/>
      <c r="IO848" s="1"/>
      <c r="IP848" s="1"/>
      <c r="IQ848" s="1"/>
      <c r="IR848" s="1"/>
      <c r="IS848" s="1"/>
      <c r="IT848" s="1"/>
      <c r="IU848" s="1"/>
      <c r="IV848" s="1"/>
      <c r="IW848" s="1"/>
      <c r="IX848" s="1"/>
      <c r="IY848" s="1"/>
      <c r="IZ848" s="1"/>
      <c r="JA848" s="1"/>
      <c r="JB848" s="1"/>
      <c r="JC848" s="1"/>
      <c r="JD848" s="1"/>
      <c r="JE848" s="1"/>
      <c r="JF848" s="1"/>
      <c r="JG848" s="1"/>
      <c r="JH848" s="1"/>
      <c r="JI848" s="1"/>
      <c r="JJ848" s="1"/>
      <c r="JK848" s="1"/>
      <c r="JL848" s="1"/>
      <c r="JM848" s="1"/>
      <c r="JN848" s="1"/>
      <c r="JO848" s="1"/>
      <c r="JP848" s="1"/>
      <c r="JQ848" s="1"/>
      <c r="JR848" s="1"/>
      <c r="JS848" s="1"/>
      <c r="JT848" s="1"/>
      <c r="JU848" s="1"/>
      <c r="JV848" s="1"/>
      <c r="JW848" s="1"/>
      <c r="JX848" s="1"/>
      <c r="JY848" s="1"/>
      <c r="JZ848" s="1"/>
      <c r="KA848" s="1"/>
      <c r="KB848" s="1"/>
      <c r="KC848" s="1"/>
      <c r="KD848" s="1"/>
      <c r="KE848" s="1"/>
      <c r="KF848" s="1"/>
      <c r="KG848" s="1"/>
      <c r="KH848" s="1"/>
      <c r="KI848" s="1"/>
      <c r="KJ848" s="1"/>
      <c r="KK848" s="1"/>
      <c r="KL848" s="1"/>
      <c r="KM848" s="1"/>
      <c r="KN848" s="1"/>
      <c r="KO848" s="1"/>
      <c r="KP848" s="1"/>
      <c r="KQ848" s="1"/>
      <c r="KR848" s="1"/>
      <c r="KS848" s="1"/>
      <c r="KT848" s="1"/>
      <c r="KU848" s="1"/>
      <c r="KV848" s="1"/>
      <c r="KW848" s="1"/>
      <c r="KX848" s="1"/>
      <c r="KY848" s="1"/>
      <c r="KZ848" s="1"/>
      <c r="LA848" s="1"/>
      <c r="LB848" s="1"/>
      <c r="LC848" s="1"/>
      <c r="LD848" s="1"/>
      <c r="LE848" s="1"/>
      <c r="LF848" s="1"/>
      <c r="LG848" s="1"/>
      <c r="LH848" s="1"/>
      <c r="LI848" s="1"/>
      <c r="LJ848" s="1"/>
      <c r="LK848" s="1"/>
      <c r="LL848" s="1"/>
      <c r="LM848" s="1"/>
      <c r="LN848" s="1"/>
      <c r="LO848" s="1"/>
      <c r="LP848" s="1"/>
      <c r="LQ848" s="1"/>
      <c r="LR848" s="1"/>
      <c r="LS848" s="1"/>
      <c r="LT848" s="1"/>
      <c r="LU848" s="1"/>
      <c r="LV848" s="1"/>
      <c r="LW848" s="1"/>
      <c r="LX848" s="1"/>
      <c r="LY848" s="1"/>
      <c r="LZ848" s="1"/>
      <c r="MA848" s="1"/>
      <c r="MB848" s="1"/>
      <c r="MC848" s="1"/>
      <c r="MD848" s="1"/>
      <c r="ME848" s="1"/>
      <c r="MF848" s="1"/>
      <c r="MG848" s="1"/>
      <c r="MH848" s="1"/>
      <c r="MI848" s="1"/>
      <c r="MJ848" s="1"/>
      <c r="MK848" s="1"/>
      <c r="ML848" s="1"/>
      <c r="MM848" s="1"/>
      <c r="MN848" s="1"/>
      <c r="MO848" s="1"/>
      <c r="MP848" s="1"/>
      <c r="MQ848" s="1"/>
      <c r="MR848" s="1"/>
      <c r="MS848" s="1"/>
      <c r="MT848" s="1"/>
      <c r="MU848" s="1"/>
      <c r="MV848" s="1"/>
      <c r="MW848" s="1"/>
      <c r="MX848" s="1"/>
      <c r="MY848" s="1"/>
      <c r="MZ848" s="1"/>
      <c r="NA848" s="1"/>
      <c r="NB848" s="1"/>
      <c r="NC848" s="1"/>
      <c r="ND848" s="1"/>
      <c r="NE848" s="1"/>
      <c r="NF848" s="1"/>
      <c r="NG848" s="1"/>
      <c r="NH848" s="1"/>
      <c r="NI848" s="1"/>
      <c r="NJ848" s="1"/>
      <c r="NK848" s="1"/>
      <c r="NL848" s="1"/>
      <c r="NM848" s="1"/>
      <c r="NN848" s="1"/>
      <c r="NO848" s="1"/>
      <c r="NP848" s="1"/>
      <c r="NQ848" s="1"/>
      <c r="NR848" s="1"/>
      <c r="NS848" s="1"/>
      <c r="NT848" s="1"/>
      <c r="NU848" s="1"/>
      <c r="NV848" s="1"/>
      <c r="NW848" s="1"/>
      <c r="NX848" s="1"/>
      <c r="NY848" s="1"/>
      <c r="NZ848" s="1"/>
      <c r="OA848" s="1"/>
      <c r="OB848" s="1"/>
      <c r="OC848" s="1"/>
      <c r="OD848" s="1"/>
      <c r="OE848" s="1"/>
      <c r="OF848" s="1"/>
      <c r="OG848" s="1"/>
      <c r="OH848" s="1"/>
      <c r="OI848" s="1"/>
      <c r="OJ848" s="1"/>
      <c r="OK848" s="1"/>
      <c r="OL848" s="1"/>
      <c r="OM848" s="1"/>
      <c r="ON848" s="1"/>
      <c r="OO848" s="1"/>
      <c r="OP848" s="1"/>
      <c r="OQ848" s="1"/>
      <c r="OR848" s="1"/>
      <c r="OS848" s="1"/>
      <c r="OT848" s="1"/>
      <c r="OU848" s="1"/>
      <c r="OV848" s="1"/>
      <c r="OW848" s="1"/>
      <c r="OX848" s="1"/>
      <c r="OY848" s="1"/>
      <c r="OZ848" s="1"/>
      <c r="PA848" s="1"/>
      <c r="PB848" s="1"/>
      <c r="PC848" s="1"/>
      <c r="PD848" s="1"/>
      <c r="PE848" s="1"/>
      <c r="PF848" s="1"/>
      <c r="PG848" s="1"/>
      <c r="PH848" s="1"/>
      <c r="PI848" s="1"/>
      <c r="PJ848" s="1"/>
      <c r="PK848" s="1"/>
      <c r="PL848" s="1"/>
      <c r="PM848" s="1"/>
      <c r="PN848" s="1"/>
      <c r="PO848" s="1"/>
      <c r="PP848" s="1"/>
      <c r="PQ848" s="1"/>
      <c r="PR848" s="1"/>
      <c r="PS848" s="1"/>
      <c r="PT848" s="1"/>
      <c r="PU848" s="1"/>
      <c r="PV848" s="1"/>
      <c r="PW848" s="1"/>
      <c r="PX848" s="1"/>
      <c r="PY848" s="1"/>
      <c r="PZ848" s="1"/>
    </row>
    <row r="849" spans="2:442" s="36" customFormat="1" ht="56.7" customHeight="1" x14ac:dyDescent="0.3">
      <c r="B849" s="228"/>
      <c r="C849" s="228"/>
      <c r="D849" s="228"/>
      <c r="E849" s="229"/>
      <c r="F849" s="229"/>
      <c r="G849" s="229"/>
      <c r="H849" s="228"/>
      <c r="I849" s="228"/>
      <c r="J849" s="11" t="s">
        <v>111</v>
      </c>
      <c r="K849" s="7" t="s">
        <v>112</v>
      </c>
      <c r="L849" s="7" t="s">
        <v>85</v>
      </c>
      <c r="M849" s="7">
        <v>1</v>
      </c>
      <c r="N849" s="227"/>
      <c r="O849" s="228"/>
      <c r="P849" s="228"/>
      <c r="Q849" s="228"/>
      <c r="R849" s="231"/>
      <c r="S849" s="231"/>
      <c r="T849" s="232"/>
      <c r="U849" s="232"/>
      <c r="V849" s="234"/>
      <c r="W849" s="236"/>
      <c r="X849" s="236"/>
      <c r="Y849" s="236"/>
      <c r="Z849" s="236"/>
      <c r="AA849" s="236"/>
      <c r="AB849" s="236"/>
      <c r="AC849" s="227"/>
      <c r="AD849" s="237"/>
      <c r="AE849" s="237"/>
      <c r="AF849" s="228"/>
      <c r="AG849" s="227"/>
      <c r="AH849" s="227"/>
      <c r="AI849" s="227"/>
      <c r="AJ849" s="228"/>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c r="GD849" s="1"/>
      <c r="GE849" s="1"/>
      <c r="GF849" s="1"/>
      <c r="GG849" s="1"/>
      <c r="GH849" s="1"/>
      <c r="GI849" s="1"/>
      <c r="GJ849" s="1"/>
      <c r="GK849" s="1"/>
      <c r="GL849" s="1"/>
      <c r="GM849" s="1"/>
      <c r="GN849" s="1"/>
      <c r="GO849" s="1"/>
      <c r="GP849" s="1"/>
      <c r="GQ849" s="1"/>
      <c r="GR849" s="1"/>
      <c r="GS849" s="1"/>
      <c r="GT849" s="1"/>
      <c r="GU849" s="1"/>
      <c r="GV849" s="1"/>
      <c r="GW849" s="1"/>
      <c r="GX849" s="1"/>
      <c r="GY849" s="1"/>
      <c r="GZ849" s="1"/>
      <c r="HA849" s="1"/>
      <c r="HB849" s="1"/>
      <c r="HC849" s="1"/>
      <c r="HD849" s="1"/>
      <c r="HE849" s="1"/>
      <c r="HF849" s="1"/>
      <c r="HG849" s="1"/>
      <c r="HH849" s="1"/>
      <c r="HI849" s="1"/>
      <c r="HJ849" s="1"/>
      <c r="HK849" s="1"/>
      <c r="HL849" s="1"/>
      <c r="HM849" s="1"/>
      <c r="HN849" s="1"/>
      <c r="HO849" s="1"/>
      <c r="HP849" s="1"/>
      <c r="HQ849" s="1"/>
      <c r="HR849" s="1"/>
      <c r="HS849" s="1"/>
      <c r="HT849" s="1"/>
      <c r="HU849" s="1"/>
      <c r="HV849" s="1"/>
      <c r="HW849" s="1"/>
      <c r="HX849" s="1"/>
      <c r="HY849" s="1"/>
      <c r="HZ849" s="1"/>
      <c r="IA849" s="1"/>
      <c r="IB849" s="1"/>
      <c r="IC849" s="1"/>
      <c r="ID849" s="1"/>
      <c r="IE849" s="1"/>
      <c r="IF849" s="1"/>
      <c r="IG849" s="1"/>
      <c r="IH849" s="1"/>
      <c r="II849" s="1"/>
      <c r="IJ849" s="1"/>
      <c r="IK849" s="1"/>
      <c r="IL849" s="1"/>
      <c r="IM849" s="1"/>
      <c r="IN849" s="1"/>
      <c r="IO849" s="1"/>
      <c r="IP849" s="1"/>
      <c r="IQ849" s="1"/>
      <c r="IR849" s="1"/>
      <c r="IS849" s="1"/>
      <c r="IT849" s="1"/>
      <c r="IU849" s="1"/>
      <c r="IV849" s="1"/>
      <c r="IW849" s="1"/>
      <c r="IX849" s="1"/>
      <c r="IY849" s="1"/>
      <c r="IZ849" s="1"/>
      <c r="JA849" s="1"/>
      <c r="JB849" s="1"/>
      <c r="JC849" s="1"/>
      <c r="JD849" s="1"/>
      <c r="JE849" s="1"/>
      <c r="JF849" s="1"/>
      <c r="JG849" s="1"/>
      <c r="JH849" s="1"/>
      <c r="JI849" s="1"/>
      <c r="JJ849" s="1"/>
      <c r="JK849" s="1"/>
      <c r="JL849" s="1"/>
      <c r="JM849" s="1"/>
      <c r="JN849" s="1"/>
      <c r="JO849" s="1"/>
      <c r="JP849" s="1"/>
      <c r="JQ849" s="1"/>
      <c r="JR849" s="1"/>
      <c r="JS849" s="1"/>
      <c r="JT849" s="1"/>
      <c r="JU849" s="1"/>
      <c r="JV849" s="1"/>
      <c r="JW849" s="1"/>
      <c r="JX849" s="1"/>
      <c r="JY849" s="1"/>
      <c r="JZ849" s="1"/>
      <c r="KA849" s="1"/>
      <c r="KB849" s="1"/>
      <c r="KC849" s="1"/>
      <c r="KD849" s="1"/>
      <c r="KE849" s="1"/>
      <c r="KF849" s="1"/>
      <c r="KG849" s="1"/>
      <c r="KH849" s="1"/>
      <c r="KI849" s="1"/>
      <c r="KJ849" s="1"/>
      <c r="KK849" s="1"/>
      <c r="KL849" s="1"/>
      <c r="KM849" s="1"/>
      <c r="KN849" s="1"/>
      <c r="KO849" s="1"/>
      <c r="KP849" s="1"/>
      <c r="KQ849" s="1"/>
      <c r="KR849" s="1"/>
      <c r="KS849" s="1"/>
      <c r="KT849" s="1"/>
      <c r="KU849" s="1"/>
      <c r="KV849" s="1"/>
      <c r="KW849" s="1"/>
      <c r="KX849" s="1"/>
      <c r="KY849" s="1"/>
      <c r="KZ849" s="1"/>
      <c r="LA849" s="1"/>
      <c r="LB849" s="1"/>
      <c r="LC849" s="1"/>
      <c r="LD849" s="1"/>
      <c r="LE849" s="1"/>
      <c r="LF849" s="1"/>
      <c r="LG849" s="1"/>
      <c r="LH849" s="1"/>
      <c r="LI849" s="1"/>
      <c r="LJ849" s="1"/>
      <c r="LK849" s="1"/>
      <c r="LL849" s="1"/>
      <c r="LM849" s="1"/>
      <c r="LN849" s="1"/>
      <c r="LO849" s="1"/>
      <c r="LP849" s="1"/>
      <c r="LQ849" s="1"/>
      <c r="LR849" s="1"/>
      <c r="LS849" s="1"/>
      <c r="LT849" s="1"/>
      <c r="LU849" s="1"/>
      <c r="LV849" s="1"/>
      <c r="LW849" s="1"/>
      <c r="LX849" s="1"/>
      <c r="LY849" s="1"/>
      <c r="LZ849" s="1"/>
      <c r="MA849" s="1"/>
      <c r="MB849" s="1"/>
      <c r="MC849" s="1"/>
      <c r="MD849" s="1"/>
      <c r="ME849" s="1"/>
      <c r="MF849" s="1"/>
      <c r="MG849" s="1"/>
      <c r="MH849" s="1"/>
      <c r="MI849" s="1"/>
      <c r="MJ849" s="1"/>
      <c r="MK849" s="1"/>
      <c r="ML849" s="1"/>
      <c r="MM849" s="1"/>
      <c r="MN849" s="1"/>
      <c r="MO849" s="1"/>
      <c r="MP849" s="1"/>
      <c r="MQ849" s="1"/>
      <c r="MR849" s="1"/>
      <c r="MS849" s="1"/>
      <c r="MT849" s="1"/>
      <c r="MU849" s="1"/>
      <c r="MV849" s="1"/>
      <c r="MW849" s="1"/>
      <c r="MX849" s="1"/>
      <c r="MY849" s="1"/>
      <c r="MZ849" s="1"/>
      <c r="NA849" s="1"/>
      <c r="NB849" s="1"/>
      <c r="NC849" s="1"/>
      <c r="ND849" s="1"/>
      <c r="NE849" s="1"/>
      <c r="NF849" s="1"/>
      <c r="NG849" s="1"/>
      <c r="NH849" s="1"/>
      <c r="NI849" s="1"/>
      <c r="NJ849" s="1"/>
      <c r="NK849" s="1"/>
      <c r="NL849" s="1"/>
      <c r="NM849" s="1"/>
      <c r="NN849" s="1"/>
      <c r="NO849" s="1"/>
      <c r="NP849" s="1"/>
      <c r="NQ849" s="1"/>
      <c r="NR849" s="1"/>
      <c r="NS849" s="1"/>
      <c r="NT849" s="1"/>
      <c r="NU849" s="1"/>
      <c r="NV849" s="1"/>
      <c r="NW849" s="1"/>
      <c r="NX849" s="1"/>
      <c r="NY849" s="1"/>
      <c r="NZ849" s="1"/>
      <c r="OA849" s="1"/>
      <c r="OB849" s="1"/>
      <c r="OC849" s="1"/>
      <c r="OD849" s="1"/>
      <c r="OE849" s="1"/>
      <c r="OF849" s="1"/>
      <c r="OG849" s="1"/>
      <c r="OH849" s="1"/>
      <c r="OI849" s="1"/>
      <c r="OJ849" s="1"/>
      <c r="OK849" s="1"/>
      <c r="OL849" s="1"/>
      <c r="OM849" s="1"/>
      <c r="ON849" s="1"/>
      <c r="OO849" s="1"/>
      <c r="OP849" s="1"/>
      <c r="OQ849" s="1"/>
      <c r="OR849" s="1"/>
      <c r="OS849" s="1"/>
      <c r="OT849" s="1"/>
      <c r="OU849" s="1"/>
      <c r="OV849" s="1"/>
      <c r="OW849" s="1"/>
      <c r="OX849" s="1"/>
      <c r="OY849" s="1"/>
      <c r="OZ849" s="1"/>
      <c r="PA849" s="1"/>
      <c r="PB849" s="1"/>
      <c r="PC849" s="1"/>
      <c r="PD849" s="1"/>
      <c r="PE849" s="1"/>
      <c r="PF849" s="1"/>
      <c r="PG849" s="1"/>
      <c r="PH849" s="1"/>
      <c r="PI849" s="1"/>
      <c r="PJ849" s="1"/>
      <c r="PK849" s="1"/>
      <c r="PL849" s="1"/>
      <c r="PM849" s="1"/>
      <c r="PN849" s="1"/>
      <c r="PO849" s="1"/>
      <c r="PP849" s="1"/>
      <c r="PQ849" s="1"/>
      <c r="PR849" s="1"/>
      <c r="PS849" s="1"/>
      <c r="PT849" s="1"/>
      <c r="PU849" s="1"/>
      <c r="PV849" s="1"/>
      <c r="PW849" s="1"/>
      <c r="PX849" s="1"/>
      <c r="PY849" s="1"/>
      <c r="PZ849" s="1"/>
    </row>
    <row r="850" spans="2:442" s="36" customFormat="1" ht="64.5" customHeight="1" x14ac:dyDescent="0.3">
      <c r="B850" s="228"/>
      <c r="C850" s="228"/>
      <c r="D850" s="228"/>
      <c r="E850" s="229"/>
      <c r="F850" s="229"/>
      <c r="G850" s="229"/>
      <c r="H850" s="228"/>
      <c r="I850" s="228"/>
      <c r="J850" s="11" t="s">
        <v>127</v>
      </c>
      <c r="K850" s="7" t="s">
        <v>128</v>
      </c>
      <c r="L850" s="7" t="s">
        <v>85</v>
      </c>
      <c r="M850" s="63">
        <v>20</v>
      </c>
      <c r="N850" s="227"/>
      <c r="O850" s="228"/>
      <c r="P850" s="228"/>
      <c r="Q850" s="228"/>
      <c r="R850" s="231"/>
      <c r="S850" s="231"/>
      <c r="T850" s="232"/>
      <c r="U850" s="232"/>
      <c r="V850" s="235"/>
      <c r="W850" s="236"/>
      <c r="X850" s="236"/>
      <c r="Y850" s="236"/>
      <c r="Z850" s="236"/>
      <c r="AA850" s="236"/>
      <c r="AB850" s="236"/>
      <c r="AC850" s="227"/>
      <c r="AD850" s="237"/>
      <c r="AE850" s="237"/>
      <c r="AF850" s="228"/>
      <c r="AG850" s="227"/>
      <c r="AH850" s="227"/>
      <c r="AI850" s="227"/>
      <c r="AJ850" s="228"/>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c r="GD850" s="1"/>
      <c r="GE850" s="1"/>
      <c r="GF850" s="1"/>
      <c r="GG850" s="1"/>
      <c r="GH850" s="1"/>
      <c r="GI850" s="1"/>
      <c r="GJ850" s="1"/>
      <c r="GK850" s="1"/>
      <c r="GL850" s="1"/>
      <c r="GM850" s="1"/>
      <c r="GN850" s="1"/>
      <c r="GO850" s="1"/>
      <c r="GP850" s="1"/>
      <c r="GQ850" s="1"/>
      <c r="GR850" s="1"/>
      <c r="GS850" s="1"/>
      <c r="GT850" s="1"/>
      <c r="GU850" s="1"/>
      <c r="GV850" s="1"/>
      <c r="GW850" s="1"/>
      <c r="GX850" s="1"/>
      <c r="GY850" s="1"/>
      <c r="GZ850" s="1"/>
      <c r="HA850" s="1"/>
      <c r="HB850" s="1"/>
      <c r="HC850" s="1"/>
      <c r="HD850" s="1"/>
      <c r="HE850" s="1"/>
      <c r="HF850" s="1"/>
      <c r="HG850" s="1"/>
      <c r="HH850" s="1"/>
      <c r="HI850" s="1"/>
      <c r="HJ850" s="1"/>
      <c r="HK850" s="1"/>
      <c r="HL850" s="1"/>
      <c r="HM850" s="1"/>
      <c r="HN850" s="1"/>
      <c r="HO850" s="1"/>
      <c r="HP850" s="1"/>
      <c r="HQ850" s="1"/>
      <c r="HR850" s="1"/>
      <c r="HS850" s="1"/>
      <c r="HT850" s="1"/>
      <c r="HU850" s="1"/>
      <c r="HV850" s="1"/>
      <c r="HW850" s="1"/>
      <c r="HX850" s="1"/>
      <c r="HY850" s="1"/>
      <c r="HZ850" s="1"/>
      <c r="IA850" s="1"/>
      <c r="IB850" s="1"/>
      <c r="IC850" s="1"/>
      <c r="ID850" s="1"/>
      <c r="IE850" s="1"/>
      <c r="IF850" s="1"/>
      <c r="IG850" s="1"/>
      <c r="IH850" s="1"/>
      <c r="II850" s="1"/>
      <c r="IJ850" s="1"/>
      <c r="IK850" s="1"/>
      <c r="IL850" s="1"/>
      <c r="IM850" s="1"/>
      <c r="IN850" s="1"/>
      <c r="IO850" s="1"/>
      <c r="IP850" s="1"/>
      <c r="IQ850" s="1"/>
      <c r="IR850" s="1"/>
      <c r="IS850" s="1"/>
      <c r="IT850" s="1"/>
      <c r="IU850" s="1"/>
      <c r="IV850" s="1"/>
      <c r="IW850" s="1"/>
      <c r="IX850" s="1"/>
      <c r="IY850" s="1"/>
      <c r="IZ850" s="1"/>
      <c r="JA850" s="1"/>
      <c r="JB850" s="1"/>
      <c r="JC850" s="1"/>
      <c r="JD850" s="1"/>
      <c r="JE850" s="1"/>
      <c r="JF850" s="1"/>
      <c r="JG850" s="1"/>
      <c r="JH850" s="1"/>
      <c r="JI850" s="1"/>
      <c r="JJ850" s="1"/>
      <c r="JK850" s="1"/>
      <c r="JL850" s="1"/>
      <c r="JM850" s="1"/>
      <c r="JN850" s="1"/>
      <c r="JO850" s="1"/>
      <c r="JP850" s="1"/>
      <c r="JQ850" s="1"/>
      <c r="JR850" s="1"/>
      <c r="JS850" s="1"/>
      <c r="JT850" s="1"/>
      <c r="JU850" s="1"/>
      <c r="JV850" s="1"/>
      <c r="JW850" s="1"/>
      <c r="JX850" s="1"/>
      <c r="JY850" s="1"/>
      <c r="JZ850" s="1"/>
      <c r="KA850" s="1"/>
      <c r="KB850" s="1"/>
      <c r="KC850" s="1"/>
      <c r="KD850" s="1"/>
      <c r="KE850" s="1"/>
      <c r="KF850" s="1"/>
      <c r="KG850" s="1"/>
      <c r="KH850" s="1"/>
      <c r="KI850" s="1"/>
      <c r="KJ850" s="1"/>
      <c r="KK850" s="1"/>
      <c r="KL850" s="1"/>
      <c r="KM850" s="1"/>
      <c r="KN850" s="1"/>
      <c r="KO850" s="1"/>
      <c r="KP850" s="1"/>
      <c r="KQ850" s="1"/>
      <c r="KR850" s="1"/>
      <c r="KS850" s="1"/>
      <c r="KT850" s="1"/>
      <c r="KU850" s="1"/>
      <c r="KV850" s="1"/>
      <c r="KW850" s="1"/>
      <c r="KX850" s="1"/>
      <c r="KY850" s="1"/>
      <c r="KZ850" s="1"/>
      <c r="LA850" s="1"/>
      <c r="LB850" s="1"/>
      <c r="LC850" s="1"/>
      <c r="LD850" s="1"/>
      <c r="LE850" s="1"/>
      <c r="LF850" s="1"/>
      <c r="LG850" s="1"/>
      <c r="LH850" s="1"/>
      <c r="LI850" s="1"/>
      <c r="LJ850" s="1"/>
      <c r="LK850" s="1"/>
      <c r="LL850" s="1"/>
      <c r="LM850" s="1"/>
      <c r="LN850" s="1"/>
      <c r="LO850" s="1"/>
      <c r="LP850" s="1"/>
      <c r="LQ850" s="1"/>
      <c r="LR850" s="1"/>
      <c r="LS850" s="1"/>
      <c r="LT850" s="1"/>
      <c r="LU850" s="1"/>
      <c r="LV850" s="1"/>
      <c r="LW850" s="1"/>
      <c r="LX850" s="1"/>
      <c r="LY850" s="1"/>
      <c r="LZ850" s="1"/>
      <c r="MA850" s="1"/>
      <c r="MB850" s="1"/>
      <c r="MC850" s="1"/>
      <c r="MD850" s="1"/>
      <c r="ME850" s="1"/>
      <c r="MF850" s="1"/>
      <c r="MG850" s="1"/>
      <c r="MH850" s="1"/>
      <c r="MI850" s="1"/>
      <c r="MJ850" s="1"/>
      <c r="MK850" s="1"/>
      <c r="ML850" s="1"/>
      <c r="MM850" s="1"/>
      <c r="MN850" s="1"/>
      <c r="MO850" s="1"/>
      <c r="MP850" s="1"/>
      <c r="MQ850" s="1"/>
      <c r="MR850" s="1"/>
      <c r="MS850" s="1"/>
      <c r="MT850" s="1"/>
      <c r="MU850" s="1"/>
      <c r="MV850" s="1"/>
      <c r="MW850" s="1"/>
      <c r="MX850" s="1"/>
      <c r="MY850" s="1"/>
      <c r="MZ850" s="1"/>
      <c r="NA850" s="1"/>
      <c r="NB850" s="1"/>
      <c r="NC850" s="1"/>
      <c r="ND850" s="1"/>
      <c r="NE850" s="1"/>
      <c r="NF850" s="1"/>
      <c r="NG850" s="1"/>
      <c r="NH850" s="1"/>
      <c r="NI850" s="1"/>
      <c r="NJ850" s="1"/>
      <c r="NK850" s="1"/>
      <c r="NL850" s="1"/>
      <c r="NM850" s="1"/>
      <c r="NN850" s="1"/>
      <c r="NO850" s="1"/>
      <c r="NP850" s="1"/>
      <c r="NQ850" s="1"/>
      <c r="NR850" s="1"/>
      <c r="NS850" s="1"/>
      <c r="NT850" s="1"/>
      <c r="NU850" s="1"/>
      <c r="NV850" s="1"/>
      <c r="NW850" s="1"/>
      <c r="NX850" s="1"/>
      <c r="NY850" s="1"/>
      <c r="NZ850" s="1"/>
      <c r="OA850" s="1"/>
      <c r="OB850" s="1"/>
      <c r="OC850" s="1"/>
      <c r="OD850" s="1"/>
      <c r="OE850" s="1"/>
      <c r="OF850" s="1"/>
      <c r="OG850" s="1"/>
      <c r="OH850" s="1"/>
      <c r="OI850" s="1"/>
      <c r="OJ850" s="1"/>
      <c r="OK850" s="1"/>
      <c r="OL850" s="1"/>
      <c r="OM850" s="1"/>
      <c r="ON850" s="1"/>
      <c r="OO850" s="1"/>
      <c r="OP850" s="1"/>
      <c r="OQ850" s="1"/>
      <c r="OR850" s="1"/>
      <c r="OS850" s="1"/>
      <c r="OT850" s="1"/>
      <c r="OU850" s="1"/>
      <c r="OV850" s="1"/>
      <c r="OW850" s="1"/>
      <c r="OX850" s="1"/>
      <c r="OY850" s="1"/>
      <c r="OZ850" s="1"/>
      <c r="PA850" s="1"/>
      <c r="PB850" s="1"/>
      <c r="PC850" s="1"/>
      <c r="PD850" s="1"/>
      <c r="PE850" s="1"/>
      <c r="PF850" s="1"/>
      <c r="PG850" s="1"/>
      <c r="PH850" s="1"/>
      <c r="PI850" s="1"/>
      <c r="PJ850" s="1"/>
      <c r="PK850" s="1"/>
      <c r="PL850" s="1"/>
      <c r="PM850" s="1"/>
      <c r="PN850" s="1"/>
      <c r="PO850" s="1"/>
      <c r="PP850" s="1"/>
      <c r="PQ850" s="1"/>
      <c r="PR850" s="1"/>
      <c r="PS850" s="1"/>
      <c r="PT850" s="1"/>
      <c r="PU850" s="1"/>
      <c r="PV850" s="1"/>
      <c r="PW850" s="1"/>
      <c r="PX850" s="1"/>
      <c r="PY850" s="1"/>
      <c r="PZ850" s="1"/>
    </row>
    <row r="851" spans="2:442" s="36" customFormat="1" ht="131.1" customHeight="1" x14ac:dyDescent="0.3">
      <c r="B851" s="256" t="s">
        <v>754</v>
      </c>
      <c r="C851" s="256" t="s">
        <v>763</v>
      </c>
      <c r="D851" s="228" t="s">
        <v>760</v>
      </c>
      <c r="E851" s="229" t="s">
        <v>67</v>
      </c>
      <c r="F851" s="229" t="s">
        <v>134</v>
      </c>
      <c r="G851" s="229" t="s">
        <v>147</v>
      </c>
      <c r="H851" s="228" t="s">
        <v>70</v>
      </c>
      <c r="I851" s="228" t="s">
        <v>79</v>
      </c>
      <c r="J851" s="11" t="s">
        <v>207</v>
      </c>
      <c r="K851" s="7" t="s">
        <v>107</v>
      </c>
      <c r="L851" s="7" t="s">
        <v>86</v>
      </c>
      <c r="M851" s="7">
        <v>40</v>
      </c>
      <c r="N851" s="227" t="s">
        <v>108</v>
      </c>
      <c r="O851" s="256" t="s">
        <v>343</v>
      </c>
      <c r="P851" s="228" t="s">
        <v>75</v>
      </c>
      <c r="Q851" s="228" t="s">
        <v>76</v>
      </c>
      <c r="R851" s="231" t="s">
        <v>77</v>
      </c>
      <c r="S851" s="231" t="s">
        <v>109</v>
      </c>
      <c r="T851" s="232">
        <f>V851+Y851</f>
        <v>228120.817599</v>
      </c>
      <c r="U851" s="232">
        <f>+T851/M852</f>
        <v>114060.4087995</v>
      </c>
      <c r="V851" s="351">
        <v>193902.69495915002</v>
      </c>
      <c r="W851" s="242" t="s">
        <v>79</v>
      </c>
      <c r="X851" s="242" t="s">
        <v>79</v>
      </c>
      <c r="Y851" s="351">
        <v>34218.12263985</v>
      </c>
      <c r="Z851" s="242" t="s">
        <v>98</v>
      </c>
      <c r="AA851" s="242" t="s">
        <v>79</v>
      </c>
      <c r="AB851" s="351">
        <v>40288.192401000008</v>
      </c>
      <c r="AC851" s="227" t="s">
        <v>149</v>
      </c>
      <c r="AD851" s="237" t="s">
        <v>79</v>
      </c>
      <c r="AE851" s="237">
        <f>V851+Y851</f>
        <v>228120.817599</v>
      </c>
      <c r="AF851" s="227" t="s">
        <v>79</v>
      </c>
      <c r="AG851" s="227" t="s">
        <v>33</v>
      </c>
      <c r="AH851" s="330" t="s">
        <v>157</v>
      </c>
      <c r="AI851" s="330" t="s">
        <v>158</v>
      </c>
      <c r="AJ851" s="23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c r="GD851" s="1"/>
      <c r="GE851" s="1"/>
      <c r="GF851" s="1"/>
      <c r="GG851" s="1"/>
      <c r="GH851" s="1"/>
      <c r="GI851" s="1"/>
      <c r="GJ851" s="1"/>
      <c r="GK851" s="1"/>
      <c r="GL851" s="1"/>
      <c r="GM851" s="1"/>
      <c r="GN851" s="1"/>
      <c r="GO851" s="1"/>
      <c r="GP851" s="1"/>
      <c r="GQ851" s="1"/>
      <c r="GR851" s="1"/>
      <c r="GS851" s="1"/>
      <c r="GT851" s="1"/>
      <c r="GU851" s="1"/>
      <c r="GV851" s="1"/>
      <c r="GW851" s="1"/>
      <c r="GX851" s="1"/>
      <c r="GY851" s="1"/>
      <c r="GZ851" s="1"/>
      <c r="HA851" s="1"/>
      <c r="HB851" s="1"/>
      <c r="HC851" s="1"/>
      <c r="HD851" s="1"/>
      <c r="HE851" s="1"/>
      <c r="HF851" s="1"/>
      <c r="HG851" s="1"/>
      <c r="HH851" s="1"/>
      <c r="HI851" s="1"/>
      <c r="HJ851" s="1"/>
      <c r="HK851" s="1"/>
      <c r="HL851" s="1"/>
      <c r="HM851" s="1"/>
      <c r="HN851" s="1"/>
      <c r="HO851" s="1"/>
      <c r="HP851" s="1"/>
      <c r="HQ851" s="1"/>
      <c r="HR851" s="1"/>
      <c r="HS851" s="1"/>
      <c r="HT851" s="1"/>
      <c r="HU851" s="1"/>
      <c r="HV851" s="1"/>
      <c r="HW851" s="1"/>
      <c r="HX851" s="1"/>
      <c r="HY851" s="1"/>
      <c r="HZ851" s="1"/>
      <c r="IA851" s="1"/>
      <c r="IB851" s="1"/>
      <c r="IC851" s="1"/>
      <c r="ID851" s="1"/>
      <c r="IE851" s="1"/>
      <c r="IF851" s="1"/>
      <c r="IG851" s="1"/>
      <c r="IH851" s="1"/>
      <c r="II851" s="1"/>
      <c r="IJ851" s="1"/>
      <c r="IK851" s="1"/>
      <c r="IL851" s="1"/>
      <c r="IM851" s="1"/>
      <c r="IN851" s="1"/>
      <c r="IO851" s="1"/>
      <c r="IP851" s="1"/>
      <c r="IQ851" s="1"/>
      <c r="IR851" s="1"/>
      <c r="IS851" s="1"/>
      <c r="IT851" s="1"/>
      <c r="IU851" s="1"/>
      <c r="IV851" s="1"/>
      <c r="IW851" s="1"/>
      <c r="IX851" s="1"/>
      <c r="IY851" s="1"/>
      <c r="IZ851" s="1"/>
      <c r="JA851" s="1"/>
      <c r="JB851" s="1"/>
      <c r="JC851" s="1"/>
      <c r="JD851" s="1"/>
      <c r="JE851" s="1"/>
      <c r="JF851" s="1"/>
      <c r="JG851" s="1"/>
      <c r="JH851" s="1"/>
      <c r="JI851" s="1"/>
      <c r="JJ851" s="1"/>
      <c r="JK851" s="1"/>
      <c r="JL851" s="1"/>
      <c r="JM851" s="1"/>
      <c r="JN851" s="1"/>
      <c r="JO851" s="1"/>
      <c r="JP851" s="1"/>
      <c r="JQ851" s="1"/>
      <c r="JR851" s="1"/>
      <c r="JS851" s="1"/>
      <c r="JT851" s="1"/>
      <c r="JU851" s="1"/>
      <c r="JV851" s="1"/>
      <c r="JW851" s="1"/>
      <c r="JX851" s="1"/>
      <c r="JY851" s="1"/>
      <c r="JZ851" s="1"/>
      <c r="KA851" s="1"/>
      <c r="KB851" s="1"/>
      <c r="KC851" s="1"/>
      <c r="KD851" s="1"/>
      <c r="KE851" s="1"/>
      <c r="KF851" s="1"/>
      <c r="KG851" s="1"/>
      <c r="KH851" s="1"/>
      <c r="KI851" s="1"/>
      <c r="KJ851" s="1"/>
      <c r="KK851" s="1"/>
      <c r="KL851" s="1"/>
      <c r="KM851" s="1"/>
      <c r="KN851" s="1"/>
      <c r="KO851" s="1"/>
      <c r="KP851" s="1"/>
      <c r="KQ851" s="1"/>
      <c r="KR851" s="1"/>
      <c r="KS851" s="1"/>
      <c r="KT851" s="1"/>
      <c r="KU851" s="1"/>
      <c r="KV851" s="1"/>
      <c r="KW851" s="1"/>
      <c r="KX851" s="1"/>
      <c r="KY851" s="1"/>
      <c r="KZ851" s="1"/>
      <c r="LA851" s="1"/>
      <c r="LB851" s="1"/>
      <c r="LC851" s="1"/>
      <c r="LD851" s="1"/>
      <c r="LE851" s="1"/>
      <c r="LF851" s="1"/>
      <c r="LG851" s="1"/>
      <c r="LH851" s="1"/>
      <c r="LI851" s="1"/>
      <c r="LJ851" s="1"/>
      <c r="LK851" s="1"/>
      <c r="LL851" s="1"/>
      <c r="LM851" s="1"/>
      <c r="LN851" s="1"/>
      <c r="LO851" s="1"/>
      <c r="LP851" s="1"/>
      <c r="LQ851" s="1"/>
      <c r="LR851" s="1"/>
      <c r="LS851" s="1"/>
      <c r="LT851" s="1"/>
      <c r="LU851" s="1"/>
      <c r="LV851" s="1"/>
      <c r="LW851" s="1"/>
      <c r="LX851" s="1"/>
      <c r="LY851" s="1"/>
      <c r="LZ851" s="1"/>
      <c r="MA851" s="1"/>
      <c r="MB851" s="1"/>
      <c r="MC851" s="1"/>
      <c r="MD851" s="1"/>
      <c r="ME851" s="1"/>
      <c r="MF851" s="1"/>
      <c r="MG851" s="1"/>
      <c r="MH851" s="1"/>
      <c r="MI851" s="1"/>
      <c r="MJ851" s="1"/>
      <c r="MK851" s="1"/>
      <c r="ML851" s="1"/>
      <c r="MM851" s="1"/>
      <c r="MN851" s="1"/>
      <c r="MO851" s="1"/>
      <c r="MP851" s="1"/>
      <c r="MQ851" s="1"/>
      <c r="MR851" s="1"/>
      <c r="MS851" s="1"/>
      <c r="MT851" s="1"/>
      <c r="MU851" s="1"/>
      <c r="MV851" s="1"/>
      <c r="MW851" s="1"/>
      <c r="MX851" s="1"/>
      <c r="MY851" s="1"/>
      <c r="MZ851" s="1"/>
      <c r="NA851" s="1"/>
      <c r="NB851" s="1"/>
      <c r="NC851" s="1"/>
      <c r="ND851" s="1"/>
      <c r="NE851" s="1"/>
      <c r="NF851" s="1"/>
      <c r="NG851" s="1"/>
      <c r="NH851" s="1"/>
      <c r="NI851" s="1"/>
      <c r="NJ851" s="1"/>
      <c r="NK851" s="1"/>
      <c r="NL851" s="1"/>
      <c r="NM851" s="1"/>
      <c r="NN851" s="1"/>
      <c r="NO851" s="1"/>
      <c r="NP851" s="1"/>
      <c r="NQ851" s="1"/>
      <c r="NR851" s="1"/>
      <c r="NS851" s="1"/>
      <c r="NT851" s="1"/>
      <c r="NU851" s="1"/>
      <c r="NV851" s="1"/>
      <c r="NW851" s="1"/>
      <c r="NX851" s="1"/>
      <c r="NY851" s="1"/>
      <c r="NZ851" s="1"/>
      <c r="OA851" s="1"/>
      <c r="OB851" s="1"/>
      <c r="OC851" s="1"/>
      <c r="OD851" s="1"/>
      <c r="OE851" s="1"/>
      <c r="OF851" s="1"/>
      <c r="OG851" s="1"/>
      <c r="OH851" s="1"/>
      <c r="OI851" s="1"/>
      <c r="OJ851" s="1"/>
      <c r="OK851" s="1"/>
      <c r="OL851" s="1"/>
      <c r="OM851" s="1"/>
      <c r="ON851" s="1"/>
      <c r="OO851" s="1"/>
      <c r="OP851" s="1"/>
      <c r="OQ851" s="1"/>
      <c r="OR851" s="1"/>
      <c r="OS851" s="1"/>
      <c r="OT851" s="1"/>
      <c r="OU851" s="1"/>
      <c r="OV851" s="1"/>
      <c r="OW851" s="1"/>
      <c r="OX851" s="1"/>
      <c r="OY851" s="1"/>
      <c r="OZ851" s="1"/>
      <c r="PA851" s="1"/>
      <c r="PB851" s="1"/>
      <c r="PC851" s="1"/>
      <c r="PD851" s="1"/>
      <c r="PE851" s="1"/>
      <c r="PF851" s="1"/>
      <c r="PG851" s="1"/>
      <c r="PH851" s="1"/>
      <c r="PI851" s="1"/>
      <c r="PJ851" s="1"/>
      <c r="PK851" s="1"/>
      <c r="PL851" s="1"/>
      <c r="PM851" s="1"/>
      <c r="PN851" s="1"/>
      <c r="PO851" s="1"/>
      <c r="PP851" s="1"/>
      <c r="PQ851" s="1"/>
      <c r="PR851" s="1"/>
      <c r="PS851" s="1"/>
      <c r="PT851" s="1"/>
      <c r="PU851" s="1"/>
      <c r="PV851" s="1"/>
      <c r="PW851" s="1"/>
      <c r="PX851" s="1"/>
      <c r="PY851" s="1"/>
      <c r="PZ851" s="1"/>
    </row>
    <row r="852" spans="2:442" s="36" customFormat="1" ht="64.5" customHeight="1" x14ac:dyDescent="0.3">
      <c r="B852" s="257"/>
      <c r="C852" s="257"/>
      <c r="D852" s="228"/>
      <c r="E852" s="229"/>
      <c r="F852" s="229"/>
      <c r="G852" s="229"/>
      <c r="H852" s="228"/>
      <c r="I852" s="228"/>
      <c r="J852" s="11" t="s">
        <v>111</v>
      </c>
      <c r="K852" s="7" t="s">
        <v>112</v>
      </c>
      <c r="L852" s="7" t="s">
        <v>85</v>
      </c>
      <c r="M852" s="7">
        <v>2</v>
      </c>
      <c r="N852" s="227"/>
      <c r="O852" s="257"/>
      <c r="P852" s="228"/>
      <c r="Q852" s="228"/>
      <c r="R852" s="231"/>
      <c r="S852" s="231"/>
      <c r="T852" s="232"/>
      <c r="U852" s="232"/>
      <c r="V852" s="351"/>
      <c r="W852" s="242"/>
      <c r="X852" s="242"/>
      <c r="Y852" s="351"/>
      <c r="Z852" s="242"/>
      <c r="AA852" s="242"/>
      <c r="AB852" s="351"/>
      <c r="AC852" s="227"/>
      <c r="AD852" s="237"/>
      <c r="AE852" s="237"/>
      <c r="AF852" s="228"/>
      <c r="AG852" s="227"/>
      <c r="AH852" s="331"/>
      <c r="AI852" s="331"/>
      <c r="AJ852" s="23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c r="FJ852" s="1"/>
      <c r="FK852" s="1"/>
      <c r="FL852" s="1"/>
      <c r="FM852" s="1"/>
      <c r="FN852" s="1"/>
      <c r="FO852" s="1"/>
      <c r="FP852" s="1"/>
      <c r="FQ852" s="1"/>
      <c r="FR852" s="1"/>
      <c r="FS852" s="1"/>
      <c r="FT852" s="1"/>
      <c r="FU852" s="1"/>
      <c r="FV852" s="1"/>
      <c r="FW852" s="1"/>
      <c r="FX852" s="1"/>
      <c r="FY852" s="1"/>
      <c r="FZ852" s="1"/>
      <c r="GA852" s="1"/>
      <c r="GB852" s="1"/>
      <c r="GC852" s="1"/>
      <c r="GD852" s="1"/>
      <c r="GE852" s="1"/>
      <c r="GF852" s="1"/>
      <c r="GG852" s="1"/>
      <c r="GH852" s="1"/>
      <c r="GI852" s="1"/>
      <c r="GJ852" s="1"/>
      <c r="GK852" s="1"/>
      <c r="GL852" s="1"/>
      <c r="GM852" s="1"/>
      <c r="GN852" s="1"/>
      <c r="GO852" s="1"/>
      <c r="GP852" s="1"/>
      <c r="GQ852" s="1"/>
      <c r="GR852" s="1"/>
      <c r="GS852" s="1"/>
      <c r="GT852" s="1"/>
      <c r="GU852" s="1"/>
      <c r="GV852" s="1"/>
      <c r="GW852" s="1"/>
      <c r="GX852" s="1"/>
      <c r="GY852" s="1"/>
      <c r="GZ852" s="1"/>
      <c r="HA852" s="1"/>
      <c r="HB852" s="1"/>
      <c r="HC852" s="1"/>
      <c r="HD852" s="1"/>
      <c r="HE852" s="1"/>
      <c r="HF852" s="1"/>
      <c r="HG852" s="1"/>
      <c r="HH852" s="1"/>
      <c r="HI852" s="1"/>
      <c r="HJ852" s="1"/>
      <c r="HK852" s="1"/>
      <c r="HL852" s="1"/>
      <c r="HM852" s="1"/>
      <c r="HN852" s="1"/>
      <c r="HO852" s="1"/>
      <c r="HP852" s="1"/>
      <c r="HQ852" s="1"/>
      <c r="HR852" s="1"/>
      <c r="HS852" s="1"/>
      <c r="HT852" s="1"/>
      <c r="HU852" s="1"/>
      <c r="HV852" s="1"/>
      <c r="HW852" s="1"/>
      <c r="HX852" s="1"/>
      <c r="HY852" s="1"/>
      <c r="HZ852" s="1"/>
      <c r="IA852" s="1"/>
      <c r="IB852" s="1"/>
      <c r="IC852" s="1"/>
      <c r="ID852" s="1"/>
      <c r="IE852" s="1"/>
      <c r="IF852" s="1"/>
      <c r="IG852" s="1"/>
      <c r="IH852" s="1"/>
      <c r="II852" s="1"/>
      <c r="IJ852" s="1"/>
      <c r="IK852" s="1"/>
      <c r="IL852" s="1"/>
      <c r="IM852" s="1"/>
      <c r="IN852" s="1"/>
      <c r="IO852" s="1"/>
      <c r="IP852" s="1"/>
      <c r="IQ852" s="1"/>
      <c r="IR852" s="1"/>
      <c r="IS852" s="1"/>
      <c r="IT852" s="1"/>
      <c r="IU852" s="1"/>
      <c r="IV852" s="1"/>
      <c r="IW852" s="1"/>
      <c r="IX852" s="1"/>
      <c r="IY852" s="1"/>
      <c r="IZ852" s="1"/>
      <c r="JA852" s="1"/>
      <c r="JB852" s="1"/>
      <c r="JC852" s="1"/>
      <c r="JD852" s="1"/>
      <c r="JE852" s="1"/>
      <c r="JF852" s="1"/>
      <c r="JG852" s="1"/>
      <c r="JH852" s="1"/>
      <c r="JI852" s="1"/>
      <c r="JJ852" s="1"/>
      <c r="JK852" s="1"/>
      <c r="JL852" s="1"/>
      <c r="JM852" s="1"/>
      <c r="JN852" s="1"/>
      <c r="JO852" s="1"/>
      <c r="JP852" s="1"/>
      <c r="JQ852" s="1"/>
      <c r="JR852" s="1"/>
      <c r="JS852" s="1"/>
      <c r="JT852" s="1"/>
      <c r="JU852" s="1"/>
      <c r="JV852" s="1"/>
      <c r="JW852" s="1"/>
      <c r="JX852" s="1"/>
      <c r="JY852" s="1"/>
      <c r="JZ852" s="1"/>
      <c r="KA852" s="1"/>
      <c r="KB852" s="1"/>
      <c r="KC852" s="1"/>
      <c r="KD852" s="1"/>
      <c r="KE852" s="1"/>
      <c r="KF852" s="1"/>
      <c r="KG852" s="1"/>
      <c r="KH852" s="1"/>
      <c r="KI852" s="1"/>
      <c r="KJ852" s="1"/>
      <c r="KK852" s="1"/>
      <c r="KL852" s="1"/>
      <c r="KM852" s="1"/>
      <c r="KN852" s="1"/>
      <c r="KO852" s="1"/>
      <c r="KP852" s="1"/>
      <c r="KQ852" s="1"/>
      <c r="KR852" s="1"/>
      <c r="KS852" s="1"/>
      <c r="KT852" s="1"/>
      <c r="KU852" s="1"/>
      <c r="KV852" s="1"/>
      <c r="KW852" s="1"/>
      <c r="KX852" s="1"/>
      <c r="KY852" s="1"/>
      <c r="KZ852" s="1"/>
      <c r="LA852" s="1"/>
      <c r="LB852" s="1"/>
      <c r="LC852" s="1"/>
      <c r="LD852" s="1"/>
      <c r="LE852" s="1"/>
      <c r="LF852" s="1"/>
      <c r="LG852" s="1"/>
      <c r="LH852" s="1"/>
      <c r="LI852" s="1"/>
      <c r="LJ852" s="1"/>
      <c r="LK852" s="1"/>
      <c r="LL852" s="1"/>
      <c r="LM852" s="1"/>
      <c r="LN852" s="1"/>
      <c r="LO852" s="1"/>
      <c r="LP852" s="1"/>
      <c r="LQ852" s="1"/>
      <c r="LR852" s="1"/>
      <c r="LS852" s="1"/>
      <c r="LT852" s="1"/>
      <c r="LU852" s="1"/>
      <c r="LV852" s="1"/>
      <c r="LW852" s="1"/>
      <c r="LX852" s="1"/>
      <c r="LY852" s="1"/>
      <c r="LZ852" s="1"/>
      <c r="MA852" s="1"/>
      <c r="MB852" s="1"/>
      <c r="MC852" s="1"/>
      <c r="MD852" s="1"/>
      <c r="ME852" s="1"/>
      <c r="MF852" s="1"/>
      <c r="MG852" s="1"/>
      <c r="MH852" s="1"/>
      <c r="MI852" s="1"/>
      <c r="MJ852" s="1"/>
      <c r="MK852" s="1"/>
      <c r="ML852" s="1"/>
      <c r="MM852" s="1"/>
      <c r="MN852" s="1"/>
      <c r="MO852" s="1"/>
      <c r="MP852" s="1"/>
      <c r="MQ852" s="1"/>
      <c r="MR852" s="1"/>
      <c r="MS852" s="1"/>
      <c r="MT852" s="1"/>
      <c r="MU852" s="1"/>
      <c r="MV852" s="1"/>
      <c r="MW852" s="1"/>
      <c r="MX852" s="1"/>
      <c r="MY852" s="1"/>
      <c r="MZ852" s="1"/>
      <c r="NA852" s="1"/>
      <c r="NB852" s="1"/>
      <c r="NC852" s="1"/>
      <c r="ND852" s="1"/>
      <c r="NE852" s="1"/>
      <c r="NF852" s="1"/>
      <c r="NG852" s="1"/>
      <c r="NH852" s="1"/>
      <c r="NI852" s="1"/>
      <c r="NJ852" s="1"/>
      <c r="NK852" s="1"/>
      <c r="NL852" s="1"/>
      <c r="NM852" s="1"/>
      <c r="NN852" s="1"/>
      <c r="NO852" s="1"/>
      <c r="NP852" s="1"/>
      <c r="NQ852" s="1"/>
      <c r="NR852" s="1"/>
      <c r="NS852" s="1"/>
      <c r="NT852" s="1"/>
      <c r="NU852" s="1"/>
      <c r="NV852" s="1"/>
      <c r="NW852" s="1"/>
      <c r="NX852" s="1"/>
      <c r="NY852" s="1"/>
      <c r="NZ852" s="1"/>
      <c r="OA852" s="1"/>
      <c r="OB852" s="1"/>
      <c r="OC852" s="1"/>
      <c r="OD852" s="1"/>
      <c r="OE852" s="1"/>
      <c r="OF852" s="1"/>
      <c r="OG852" s="1"/>
      <c r="OH852" s="1"/>
      <c r="OI852" s="1"/>
      <c r="OJ852" s="1"/>
      <c r="OK852" s="1"/>
      <c r="OL852" s="1"/>
      <c r="OM852" s="1"/>
      <c r="ON852" s="1"/>
      <c r="OO852" s="1"/>
      <c r="OP852" s="1"/>
      <c r="OQ852" s="1"/>
      <c r="OR852" s="1"/>
      <c r="OS852" s="1"/>
      <c r="OT852" s="1"/>
      <c r="OU852" s="1"/>
      <c r="OV852" s="1"/>
      <c r="OW852" s="1"/>
      <c r="OX852" s="1"/>
      <c r="OY852" s="1"/>
      <c r="OZ852" s="1"/>
      <c r="PA852" s="1"/>
      <c r="PB852" s="1"/>
      <c r="PC852" s="1"/>
      <c r="PD852" s="1"/>
      <c r="PE852" s="1"/>
      <c r="PF852" s="1"/>
      <c r="PG852" s="1"/>
      <c r="PH852" s="1"/>
      <c r="PI852" s="1"/>
      <c r="PJ852" s="1"/>
      <c r="PK852" s="1"/>
      <c r="PL852" s="1"/>
      <c r="PM852" s="1"/>
      <c r="PN852" s="1"/>
      <c r="PO852" s="1"/>
      <c r="PP852" s="1"/>
      <c r="PQ852" s="1"/>
      <c r="PR852" s="1"/>
      <c r="PS852" s="1"/>
      <c r="PT852" s="1"/>
      <c r="PU852" s="1"/>
      <c r="PV852" s="1"/>
      <c r="PW852" s="1"/>
      <c r="PX852" s="1"/>
      <c r="PY852" s="1"/>
      <c r="PZ852" s="1"/>
    </row>
    <row r="853" spans="2:442" s="36" customFormat="1" ht="64.5" customHeight="1" x14ac:dyDescent="0.3">
      <c r="B853" s="258"/>
      <c r="C853" s="258"/>
      <c r="D853" s="228"/>
      <c r="E853" s="229"/>
      <c r="F853" s="229"/>
      <c r="G853" s="229"/>
      <c r="H853" s="228"/>
      <c r="I853" s="228"/>
      <c r="J853" s="28" t="s">
        <v>127</v>
      </c>
      <c r="K853" s="14" t="s">
        <v>128</v>
      </c>
      <c r="L853" s="14" t="s">
        <v>85</v>
      </c>
      <c r="M853" s="71">
        <v>110</v>
      </c>
      <c r="N853" s="227"/>
      <c r="O853" s="258"/>
      <c r="P853" s="228"/>
      <c r="Q853" s="228"/>
      <c r="R853" s="231"/>
      <c r="S853" s="231"/>
      <c r="T853" s="232"/>
      <c r="U853" s="232"/>
      <c r="V853" s="351"/>
      <c r="W853" s="242"/>
      <c r="X853" s="242"/>
      <c r="Y853" s="351"/>
      <c r="Z853" s="242"/>
      <c r="AA853" s="242"/>
      <c r="AB853" s="351"/>
      <c r="AC853" s="227"/>
      <c r="AD853" s="237"/>
      <c r="AE853" s="237"/>
      <c r="AF853" s="228"/>
      <c r="AG853" s="227"/>
      <c r="AH853" s="332"/>
      <c r="AI853" s="332"/>
      <c r="AJ853" s="23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c r="FJ853" s="1"/>
      <c r="FK853" s="1"/>
      <c r="FL853" s="1"/>
      <c r="FM853" s="1"/>
      <c r="FN853" s="1"/>
      <c r="FO853" s="1"/>
      <c r="FP853" s="1"/>
      <c r="FQ853" s="1"/>
      <c r="FR853" s="1"/>
      <c r="FS853" s="1"/>
      <c r="FT853" s="1"/>
      <c r="FU853" s="1"/>
      <c r="FV853" s="1"/>
      <c r="FW853" s="1"/>
      <c r="FX853" s="1"/>
      <c r="FY853" s="1"/>
      <c r="FZ853" s="1"/>
      <c r="GA853" s="1"/>
      <c r="GB853" s="1"/>
      <c r="GC853" s="1"/>
      <c r="GD853" s="1"/>
      <c r="GE853" s="1"/>
      <c r="GF853" s="1"/>
      <c r="GG853" s="1"/>
      <c r="GH853" s="1"/>
      <c r="GI853" s="1"/>
      <c r="GJ853" s="1"/>
      <c r="GK853" s="1"/>
      <c r="GL853" s="1"/>
      <c r="GM853" s="1"/>
      <c r="GN853" s="1"/>
      <c r="GO853" s="1"/>
      <c r="GP853" s="1"/>
      <c r="GQ853" s="1"/>
      <c r="GR853" s="1"/>
      <c r="GS853" s="1"/>
      <c r="GT853" s="1"/>
      <c r="GU853" s="1"/>
      <c r="GV853" s="1"/>
      <c r="GW853" s="1"/>
      <c r="GX853" s="1"/>
      <c r="GY853" s="1"/>
      <c r="GZ853" s="1"/>
      <c r="HA853" s="1"/>
      <c r="HB853" s="1"/>
      <c r="HC853" s="1"/>
      <c r="HD853" s="1"/>
      <c r="HE853" s="1"/>
      <c r="HF853" s="1"/>
      <c r="HG853" s="1"/>
      <c r="HH853" s="1"/>
      <c r="HI853" s="1"/>
      <c r="HJ853" s="1"/>
      <c r="HK853" s="1"/>
      <c r="HL853" s="1"/>
      <c r="HM853" s="1"/>
      <c r="HN853" s="1"/>
      <c r="HO853" s="1"/>
      <c r="HP853" s="1"/>
      <c r="HQ853" s="1"/>
      <c r="HR853" s="1"/>
      <c r="HS853" s="1"/>
      <c r="HT853" s="1"/>
      <c r="HU853" s="1"/>
      <c r="HV853" s="1"/>
      <c r="HW853" s="1"/>
      <c r="HX853" s="1"/>
      <c r="HY853" s="1"/>
      <c r="HZ853" s="1"/>
      <c r="IA853" s="1"/>
      <c r="IB853" s="1"/>
      <c r="IC853" s="1"/>
      <c r="ID853" s="1"/>
      <c r="IE853" s="1"/>
      <c r="IF853" s="1"/>
      <c r="IG853" s="1"/>
      <c r="IH853" s="1"/>
      <c r="II853" s="1"/>
      <c r="IJ853" s="1"/>
      <c r="IK853" s="1"/>
      <c r="IL853" s="1"/>
      <c r="IM853" s="1"/>
      <c r="IN853" s="1"/>
      <c r="IO853" s="1"/>
      <c r="IP853" s="1"/>
      <c r="IQ853" s="1"/>
      <c r="IR853" s="1"/>
      <c r="IS853" s="1"/>
      <c r="IT853" s="1"/>
      <c r="IU853" s="1"/>
      <c r="IV853" s="1"/>
      <c r="IW853" s="1"/>
      <c r="IX853" s="1"/>
      <c r="IY853" s="1"/>
      <c r="IZ853" s="1"/>
      <c r="JA853" s="1"/>
      <c r="JB853" s="1"/>
      <c r="JC853" s="1"/>
      <c r="JD853" s="1"/>
      <c r="JE853" s="1"/>
      <c r="JF853" s="1"/>
      <c r="JG853" s="1"/>
      <c r="JH853" s="1"/>
      <c r="JI853" s="1"/>
      <c r="JJ853" s="1"/>
      <c r="JK853" s="1"/>
      <c r="JL853" s="1"/>
      <c r="JM853" s="1"/>
      <c r="JN853" s="1"/>
      <c r="JO853" s="1"/>
      <c r="JP853" s="1"/>
      <c r="JQ853" s="1"/>
      <c r="JR853" s="1"/>
      <c r="JS853" s="1"/>
      <c r="JT853" s="1"/>
      <c r="JU853" s="1"/>
      <c r="JV853" s="1"/>
      <c r="JW853" s="1"/>
      <c r="JX853" s="1"/>
      <c r="JY853" s="1"/>
      <c r="JZ853" s="1"/>
      <c r="KA853" s="1"/>
      <c r="KB853" s="1"/>
      <c r="KC853" s="1"/>
      <c r="KD853" s="1"/>
      <c r="KE853" s="1"/>
      <c r="KF853" s="1"/>
      <c r="KG853" s="1"/>
      <c r="KH853" s="1"/>
      <c r="KI853" s="1"/>
      <c r="KJ853" s="1"/>
      <c r="KK853" s="1"/>
      <c r="KL853" s="1"/>
      <c r="KM853" s="1"/>
      <c r="KN853" s="1"/>
      <c r="KO853" s="1"/>
      <c r="KP853" s="1"/>
      <c r="KQ853" s="1"/>
      <c r="KR853" s="1"/>
      <c r="KS853" s="1"/>
      <c r="KT853" s="1"/>
      <c r="KU853" s="1"/>
      <c r="KV853" s="1"/>
      <c r="KW853" s="1"/>
      <c r="KX853" s="1"/>
      <c r="KY853" s="1"/>
      <c r="KZ853" s="1"/>
      <c r="LA853" s="1"/>
      <c r="LB853" s="1"/>
      <c r="LC853" s="1"/>
      <c r="LD853" s="1"/>
      <c r="LE853" s="1"/>
      <c r="LF853" s="1"/>
      <c r="LG853" s="1"/>
      <c r="LH853" s="1"/>
      <c r="LI853" s="1"/>
      <c r="LJ853" s="1"/>
      <c r="LK853" s="1"/>
      <c r="LL853" s="1"/>
      <c r="LM853" s="1"/>
      <c r="LN853" s="1"/>
      <c r="LO853" s="1"/>
      <c r="LP853" s="1"/>
      <c r="LQ853" s="1"/>
      <c r="LR853" s="1"/>
      <c r="LS853" s="1"/>
      <c r="LT853" s="1"/>
      <c r="LU853" s="1"/>
      <c r="LV853" s="1"/>
      <c r="LW853" s="1"/>
      <c r="LX853" s="1"/>
      <c r="LY853" s="1"/>
      <c r="LZ853" s="1"/>
      <c r="MA853" s="1"/>
      <c r="MB853" s="1"/>
      <c r="MC853" s="1"/>
      <c r="MD853" s="1"/>
      <c r="ME853" s="1"/>
      <c r="MF853" s="1"/>
      <c r="MG853" s="1"/>
      <c r="MH853" s="1"/>
      <c r="MI853" s="1"/>
      <c r="MJ853" s="1"/>
      <c r="MK853" s="1"/>
      <c r="ML853" s="1"/>
      <c r="MM853" s="1"/>
      <c r="MN853" s="1"/>
      <c r="MO853" s="1"/>
      <c r="MP853" s="1"/>
      <c r="MQ853" s="1"/>
      <c r="MR853" s="1"/>
      <c r="MS853" s="1"/>
      <c r="MT853" s="1"/>
      <c r="MU853" s="1"/>
      <c r="MV853" s="1"/>
      <c r="MW853" s="1"/>
      <c r="MX853" s="1"/>
      <c r="MY853" s="1"/>
      <c r="MZ853" s="1"/>
      <c r="NA853" s="1"/>
      <c r="NB853" s="1"/>
      <c r="NC853" s="1"/>
      <c r="ND853" s="1"/>
      <c r="NE853" s="1"/>
      <c r="NF853" s="1"/>
      <c r="NG853" s="1"/>
      <c r="NH853" s="1"/>
      <c r="NI853" s="1"/>
      <c r="NJ853" s="1"/>
      <c r="NK853" s="1"/>
      <c r="NL853" s="1"/>
      <c r="NM853" s="1"/>
      <c r="NN853" s="1"/>
      <c r="NO853" s="1"/>
      <c r="NP853" s="1"/>
      <c r="NQ853" s="1"/>
      <c r="NR853" s="1"/>
      <c r="NS853" s="1"/>
      <c r="NT853" s="1"/>
      <c r="NU853" s="1"/>
      <c r="NV853" s="1"/>
      <c r="NW853" s="1"/>
      <c r="NX853" s="1"/>
      <c r="NY853" s="1"/>
      <c r="NZ853" s="1"/>
      <c r="OA853" s="1"/>
      <c r="OB853" s="1"/>
      <c r="OC853" s="1"/>
      <c r="OD853" s="1"/>
      <c r="OE853" s="1"/>
      <c r="OF853" s="1"/>
      <c r="OG853" s="1"/>
      <c r="OH853" s="1"/>
      <c r="OI853" s="1"/>
      <c r="OJ853" s="1"/>
      <c r="OK853" s="1"/>
      <c r="OL853" s="1"/>
      <c r="OM853" s="1"/>
      <c r="ON853" s="1"/>
      <c r="OO853" s="1"/>
      <c r="OP853" s="1"/>
      <c r="OQ853" s="1"/>
      <c r="OR853" s="1"/>
      <c r="OS853" s="1"/>
      <c r="OT853" s="1"/>
      <c r="OU853" s="1"/>
      <c r="OV853" s="1"/>
      <c r="OW853" s="1"/>
      <c r="OX853" s="1"/>
      <c r="OY853" s="1"/>
      <c r="OZ853" s="1"/>
      <c r="PA853" s="1"/>
      <c r="PB853" s="1"/>
      <c r="PC853" s="1"/>
      <c r="PD853" s="1"/>
      <c r="PE853" s="1"/>
      <c r="PF853" s="1"/>
      <c r="PG853" s="1"/>
      <c r="PH853" s="1"/>
      <c r="PI853" s="1"/>
      <c r="PJ853" s="1"/>
      <c r="PK853" s="1"/>
      <c r="PL853" s="1"/>
      <c r="PM853" s="1"/>
      <c r="PN853" s="1"/>
      <c r="PO853" s="1"/>
      <c r="PP853" s="1"/>
      <c r="PQ853" s="1"/>
      <c r="PR853" s="1"/>
      <c r="PS853" s="1"/>
      <c r="PT853" s="1"/>
      <c r="PU853" s="1"/>
      <c r="PV853" s="1"/>
      <c r="PW853" s="1"/>
      <c r="PX853" s="1"/>
      <c r="PY853" s="1"/>
      <c r="PZ853" s="1"/>
    </row>
    <row r="854" spans="2:442" s="36" customFormat="1" ht="117.6" customHeight="1" x14ac:dyDescent="0.3">
      <c r="B854" s="256" t="s">
        <v>755</v>
      </c>
      <c r="C854" s="256" t="s">
        <v>758</v>
      </c>
      <c r="D854" s="228" t="s">
        <v>761</v>
      </c>
      <c r="E854" s="229" t="s">
        <v>67</v>
      </c>
      <c r="F854" s="229" t="s">
        <v>134</v>
      </c>
      <c r="G854" s="229" t="s">
        <v>147</v>
      </c>
      <c r="H854" s="228" t="s">
        <v>70</v>
      </c>
      <c r="I854" s="228" t="s">
        <v>79</v>
      </c>
      <c r="J854" s="11" t="s">
        <v>207</v>
      </c>
      <c r="K854" s="7" t="s">
        <v>107</v>
      </c>
      <c r="L854" s="7" t="s">
        <v>86</v>
      </c>
      <c r="M854" s="7">
        <v>40</v>
      </c>
      <c r="N854" s="227" t="s">
        <v>108</v>
      </c>
      <c r="O854" s="256" t="s">
        <v>343</v>
      </c>
      <c r="P854" s="228" t="s">
        <v>75</v>
      </c>
      <c r="Q854" s="228" t="s">
        <v>76</v>
      </c>
      <c r="R854" s="231" t="s">
        <v>77</v>
      </c>
      <c r="S854" s="231" t="s">
        <v>109</v>
      </c>
      <c r="T854" s="232">
        <f>V854+Y854</f>
        <v>210945.18</v>
      </c>
      <c r="U854" s="232">
        <f>+T854/M855</f>
        <v>210945.18</v>
      </c>
      <c r="V854" s="329">
        <v>179303.40299999999</v>
      </c>
      <c r="W854" s="236" t="s">
        <v>79</v>
      </c>
      <c r="X854" s="236" t="s">
        <v>79</v>
      </c>
      <c r="Y854" s="329">
        <v>31641.776999999998</v>
      </c>
      <c r="Z854" s="236" t="s">
        <v>98</v>
      </c>
      <c r="AA854" s="236" t="s">
        <v>79</v>
      </c>
      <c r="AB854" s="329">
        <v>37254.82</v>
      </c>
      <c r="AC854" s="227" t="s">
        <v>149</v>
      </c>
      <c r="AD854" s="237" t="s">
        <v>79</v>
      </c>
      <c r="AE854" s="237">
        <f>V854+Y854</f>
        <v>210945.18</v>
      </c>
      <c r="AF854" s="227" t="s">
        <v>79</v>
      </c>
      <c r="AG854" s="227" t="s">
        <v>33</v>
      </c>
      <c r="AH854" s="330" t="s">
        <v>157</v>
      </c>
      <c r="AI854" s="330" t="s">
        <v>158</v>
      </c>
      <c r="AJ854" s="23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c r="FJ854" s="1"/>
      <c r="FK854" s="1"/>
      <c r="FL854" s="1"/>
      <c r="FM854" s="1"/>
      <c r="FN854" s="1"/>
      <c r="FO854" s="1"/>
      <c r="FP854" s="1"/>
      <c r="FQ854" s="1"/>
      <c r="FR854" s="1"/>
      <c r="FS854" s="1"/>
      <c r="FT854" s="1"/>
      <c r="FU854" s="1"/>
      <c r="FV854" s="1"/>
      <c r="FW854" s="1"/>
      <c r="FX854" s="1"/>
      <c r="FY854" s="1"/>
      <c r="FZ854" s="1"/>
      <c r="GA854" s="1"/>
      <c r="GB854" s="1"/>
      <c r="GC854" s="1"/>
      <c r="GD854" s="1"/>
      <c r="GE854" s="1"/>
      <c r="GF854" s="1"/>
      <c r="GG854" s="1"/>
      <c r="GH854" s="1"/>
      <c r="GI854" s="1"/>
      <c r="GJ854" s="1"/>
      <c r="GK854" s="1"/>
      <c r="GL854" s="1"/>
      <c r="GM854" s="1"/>
      <c r="GN854" s="1"/>
      <c r="GO854" s="1"/>
      <c r="GP854" s="1"/>
      <c r="GQ854" s="1"/>
      <c r="GR854" s="1"/>
      <c r="GS854" s="1"/>
      <c r="GT854" s="1"/>
      <c r="GU854" s="1"/>
      <c r="GV854" s="1"/>
      <c r="GW854" s="1"/>
      <c r="GX854" s="1"/>
      <c r="GY854" s="1"/>
      <c r="GZ854" s="1"/>
      <c r="HA854" s="1"/>
      <c r="HB854" s="1"/>
      <c r="HC854" s="1"/>
      <c r="HD854" s="1"/>
      <c r="HE854" s="1"/>
      <c r="HF854" s="1"/>
      <c r="HG854" s="1"/>
      <c r="HH854" s="1"/>
      <c r="HI854" s="1"/>
      <c r="HJ854" s="1"/>
      <c r="HK854" s="1"/>
      <c r="HL854" s="1"/>
      <c r="HM854" s="1"/>
      <c r="HN854" s="1"/>
      <c r="HO854" s="1"/>
      <c r="HP854" s="1"/>
      <c r="HQ854" s="1"/>
      <c r="HR854" s="1"/>
      <c r="HS854" s="1"/>
      <c r="HT854" s="1"/>
      <c r="HU854" s="1"/>
      <c r="HV854" s="1"/>
      <c r="HW854" s="1"/>
      <c r="HX854" s="1"/>
      <c r="HY854" s="1"/>
      <c r="HZ854" s="1"/>
      <c r="IA854" s="1"/>
      <c r="IB854" s="1"/>
      <c r="IC854" s="1"/>
      <c r="ID854" s="1"/>
      <c r="IE854" s="1"/>
      <c r="IF854" s="1"/>
      <c r="IG854" s="1"/>
      <c r="IH854" s="1"/>
      <c r="II854" s="1"/>
      <c r="IJ854" s="1"/>
      <c r="IK854" s="1"/>
      <c r="IL854" s="1"/>
      <c r="IM854" s="1"/>
      <c r="IN854" s="1"/>
      <c r="IO854" s="1"/>
      <c r="IP854" s="1"/>
      <c r="IQ854" s="1"/>
      <c r="IR854" s="1"/>
      <c r="IS854" s="1"/>
      <c r="IT854" s="1"/>
      <c r="IU854" s="1"/>
      <c r="IV854" s="1"/>
      <c r="IW854" s="1"/>
      <c r="IX854" s="1"/>
      <c r="IY854" s="1"/>
      <c r="IZ854" s="1"/>
      <c r="JA854" s="1"/>
      <c r="JB854" s="1"/>
      <c r="JC854" s="1"/>
      <c r="JD854" s="1"/>
      <c r="JE854" s="1"/>
      <c r="JF854" s="1"/>
      <c r="JG854" s="1"/>
      <c r="JH854" s="1"/>
      <c r="JI854" s="1"/>
      <c r="JJ854" s="1"/>
      <c r="JK854" s="1"/>
      <c r="JL854" s="1"/>
      <c r="JM854" s="1"/>
      <c r="JN854" s="1"/>
      <c r="JO854" s="1"/>
      <c r="JP854" s="1"/>
      <c r="JQ854" s="1"/>
      <c r="JR854" s="1"/>
      <c r="JS854" s="1"/>
      <c r="JT854" s="1"/>
      <c r="JU854" s="1"/>
      <c r="JV854" s="1"/>
      <c r="JW854" s="1"/>
      <c r="JX854" s="1"/>
      <c r="JY854" s="1"/>
      <c r="JZ854" s="1"/>
      <c r="KA854" s="1"/>
      <c r="KB854" s="1"/>
      <c r="KC854" s="1"/>
      <c r="KD854" s="1"/>
      <c r="KE854" s="1"/>
      <c r="KF854" s="1"/>
      <c r="KG854" s="1"/>
      <c r="KH854" s="1"/>
      <c r="KI854" s="1"/>
      <c r="KJ854" s="1"/>
      <c r="KK854" s="1"/>
      <c r="KL854" s="1"/>
      <c r="KM854" s="1"/>
      <c r="KN854" s="1"/>
      <c r="KO854" s="1"/>
      <c r="KP854" s="1"/>
      <c r="KQ854" s="1"/>
      <c r="KR854" s="1"/>
      <c r="KS854" s="1"/>
      <c r="KT854" s="1"/>
      <c r="KU854" s="1"/>
      <c r="KV854" s="1"/>
      <c r="KW854" s="1"/>
      <c r="KX854" s="1"/>
      <c r="KY854" s="1"/>
      <c r="KZ854" s="1"/>
      <c r="LA854" s="1"/>
      <c r="LB854" s="1"/>
      <c r="LC854" s="1"/>
      <c r="LD854" s="1"/>
      <c r="LE854" s="1"/>
      <c r="LF854" s="1"/>
      <c r="LG854" s="1"/>
      <c r="LH854" s="1"/>
      <c r="LI854" s="1"/>
      <c r="LJ854" s="1"/>
      <c r="LK854" s="1"/>
      <c r="LL854" s="1"/>
      <c r="LM854" s="1"/>
      <c r="LN854" s="1"/>
      <c r="LO854" s="1"/>
      <c r="LP854" s="1"/>
      <c r="LQ854" s="1"/>
      <c r="LR854" s="1"/>
      <c r="LS854" s="1"/>
      <c r="LT854" s="1"/>
      <c r="LU854" s="1"/>
      <c r="LV854" s="1"/>
      <c r="LW854" s="1"/>
      <c r="LX854" s="1"/>
      <c r="LY854" s="1"/>
      <c r="LZ854" s="1"/>
      <c r="MA854" s="1"/>
      <c r="MB854" s="1"/>
      <c r="MC854" s="1"/>
      <c r="MD854" s="1"/>
      <c r="ME854" s="1"/>
      <c r="MF854" s="1"/>
      <c r="MG854" s="1"/>
      <c r="MH854" s="1"/>
      <c r="MI854" s="1"/>
      <c r="MJ854" s="1"/>
      <c r="MK854" s="1"/>
      <c r="ML854" s="1"/>
      <c r="MM854" s="1"/>
      <c r="MN854" s="1"/>
      <c r="MO854" s="1"/>
      <c r="MP854" s="1"/>
      <c r="MQ854" s="1"/>
      <c r="MR854" s="1"/>
      <c r="MS854" s="1"/>
      <c r="MT854" s="1"/>
      <c r="MU854" s="1"/>
      <c r="MV854" s="1"/>
      <c r="MW854" s="1"/>
      <c r="MX854" s="1"/>
      <c r="MY854" s="1"/>
      <c r="MZ854" s="1"/>
      <c r="NA854" s="1"/>
      <c r="NB854" s="1"/>
      <c r="NC854" s="1"/>
      <c r="ND854" s="1"/>
      <c r="NE854" s="1"/>
      <c r="NF854" s="1"/>
      <c r="NG854" s="1"/>
      <c r="NH854" s="1"/>
      <c r="NI854" s="1"/>
      <c r="NJ854" s="1"/>
      <c r="NK854" s="1"/>
      <c r="NL854" s="1"/>
      <c r="NM854" s="1"/>
      <c r="NN854" s="1"/>
      <c r="NO854" s="1"/>
      <c r="NP854" s="1"/>
      <c r="NQ854" s="1"/>
      <c r="NR854" s="1"/>
      <c r="NS854" s="1"/>
      <c r="NT854" s="1"/>
      <c r="NU854" s="1"/>
      <c r="NV854" s="1"/>
      <c r="NW854" s="1"/>
      <c r="NX854" s="1"/>
      <c r="NY854" s="1"/>
      <c r="NZ854" s="1"/>
      <c r="OA854" s="1"/>
      <c r="OB854" s="1"/>
      <c r="OC854" s="1"/>
      <c r="OD854" s="1"/>
      <c r="OE854" s="1"/>
      <c r="OF854" s="1"/>
      <c r="OG854" s="1"/>
      <c r="OH854" s="1"/>
      <c r="OI854" s="1"/>
      <c r="OJ854" s="1"/>
      <c r="OK854" s="1"/>
      <c r="OL854" s="1"/>
      <c r="OM854" s="1"/>
      <c r="ON854" s="1"/>
      <c r="OO854" s="1"/>
      <c r="OP854" s="1"/>
      <c r="OQ854" s="1"/>
      <c r="OR854" s="1"/>
      <c r="OS854" s="1"/>
      <c r="OT854" s="1"/>
      <c r="OU854" s="1"/>
      <c r="OV854" s="1"/>
      <c r="OW854" s="1"/>
      <c r="OX854" s="1"/>
      <c r="OY854" s="1"/>
      <c r="OZ854" s="1"/>
      <c r="PA854" s="1"/>
      <c r="PB854" s="1"/>
      <c r="PC854" s="1"/>
      <c r="PD854" s="1"/>
      <c r="PE854" s="1"/>
      <c r="PF854" s="1"/>
      <c r="PG854" s="1"/>
      <c r="PH854" s="1"/>
      <c r="PI854" s="1"/>
      <c r="PJ854" s="1"/>
      <c r="PK854" s="1"/>
      <c r="PL854" s="1"/>
      <c r="PM854" s="1"/>
      <c r="PN854" s="1"/>
      <c r="PO854" s="1"/>
      <c r="PP854" s="1"/>
      <c r="PQ854" s="1"/>
      <c r="PR854" s="1"/>
      <c r="PS854" s="1"/>
      <c r="PT854" s="1"/>
      <c r="PU854" s="1"/>
      <c r="PV854" s="1"/>
      <c r="PW854" s="1"/>
      <c r="PX854" s="1"/>
      <c r="PY854" s="1"/>
      <c r="PZ854" s="1"/>
    </row>
    <row r="855" spans="2:442" s="36" customFormat="1" ht="64.5" customHeight="1" x14ac:dyDescent="0.3">
      <c r="B855" s="257"/>
      <c r="C855" s="257"/>
      <c r="D855" s="228"/>
      <c r="E855" s="229"/>
      <c r="F855" s="229"/>
      <c r="G855" s="229"/>
      <c r="H855" s="228"/>
      <c r="I855" s="228"/>
      <c r="J855" s="11" t="s">
        <v>111</v>
      </c>
      <c r="K855" s="7" t="s">
        <v>112</v>
      </c>
      <c r="L855" s="7" t="s">
        <v>85</v>
      </c>
      <c r="M855" s="7">
        <v>1</v>
      </c>
      <c r="N855" s="227"/>
      <c r="O855" s="257"/>
      <c r="P855" s="228"/>
      <c r="Q855" s="228"/>
      <c r="R855" s="231"/>
      <c r="S855" s="231"/>
      <c r="T855" s="232"/>
      <c r="U855" s="232"/>
      <c r="V855" s="329"/>
      <c r="W855" s="236"/>
      <c r="X855" s="236"/>
      <c r="Y855" s="329"/>
      <c r="Z855" s="236"/>
      <c r="AA855" s="236"/>
      <c r="AB855" s="329"/>
      <c r="AC855" s="227"/>
      <c r="AD855" s="237"/>
      <c r="AE855" s="237"/>
      <c r="AF855" s="228"/>
      <c r="AG855" s="227"/>
      <c r="AH855" s="331"/>
      <c r="AI855" s="331"/>
      <c r="AJ855" s="23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c r="FJ855" s="1"/>
      <c r="FK855" s="1"/>
      <c r="FL855" s="1"/>
      <c r="FM855" s="1"/>
      <c r="FN855" s="1"/>
      <c r="FO855" s="1"/>
      <c r="FP855" s="1"/>
      <c r="FQ855" s="1"/>
      <c r="FR855" s="1"/>
      <c r="FS855" s="1"/>
      <c r="FT855" s="1"/>
      <c r="FU855" s="1"/>
      <c r="FV855" s="1"/>
      <c r="FW855" s="1"/>
      <c r="FX855" s="1"/>
      <c r="FY855" s="1"/>
      <c r="FZ855" s="1"/>
      <c r="GA855" s="1"/>
      <c r="GB855" s="1"/>
      <c r="GC855" s="1"/>
      <c r="GD855" s="1"/>
      <c r="GE855" s="1"/>
      <c r="GF855" s="1"/>
      <c r="GG855" s="1"/>
      <c r="GH855" s="1"/>
      <c r="GI855" s="1"/>
      <c r="GJ855" s="1"/>
      <c r="GK855" s="1"/>
      <c r="GL855" s="1"/>
      <c r="GM855" s="1"/>
      <c r="GN855" s="1"/>
      <c r="GO855" s="1"/>
      <c r="GP855" s="1"/>
      <c r="GQ855" s="1"/>
      <c r="GR855" s="1"/>
      <c r="GS855" s="1"/>
      <c r="GT855" s="1"/>
      <c r="GU855" s="1"/>
      <c r="GV855" s="1"/>
      <c r="GW855" s="1"/>
      <c r="GX855" s="1"/>
      <c r="GY855" s="1"/>
      <c r="GZ855" s="1"/>
      <c r="HA855" s="1"/>
      <c r="HB855" s="1"/>
      <c r="HC855" s="1"/>
      <c r="HD855" s="1"/>
      <c r="HE855" s="1"/>
      <c r="HF855" s="1"/>
      <c r="HG855" s="1"/>
      <c r="HH855" s="1"/>
      <c r="HI855" s="1"/>
      <c r="HJ855" s="1"/>
      <c r="HK855" s="1"/>
      <c r="HL855" s="1"/>
      <c r="HM855" s="1"/>
      <c r="HN855" s="1"/>
      <c r="HO855" s="1"/>
      <c r="HP855" s="1"/>
      <c r="HQ855" s="1"/>
      <c r="HR855" s="1"/>
      <c r="HS855" s="1"/>
      <c r="HT855" s="1"/>
      <c r="HU855" s="1"/>
      <c r="HV855" s="1"/>
      <c r="HW855" s="1"/>
      <c r="HX855" s="1"/>
      <c r="HY855" s="1"/>
      <c r="HZ855" s="1"/>
      <c r="IA855" s="1"/>
      <c r="IB855" s="1"/>
      <c r="IC855" s="1"/>
      <c r="ID855" s="1"/>
      <c r="IE855" s="1"/>
      <c r="IF855" s="1"/>
      <c r="IG855" s="1"/>
      <c r="IH855" s="1"/>
      <c r="II855" s="1"/>
      <c r="IJ855" s="1"/>
      <c r="IK855" s="1"/>
      <c r="IL855" s="1"/>
      <c r="IM855" s="1"/>
      <c r="IN855" s="1"/>
      <c r="IO855" s="1"/>
      <c r="IP855" s="1"/>
      <c r="IQ855" s="1"/>
      <c r="IR855" s="1"/>
      <c r="IS855" s="1"/>
      <c r="IT855" s="1"/>
      <c r="IU855" s="1"/>
      <c r="IV855" s="1"/>
      <c r="IW855" s="1"/>
      <c r="IX855" s="1"/>
      <c r="IY855" s="1"/>
      <c r="IZ855" s="1"/>
      <c r="JA855" s="1"/>
      <c r="JB855" s="1"/>
      <c r="JC855" s="1"/>
      <c r="JD855" s="1"/>
      <c r="JE855" s="1"/>
      <c r="JF855" s="1"/>
      <c r="JG855" s="1"/>
      <c r="JH855" s="1"/>
      <c r="JI855" s="1"/>
      <c r="JJ855" s="1"/>
      <c r="JK855" s="1"/>
      <c r="JL855" s="1"/>
      <c r="JM855" s="1"/>
      <c r="JN855" s="1"/>
      <c r="JO855" s="1"/>
      <c r="JP855" s="1"/>
      <c r="JQ855" s="1"/>
      <c r="JR855" s="1"/>
      <c r="JS855" s="1"/>
      <c r="JT855" s="1"/>
      <c r="JU855" s="1"/>
      <c r="JV855" s="1"/>
      <c r="JW855" s="1"/>
      <c r="JX855" s="1"/>
      <c r="JY855" s="1"/>
      <c r="JZ855" s="1"/>
      <c r="KA855" s="1"/>
      <c r="KB855" s="1"/>
      <c r="KC855" s="1"/>
      <c r="KD855" s="1"/>
      <c r="KE855" s="1"/>
      <c r="KF855" s="1"/>
      <c r="KG855" s="1"/>
      <c r="KH855" s="1"/>
      <c r="KI855" s="1"/>
      <c r="KJ855" s="1"/>
      <c r="KK855" s="1"/>
      <c r="KL855" s="1"/>
      <c r="KM855" s="1"/>
      <c r="KN855" s="1"/>
      <c r="KO855" s="1"/>
      <c r="KP855" s="1"/>
      <c r="KQ855" s="1"/>
      <c r="KR855" s="1"/>
      <c r="KS855" s="1"/>
      <c r="KT855" s="1"/>
      <c r="KU855" s="1"/>
      <c r="KV855" s="1"/>
      <c r="KW855" s="1"/>
      <c r="KX855" s="1"/>
      <c r="KY855" s="1"/>
      <c r="KZ855" s="1"/>
      <c r="LA855" s="1"/>
      <c r="LB855" s="1"/>
      <c r="LC855" s="1"/>
      <c r="LD855" s="1"/>
      <c r="LE855" s="1"/>
      <c r="LF855" s="1"/>
      <c r="LG855" s="1"/>
      <c r="LH855" s="1"/>
      <c r="LI855" s="1"/>
      <c r="LJ855" s="1"/>
      <c r="LK855" s="1"/>
      <c r="LL855" s="1"/>
      <c r="LM855" s="1"/>
      <c r="LN855" s="1"/>
      <c r="LO855" s="1"/>
      <c r="LP855" s="1"/>
      <c r="LQ855" s="1"/>
      <c r="LR855" s="1"/>
      <c r="LS855" s="1"/>
      <c r="LT855" s="1"/>
      <c r="LU855" s="1"/>
      <c r="LV855" s="1"/>
      <c r="LW855" s="1"/>
      <c r="LX855" s="1"/>
      <c r="LY855" s="1"/>
      <c r="LZ855" s="1"/>
      <c r="MA855" s="1"/>
      <c r="MB855" s="1"/>
      <c r="MC855" s="1"/>
      <c r="MD855" s="1"/>
      <c r="ME855" s="1"/>
      <c r="MF855" s="1"/>
      <c r="MG855" s="1"/>
      <c r="MH855" s="1"/>
      <c r="MI855" s="1"/>
      <c r="MJ855" s="1"/>
      <c r="MK855" s="1"/>
      <c r="ML855" s="1"/>
      <c r="MM855" s="1"/>
      <c r="MN855" s="1"/>
      <c r="MO855" s="1"/>
      <c r="MP855" s="1"/>
      <c r="MQ855" s="1"/>
      <c r="MR855" s="1"/>
      <c r="MS855" s="1"/>
      <c r="MT855" s="1"/>
      <c r="MU855" s="1"/>
      <c r="MV855" s="1"/>
      <c r="MW855" s="1"/>
      <c r="MX855" s="1"/>
      <c r="MY855" s="1"/>
      <c r="MZ855" s="1"/>
      <c r="NA855" s="1"/>
      <c r="NB855" s="1"/>
      <c r="NC855" s="1"/>
      <c r="ND855" s="1"/>
      <c r="NE855" s="1"/>
      <c r="NF855" s="1"/>
      <c r="NG855" s="1"/>
      <c r="NH855" s="1"/>
      <c r="NI855" s="1"/>
      <c r="NJ855" s="1"/>
      <c r="NK855" s="1"/>
      <c r="NL855" s="1"/>
      <c r="NM855" s="1"/>
      <c r="NN855" s="1"/>
      <c r="NO855" s="1"/>
      <c r="NP855" s="1"/>
      <c r="NQ855" s="1"/>
      <c r="NR855" s="1"/>
      <c r="NS855" s="1"/>
      <c r="NT855" s="1"/>
      <c r="NU855" s="1"/>
      <c r="NV855" s="1"/>
      <c r="NW855" s="1"/>
      <c r="NX855" s="1"/>
      <c r="NY855" s="1"/>
      <c r="NZ855" s="1"/>
      <c r="OA855" s="1"/>
      <c r="OB855" s="1"/>
      <c r="OC855" s="1"/>
      <c r="OD855" s="1"/>
      <c r="OE855" s="1"/>
      <c r="OF855" s="1"/>
      <c r="OG855" s="1"/>
      <c r="OH855" s="1"/>
      <c r="OI855" s="1"/>
      <c r="OJ855" s="1"/>
      <c r="OK855" s="1"/>
      <c r="OL855" s="1"/>
      <c r="OM855" s="1"/>
      <c r="ON855" s="1"/>
      <c r="OO855" s="1"/>
      <c r="OP855" s="1"/>
      <c r="OQ855" s="1"/>
      <c r="OR855" s="1"/>
      <c r="OS855" s="1"/>
      <c r="OT855" s="1"/>
      <c r="OU855" s="1"/>
      <c r="OV855" s="1"/>
      <c r="OW855" s="1"/>
      <c r="OX855" s="1"/>
      <c r="OY855" s="1"/>
      <c r="OZ855" s="1"/>
      <c r="PA855" s="1"/>
      <c r="PB855" s="1"/>
      <c r="PC855" s="1"/>
      <c r="PD855" s="1"/>
      <c r="PE855" s="1"/>
      <c r="PF855" s="1"/>
      <c r="PG855" s="1"/>
      <c r="PH855" s="1"/>
      <c r="PI855" s="1"/>
      <c r="PJ855" s="1"/>
      <c r="PK855" s="1"/>
      <c r="PL855" s="1"/>
      <c r="PM855" s="1"/>
      <c r="PN855" s="1"/>
      <c r="PO855" s="1"/>
      <c r="PP855" s="1"/>
      <c r="PQ855" s="1"/>
      <c r="PR855" s="1"/>
      <c r="PS855" s="1"/>
      <c r="PT855" s="1"/>
      <c r="PU855" s="1"/>
      <c r="PV855" s="1"/>
      <c r="PW855" s="1"/>
      <c r="PX855" s="1"/>
      <c r="PY855" s="1"/>
      <c r="PZ855" s="1"/>
    </row>
    <row r="856" spans="2:442" s="36" customFormat="1" ht="64.5" customHeight="1" x14ac:dyDescent="0.3">
      <c r="B856" s="258"/>
      <c r="C856" s="258"/>
      <c r="D856" s="228"/>
      <c r="E856" s="229"/>
      <c r="F856" s="229"/>
      <c r="G856" s="229"/>
      <c r="H856" s="228"/>
      <c r="I856" s="228"/>
      <c r="J856" s="28" t="s">
        <v>127</v>
      </c>
      <c r="K856" s="14" t="s">
        <v>128</v>
      </c>
      <c r="L856" s="14" t="s">
        <v>85</v>
      </c>
      <c r="M856" s="71">
        <v>20</v>
      </c>
      <c r="N856" s="227"/>
      <c r="O856" s="258"/>
      <c r="P856" s="228"/>
      <c r="Q856" s="228"/>
      <c r="R856" s="231"/>
      <c r="S856" s="231"/>
      <c r="T856" s="232"/>
      <c r="U856" s="232"/>
      <c r="V856" s="329"/>
      <c r="W856" s="236"/>
      <c r="X856" s="236"/>
      <c r="Y856" s="329"/>
      <c r="Z856" s="236"/>
      <c r="AA856" s="236"/>
      <c r="AB856" s="329"/>
      <c r="AC856" s="227"/>
      <c r="AD856" s="237"/>
      <c r="AE856" s="237"/>
      <c r="AF856" s="228"/>
      <c r="AG856" s="227"/>
      <c r="AH856" s="332"/>
      <c r="AI856" s="332"/>
      <c r="AJ856" s="23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c r="FJ856" s="1"/>
      <c r="FK856" s="1"/>
      <c r="FL856" s="1"/>
      <c r="FM856" s="1"/>
      <c r="FN856" s="1"/>
      <c r="FO856" s="1"/>
      <c r="FP856" s="1"/>
      <c r="FQ856" s="1"/>
      <c r="FR856" s="1"/>
      <c r="FS856" s="1"/>
      <c r="FT856" s="1"/>
      <c r="FU856" s="1"/>
      <c r="FV856" s="1"/>
      <c r="FW856" s="1"/>
      <c r="FX856" s="1"/>
      <c r="FY856" s="1"/>
      <c r="FZ856" s="1"/>
      <c r="GA856" s="1"/>
      <c r="GB856" s="1"/>
      <c r="GC856" s="1"/>
      <c r="GD856" s="1"/>
      <c r="GE856" s="1"/>
      <c r="GF856" s="1"/>
      <c r="GG856" s="1"/>
      <c r="GH856" s="1"/>
      <c r="GI856" s="1"/>
      <c r="GJ856" s="1"/>
      <c r="GK856" s="1"/>
      <c r="GL856" s="1"/>
      <c r="GM856" s="1"/>
      <c r="GN856" s="1"/>
      <c r="GO856" s="1"/>
      <c r="GP856" s="1"/>
      <c r="GQ856" s="1"/>
      <c r="GR856" s="1"/>
      <c r="GS856" s="1"/>
      <c r="GT856" s="1"/>
      <c r="GU856" s="1"/>
      <c r="GV856" s="1"/>
      <c r="GW856" s="1"/>
      <c r="GX856" s="1"/>
      <c r="GY856" s="1"/>
      <c r="GZ856" s="1"/>
      <c r="HA856" s="1"/>
      <c r="HB856" s="1"/>
      <c r="HC856" s="1"/>
      <c r="HD856" s="1"/>
      <c r="HE856" s="1"/>
      <c r="HF856" s="1"/>
      <c r="HG856" s="1"/>
      <c r="HH856" s="1"/>
      <c r="HI856" s="1"/>
      <c r="HJ856" s="1"/>
      <c r="HK856" s="1"/>
      <c r="HL856" s="1"/>
      <c r="HM856" s="1"/>
      <c r="HN856" s="1"/>
      <c r="HO856" s="1"/>
      <c r="HP856" s="1"/>
      <c r="HQ856" s="1"/>
      <c r="HR856" s="1"/>
      <c r="HS856" s="1"/>
      <c r="HT856" s="1"/>
      <c r="HU856" s="1"/>
      <c r="HV856" s="1"/>
      <c r="HW856" s="1"/>
      <c r="HX856" s="1"/>
      <c r="HY856" s="1"/>
      <c r="HZ856" s="1"/>
      <c r="IA856" s="1"/>
      <c r="IB856" s="1"/>
      <c r="IC856" s="1"/>
      <c r="ID856" s="1"/>
      <c r="IE856" s="1"/>
      <c r="IF856" s="1"/>
      <c r="IG856" s="1"/>
      <c r="IH856" s="1"/>
      <c r="II856" s="1"/>
      <c r="IJ856" s="1"/>
      <c r="IK856" s="1"/>
      <c r="IL856" s="1"/>
      <c r="IM856" s="1"/>
      <c r="IN856" s="1"/>
      <c r="IO856" s="1"/>
      <c r="IP856" s="1"/>
      <c r="IQ856" s="1"/>
      <c r="IR856" s="1"/>
      <c r="IS856" s="1"/>
      <c r="IT856" s="1"/>
      <c r="IU856" s="1"/>
      <c r="IV856" s="1"/>
      <c r="IW856" s="1"/>
      <c r="IX856" s="1"/>
      <c r="IY856" s="1"/>
      <c r="IZ856" s="1"/>
      <c r="JA856" s="1"/>
      <c r="JB856" s="1"/>
      <c r="JC856" s="1"/>
      <c r="JD856" s="1"/>
      <c r="JE856" s="1"/>
      <c r="JF856" s="1"/>
      <c r="JG856" s="1"/>
      <c r="JH856" s="1"/>
      <c r="JI856" s="1"/>
      <c r="JJ856" s="1"/>
      <c r="JK856" s="1"/>
      <c r="JL856" s="1"/>
      <c r="JM856" s="1"/>
      <c r="JN856" s="1"/>
      <c r="JO856" s="1"/>
      <c r="JP856" s="1"/>
      <c r="JQ856" s="1"/>
      <c r="JR856" s="1"/>
      <c r="JS856" s="1"/>
      <c r="JT856" s="1"/>
      <c r="JU856" s="1"/>
      <c r="JV856" s="1"/>
      <c r="JW856" s="1"/>
      <c r="JX856" s="1"/>
      <c r="JY856" s="1"/>
      <c r="JZ856" s="1"/>
      <c r="KA856" s="1"/>
      <c r="KB856" s="1"/>
      <c r="KC856" s="1"/>
      <c r="KD856" s="1"/>
      <c r="KE856" s="1"/>
      <c r="KF856" s="1"/>
      <c r="KG856" s="1"/>
      <c r="KH856" s="1"/>
      <c r="KI856" s="1"/>
      <c r="KJ856" s="1"/>
      <c r="KK856" s="1"/>
      <c r="KL856" s="1"/>
      <c r="KM856" s="1"/>
      <c r="KN856" s="1"/>
      <c r="KO856" s="1"/>
      <c r="KP856" s="1"/>
      <c r="KQ856" s="1"/>
      <c r="KR856" s="1"/>
      <c r="KS856" s="1"/>
      <c r="KT856" s="1"/>
      <c r="KU856" s="1"/>
      <c r="KV856" s="1"/>
      <c r="KW856" s="1"/>
      <c r="KX856" s="1"/>
      <c r="KY856" s="1"/>
      <c r="KZ856" s="1"/>
      <c r="LA856" s="1"/>
      <c r="LB856" s="1"/>
      <c r="LC856" s="1"/>
      <c r="LD856" s="1"/>
      <c r="LE856" s="1"/>
      <c r="LF856" s="1"/>
      <c r="LG856" s="1"/>
      <c r="LH856" s="1"/>
      <c r="LI856" s="1"/>
      <c r="LJ856" s="1"/>
      <c r="LK856" s="1"/>
      <c r="LL856" s="1"/>
      <c r="LM856" s="1"/>
      <c r="LN856" s="1"/>
      <c r="LO856" s="1"/>
      <c r="LP856" s="1"/>
      <c r="LQ856" s="1"/>
      <c r="LR856" s="1"/>
      <c r="LS856" s="1"/>
      <c r="LT856" s="1"/>
      <c r="LU856" s="1"/>
      <c r="LV856" s="1"/>
      <c r="LW856" s="1"/>
      <c r="LX856" s="1"/>
      <c r="LY856" s="1"/>
      <c r="LZ856" s="1"/>
      <c r="MA856" s="1"/>
      <c r="MB856" s="1"/>
      <c r="MC856" s="1"/>
      <c r="MD856" s="1"/>
      <c r="ME856" s="1"/>
      <c r="MF856" s="1"/>
      <c r="MG856" s="1"/>
      <c r="MH856" s="1"/>
      <c r="MI856" s="1"/>
      <c r="MJ856" s="1"/>
      <c r="MK856" s="1"/>
      <c r="ML856" s="1"/>
      <c r="MM856" s="1"/>
      <c r="MN856" s="1"/>
      <c r="MO856" s="1"/>
      <c r="MP856" s="1"/>
      <c r="MQ856" s="1"/>
      <c r="MR856" s="1"/>
      <c r="MS856" s="1"/>
      <c r="MT856" s="1"/>
      <c r="MU856" s="1"/>
      <c r="MV856" s="1"/>
      <c r="MW856" s="1"/>
      <c r="MX856" s="1"/>
      <c r="MY856" s="1"/>
      <c r="MZ856" s="1"/>
      <c r="NA856" s="1"/>
      <c r="NB856" s="1"/>
      <c r="NC856" s="1"/>
      <c r="ND856" s="1"/>
      <c r="NE856" s="1"/>
      <c r="NF856" s="1"/>
      <c r="NG856" s="1"/>
      <c r="NH856" s="1"/>
      <c r="NI856" s="1"/>
      <c r="NJ856" s="1"/>
      <c r="NK856" s="1"/>
      <c r="NL856" s="1"/>
      <c r="NM856" s="1"/>
      <c r="NN856" s="1"/>
      <c r="NO856" s="1"/>
      <c r="NP856" s="1"/>
      <c r="NQ856" s="1"/>
      <c r="NR856" s="1"/>
      <c r="NS856" s="1"/>
      <c r="NT856" s="1"/>
      <c r="NU856" s="1"/>
      <c r="NV856" s="1"/>
      <c r="NW856" s="1"/>
      <c r="NX856" s="1"/>
      <c r="NY856" s="1"/>
      <c r="NZ856" s="1"/>
      <c r="OA856" s="1"/>
      <c r="OB856" s="1"/>
      <c r="OC856" s="1"/>
      <c r="OD856" s="1"/>
      <c r="OE856" s="1"/>
      <c r="OF856" s="1"/>
      <c r="OG856" s="1"/>
      <c r="OH856" s="1"/>
      <c r="OI856" s="1"/>
      <c r="OJ856" s="1"/>
      <c r="OK856" s="1"/>
      <c r="OL856" s="1"/>
      <c r="OM856" s="1"/>
      <c r="ON856" s="1"/>
      <c r="OO856" s="1"/>
      <c r="OP856" s="1"/>
      <c r="OQ856" s="1"/>
      <c r="OR856" s="1"/>
      <c r="OS856" s="1"/>
      <c r="OT856" s="1"/>
      <c r="OU856" s="1"/>
      <c r="OV856" s="1"/>
      <c r="OW856" s="1"/>
      <c r="OX856" s="1"/>
      <c r="OY856" s="1"/>
      <c r="OZ856" s="1"/>
      <c r="PA856" s="1"/>
      <c r="PB856" s="1"/>
      <c r="PC856" s="1"/>
      <c r="PD856" s="1"/>
      <c r="PE856" s="1"/>
      <c r="PF856" s="1"/>
      <c r="PG856" s="1"/>
      <c r="PH856" s="1"/>
      <c r="PI856" s="1"/>
      <c r="PJ856" s="1"/>
      <c r="PK856" s="1"/>
      <c r="PL856" s="1"/>
      <c r="PM856" s="1"/>
      <c r="PN856" s="1"/>
      <c r="PO856" s="1"/>
      <c r="PP856" s="1"/>
      <c r="PQ856" s="1"/>
      <c r="PR856" s="1"/>
      <c r="PS856" s="1"/>
      <c r="PT856" s="1"/>
      <c r="PU856" s="1"/>
      <c r="PV856" s="1"/>
      <c r="PW856" s="1"/>
      <c r="PX856" s="1"/>
      <c r="PY856" s="1"/>
      <c r="PZ856" s="1"/>
    </row>
    <row r="857" spans="2:442" s="36" customFormat="1" ht="96.6" x14ac:dyDescent="0.3">
      <c r="B857" s="256" t="s">
        <v>756</v>
      </c>
      <c r="C857" s="256" t="s">
        <v>759</v>
      </c>
      <c r="D857" s="228" t="s">
        <v>762</v>
      </c>
      <c r="E857" s="229" t="s">
        <v>67</v>
      </c>
      <c r="F857" s="229" t="s">
        <v>134</v>
      </c>
      <c r="G857" s="229" t="s">
        <v>147</v>
      </c>
      <c r="H857" s="228" t="s">
        <v>70</v>
      </c>
      <c r="I857" s="228" t="s">
        <v>79</v>
      </c>
      <c r="J857" s="11" t="s">
        <v>207</v>
      </c>
      <c r="K857" s="7" t="s">
        <v>107</v>
      </c>
      <c r="L857" s="7" t="s">
        <v>86</v>
      </c>
      <c r="M857" s="7">
        <v>40</v>
      </c>
      <c r="N857" s="227" t="s">
        <v>108</v>
      </c>
      <c r="O857" s="256" t="s">
        <v>343</v>
      </c>
      <c r="P857" s="228" t="s">
        <v>75</v>
      </c>
      <c r="Q857" s="228" t="s">
        <v>76</v>
      </c>
      <c r="R857" s="231" t="s">
        <v>77</v>
      </c>
      <c r="S857" s="231" t="s">
        <v>109</v>
      </c>
      <c r="T857" s="232">
        <f>V857+Y857</f>
        <v>475944</v>
      </c>
      <c r="U857" s="232">
        <f>+T857/M858</f>
        <v>475944</v>
      </c>
      <c r="V857" s="329">
        <v>404552.4</v>
      </c>
      <c r="W857" s="236" t="s">
        <v>79</v>
      </c>
      <c r="X857" s="236" t="s">
        <v>79</v>
      </c>
      <c r="Y857" s="329">
        <v>71391.599999999991</v>
      </c>
      <c r="Z857" s="236" t="s">
        <v>98</v>
      </c>
      <c r="AA857" s="236" t="s">
        <v>79</v>
      </c>
      <c r="AB857" s="329">
        <v>84056</v>
      </c>
      <c r="AC857" s="227" t="s">
        <v>149</v>
      </c>
      <c r="AD857" s="237" t="s">
        <v>79</v>
      </c>
      <c r="AE857" s="237">
        <f>V857+Y857</f>
        <v>475944</v>
      </c>
      <c r="AF857" s="227" t="s">
        <v>79</v>
      </c>
      <c r="AG857" s="227" t="s">
        <v>33</v>
      </c>
      <c r="AH857" s="330" t="s">
        <v>161</v>
      </c>
      <c r="AI857" s="330" t="s">
        <v>294</v>
      </c>
      <c r="AJ857" s="23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c r="FJ857" s="1"/>
      <c r="FK857" s="1"/>
      <c r="FL857" s="1"/>
      <c r="FM857" s="1"/>
      <c r="FN857" s="1"/>
      <c r="FO857" s="1"/>
      <c r="FP857" s="1"/>
      <c r="FQ857" s="1"/>
      <c r="FR857" s="1"/>
      <c r="FS857" s="1"/>
      <c r="FT857" s="1"/>
      <c r="FU857" s="1"/>
      <c r="FV857" s="1"/>
      <c r="FW857" s="1"/>
      <c r="FX857" s="1"/>
      <c r="FY857" s="1"/>
      <c r="FZ857" s="1"/>
      <c r="GA857" s="1"/>
      <c r="GB857" s="1"/>
      <c r="GC857" s="1"/>
      <c r="GD857" s="1"/>
      <c r="GE857" s="1"/>
      <c r="GF857" s="1"/>
      <c r="GG857" s="1"/>
      <c r="GH857" s="1"/>
      <c r="GI857" s="1"/>
      <c r="GJ857" s="1"/>
      <c r="GK857" s="1"/>
      <c r="GL857" s="1"/>
      <c r="GM857" s="1"/>
      <c r="GN857" s="1"/>
      <c r="GO857" s="1"/>
      <c r="GP857" s="1"/>
      <c r="GQ857" s="1"/>
      <c r="GR857" s="1"/>
      <c r="GS857" s="1"/>
      <c r="GT857" s="1"/>
      <c r="GU857" s="1"/>
      <c r="GV857" s="1"/>
      <c r="GW857" s="1"/>
      <c r="GX857" s="1"/>
      <c r="GY857" s="1"/>
      <c r="GZ857" s="1"/>
      <c r="HA857" s="1"/>
      <c r="HB857" s="1"/>
      <c r="HC857" s="1"/>
      <c r="HD857" s="1"/>
      <c r="HE857" s="1"/>
      <c r="HF857" s="1"/>
      <c r="HG857" s="1"/>
      <c r="HH857" s="1"/>
      <c r="HI857" s="1"/>
      <c r="HJ857" s="1"/>
      <c r="HK857" s="1"/>
      <c r="HL857" s="1"/>
      <c r="HM857" s="1"/>
      <c r="HN857" s="1"/>
      <c r="HO857" s="1"/>
      <c r="HP857" s="1"/>
      <c r="HQ857" s="1"/>
      <c r="HR857" s="1"/>
      <c r="HS857" s="1"/>
      <c r="HT857" s="1"/>
      <c r="HU857" s="1"/>
      <c r="HV857" s="1"/>
      <c r="HW857" s="1"/>
      <c r="HX857" s="1"/>
      <c r="HY857" s="1"/>
      <c r="HZ857" s="1"/>
      <c r="IA857" s="1"/>
      <c r="IB857" s="1"/>
      <c r="IC857" s="1"/>
      <c r="ID857" s="1"/>
      <c r="IE857" s="1"/>
      <c r="IF857" s="1"/>
      <c r="IG857" s="1"/>
      <c r="IH857" s="1"/>
      <c r="II857" s="1"/>
      <c r="IJ857" s="1"/>
      <c r="IK857" s="1"/>
      <c r="IL857" s="1"/>
      <c r="IM857" s="1"/>
      <c r="IN857" s="1"/>
      <c r="IO857" s="1"/>
      <c r="IP857" s="1"/>
      <c r="IQ857" s="1"/>
      <c r="IR857" s="1"/>
      <c r="IS857" s="1"/>
      <c r="IT857" s="1"/>
      <c r="IU857" s="1"/>
      <c r="IV857" s="1"/>
      <c r="IW857" s="1"/>
      <c r="IX857" s="1"/>
      <c r="IY857" s="1"/>
      <c r="IZ857" s="1"/>
      <c r="JA857" s="1"/>
      <c r="JB857" s="1"/>
      <c r="JC857" s="1"/>
      <c r="JD857" s="1"/>
      <c r="JE857" s="1"/>
      <c r="JF857" s="1"/>
      <c r="JG857" s="1"/>
      <c r="JH857" s="1"/>
      <c r="JI857" s="1"/>
      <c r="JJ857" s="1"/>
      <c r="JK857" s="1"/>
      <c r="JL857" s="1"/>
      <c r="JM857" s="1"/>
      <c r="JN857" s="1"/>
      <c r="JO857" s="1"/>
      <c r="JP857" s="1"/>
      <c r="JQ857" s="1"/>
      <c r="JR857" s="1"/>
      <c r="JS857" s="1"/>
      <c r="JT857" s="1"/>
      <c r="JU857" s="1"/>
      <c r="JV857" s="1"/>
      <c r="JW857" s="1"/>
      <c r="JX857" s="1"/>
      <c r="JY857" s="1"/>
      <c r="JZ857" s="1"/>
      <c r="KA857" s="1"/>
      <c r="KB857" s="1"/>
      <c r="KC857" s="1"/>
      <c r="KD857" s="1"/>
      <c r="KE857" s="1"/>
      <c r="KF857" s="1"/>
      <c r="KG857" s="1"/>
      <c r="KH857" s="1"/>
      <c r="KI857" s="1"/>
      <c r="KJ857" s="1"/>
      <c r="KK857" s="1"/>
      <c r="KL857" s="1"/>
      <c r="KM857" s="1"/>
      <c r="KN857" s="1"/>
      <c r="KO857" s="1"/>
      <c r="KP857" s="1"/>
      <c r="KQ857" s="1"/>
      <c r="KR857" s="1"/>
      <c r="KS857" s="1"/>
      <c r="KT857" s="1"/>
      <c r="KU857" s="1"/>
      <c r="KV857" s="1"/>
      <c r="KW857" s="1"/>
      <c r="KX857" s="1"/>
      <c r="KY857" s="1"/>
      <c r="KZ857" s="1"/>
      <c r="LA857" s="1"/>
      <c r="LB857" s="1"/>
      <c r="LC857" s="1"/>
      <c r="LD857" s="1"/>
      <c r="LE857" s="1"/>
      <c r="LF857" s="1"/>
      <c r="LG857" s="1"/>
      <c r="LH857" s="1"/>
      <c r="LI857" s="1"/>
      <c r="LJ857" s="1"/>
      <c r="LK857" s="1"/>
      <c r="LL857" s="1"/>
      <c r="LM857" s="1"/>
      <c r="LN857" s="1"/>
      <c r="LO857" s="1"/>
      <c r="LP857" s="1"/>
      <c r="LQ857" s="1"/>
      <c r="LR857" s="1"/>
      <c r="LS857" s="1"/>
      <c r="LT857" s="1"/>
      <c r="LU857" s="1"/>
      <c r="LV857" s="1"/>
      <c r="LW857" s="1"/>
      <c r="LX857" s="1"/>
      <c r="LY857" s="1"/>
      <c r="LZ857" s="1"/>
      <c r="MA857" s="1"/>
      <c r="MB857" s="1"/>
      <c r="MC857" s="1"/>
      <c r="MD857" s="1"/>
      <c r="ME857" s="1"/>
      <c r="MF857" s="1"/>
      <c r="MG857" s="1"/>
      <c r="MH857" s="1"/>
      <c r="MI857" s="1"/>
      <c r="MJ857" s="1"/>
      <c r="MK857" s="1"/>
      <c r="ML857" s="1"/>
      <c r="MM857" s="1"/>
      <c r="MN857" s="1"/>
      <c r="MO857" s="1"/>
      <c r="MP857" s="1"/>
      <c r="MQ857" s="1"/>
      <c r="MR857" s="1"/>
      <c r="MS857" s="1"/>
      <c r="MT857" s="1"/>
      <c r="MU857" s="1"/>
      <c r="MV857" s="1"/>
      <c r="MW857" s="1"/>
      <c r="MX857" s="1"/>
      <c r="MY857" s="1"/>
      <c r="MZ857" s="1"/>
      <c r="NA857" s="1"/>
      <c r="NB857" s="1"/>
      <c r="NC857" s="1"/>
      <c r="ND857" s="1"/>
      <c r="NE857" s="1"/>
      <c r="NF857" s="1"/>
      <c r="NG857" s="1"/>
      <c r="NH857" s="1"/>
      <c r="NI857" s="1"/>
      <c r="NJ857" s="1"/>
      <c r="NK857" s="1"/>
      <c r="NL857" s="1"/>
      <c r="NM857" s="1"/>
      <c r="NN857" s="1"/>
      <c r="NO857" s="1"/>
      <c r="NP857" s="1"/>
      <c r="NQ857" s="1"/>
      <c r="NR857" s="1"/>
      <c r="NS857" s="1"/>
      <c r="NT857" s="1"/>
      <c r="NU857" s="1"/>
      <c r="NV857" s="1"/>
      <c r="NW857" s="1"/>
      <c r="NX857" s="1"/>
      <c r="NY857" s="1"/>
      <c r="NZ857" s="1"/>
      <c r="OA857" s="1"/>
      <c r="OB857" s="1"/>
      <c r="OC857" s="1"/>
      <c r="OD857" s="1"/>
      <c r="OE857" s="1"/>
      <c r="OF857" s="1"/>
      <c r="OG857" s="1"/>
      <c r="OH857" s="1"/>
      <c r="OI857" s="1"/>
      <c r="OJ857" s="1"/>
      <c r="OK857" s="1"/>
      <c r="OL857" s="1"/>
      <c r="OM857" s="1"/>
      <c r="ON857" s="1"/>
      <c r="OO857" s="1"/>
      <c r="OP857" s="1"/>
      <c r="OQ857" s="1"/>
      <c r="OR857" s="1"/>
      <c r="OS857" s="1"/>
      <c r="OT857" s="1"/>
      <c r="OU857" s="1"/>
      <c r="OV857" s="1"/>
      <c r="OW857" s="1"/>
      <c r="OX857" s="1"/>
      <c r="OY857" s="1"/>
      <c r="OZ857" s="1"/>
      <c r="PA857" s="1"/>
      <c r="PB857" s="1"/>
      <c r="PC857" s="1"/>
      <c r="PD857" s="1"/>
      <c r="PE857" s="1"/>
      <c r="PF857" s="1"/>
      <c r="PG857" s="1"/>
      <c r="PH857" s="1"/>
      <c r="PI857" s="1"/>
      <c r="PJ857" s="1"/>
      <c r="PK857" s="1"/>
      <c r="PL857" s="1"/>
      <c r="PM857" s="1"/>
      <c r="PN857" s="1"/>
      <c r="PO857" s="1"/>
      <c r="PP857" s="1"/>
      <c r="PQ857" s="1"/>
      <c r="PR857" s="1"/>
      <c r="PS857" s="1"/>
      <c r="PT857" s="1"/>
      <c r="PU857" s="1"/>
      <c r="PV857" s="1"/>
      <c r="PW857" s="1"/>
      <c r="PX857" s="1"/>
      <c r="PY857" s="1"/>
      <c r="PZ857" s="1"/>
    </row>
    <row r="858" spans="2:442" s="36" customFormat="1" ht="64.5" customHeight="1" x14ac:dyDescent="0.3">
      <c r="B858" s="257"/>
      <c r="C858" s="257"/>
      <c r="D858" s="228"/>
      <c r="E858" s="229"/>
      <c r="F858" s="229"/>
      <c r="G858" s="229"/>
      <c r="H858" s="228"/>
      <c r="I858" s="228"/>
      <c r="J858" s="11" t="s">
        <v>111</v>
      </c>
      <c r="K858" s="7" t="s">
        <v>112</v>
      </c>
      <c r="L858" s="7" t="s">
        <v>85</v>
      </c>
      <c r="M858" s="7">
        <v>1</v>
      </c>
      <c r="N858" s="227"/>
      <c r="O858" s="257"/>
      <c r="P858" s="228"/>
      <c r="Q858" s="228"/>
      <c r="R858" s="231"/>
      <c r="S858" s="231"/>
      <c r="T858" s="232"/>
      <c r="U858" s="232"/>
      <c r="V858" s="329"/>
      <c r="W858" s="236"/>
      <c r="X858" s="236"/>
      <c r="Y858" s="329"/>
      <c r="Z858" s="236"/>
      <c r="AA858" s="236"/>
      <c r="AB858" s="329"/>
      <c r="AC858" s="227"/>
      <c r="AD858" s="237"/>
      <c r="AE858" s="237"/>
      <c r="AF858" s="228"/>
      <c r="AG858" s="227"/>
      <c r="AH858" s="331"/>
      <c r="AI858" s="331"/>
      <c r="AJ858" s="23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c r="GP858" s="1"/>
      <c r="GQ858" s="1"/>
      <c r="GR858" s="1"/>
      <c r="GS858" s="1"/>
      <c r="GT858" s="1"/>
      <c r="GU858" s="1"/>
      <c r="GV858" s="1"/>
      <c r="GW858" s="1"/>
      <c r="GX858" s="1"/>
      <c r="GY858" s="1"/>
      <c r="GZ858" s="1"/>
      <c r="HA858" s="1"/>
      <c r="HB858" s="1"/>
      <c r="HC858" s="1"/>
      <c r="HD858" s="1"/>
      <c r="HE858" s="1"/>
      <c r="HF858" s="1"/>
      <c r="HG858" s="1"/>
      <c r="HH858" s="1"/>
      <c r="HI858" s="1"/>
      <c r="HJ858" s="1"/>
      <c r="HK858" s="1"/>
      <c r="HL858" s="1"/>
      <c r="HM858" s="1"/>
      <c r="HN858" s="1"/>
      <c r="HO858" s="1"/>
      <c r="HP858" s="1"/>
      <c r="HQ858" s="1"/>
      <c r="HR858" s="1"/>
      <c r="HS858" s="1"/>
      <c r="HT858" s="1"/>
      <c r="HU858" s="1"/>
      <c r="HV858" s="1"/>
      <c r="HW858" s="1"/>
      <c r="HX858" s="1"/>
      <c r="HY858" s="1"/>
      <c r="HZ858" s="1"/>
      <c r="IA858" s="1"/>
      <c r="IB858" s="1"/>
      <c r="IC858" s="1"/>
      <c r="ID858" s="1"/>
      <c r="IE858" s="1"/>
      <c r="IF858" s="1"/>
      <c r="IG858" s="1"/>
      <c r="IH858" s="1"/>
      <c r="II858" s="1"/>
      <c r="IJ858" s="1"/>
      <c r="IK858" s="1"/>
      <c r="IL858" s="1"/>
      <c r="IM858" s="1"/>
      <c r="IN858" s="1"/>
      <c r="IO858" s="1"/>
      <c r="IP858" s="1"/>
      <c r="IQ858" s="1"/>
      <c r="IR858" s="1"/>
      <c r="IS858" s="1"/>
      <c r="IT858" s="1"/>
      <c r="IU858" s="1"/>
      <c r="IV858" s="1"/>
      <c r="IW858" s="1"/>
      <c r="IX858" s="1"/>
      <c r="IY858" s="1"/>
      <c r="IZ858" s="1"/>
      <c r="JA858" s="1"/>
      <c r="JB858" s="1"/>
      <c r="JC858" s="1"/>
      <c r="JD858" s="1"/>
      <c r="JE858" s="1"/>
      <c r="JF858" s="1"/>
      <c r="JG858" s="1"/>
      <c r="JH858" s="1"/>
      <c r="JI858" s="1"/>
      <c r="JJ858" s="1"/>
      <c r="JK858" s="1"/>
      <c r="JL858" s="1"/>
      <c r="JM858" s="1"/>
      <c r="JN858" s="1"/>
      <c r="JO858" s="1"/>
      <c r="JP858" s="1"/>
      <c r="JQ858" s="1"/>
      <c r="JR858" s="1"/>
      <c r="JS858" s="1"/>
      <c r="JT858" s="1"/>
      <c r="JU858" s="1"/>
      <c r="JV858" s="1"/>
      <c r="JW858" s="1"/>
      <c r="JX858" s="1"/>
      <c r="JY858" s="1"/>
      <c r="JZ858" s="1"/>
      <c r="KA858" s="1"/>
      <c r="KB858" s="1"/>
      <c r="KC858" s="1"/>
      <c r="KD858" s="1"/>
      <c r="KE858" s="1"/>
      <c r="KF858" s="1"/>
      <c r="KG858" s="1"/>
      <c r="KH858" s="1"/>
      <c r="KI858" s="1"/>
      <c r="KJ858" s="1"/>
      <c r="KK858" s="1"/>
      <c r="KL858" s="1"/>
      <c r="KM858" s="1"/>
      <c r="KN858" s="1"/>
      <c r="KO858" s="1"/>
      <c r="KP858" s="1"/>
      <c r="KQ858" s="1"/>
      <c r="KR858" s="1"/>
      <c r="KS858" s="1"/>
      <c r="KT858" s="1"/>
      <c r="KU858" s="1"/>
      <c r="KV858" s="1"/>
      <c r="KW858" s="1"/>
      <c r="KX858" s="1"/>
      <c r="KY858" s="1"/>
      <c r="KZ858" s="1"/>
      <c r="LA858" s="1"/>
      <c r="LB858" s="1"/>
      <c r="LC858" s="1"/>
      <c r="LD858" s="1"/>
      <c r="LE858" s="1"/>
      <c r="LF858" s="1"/>
      <c r="LG858" s="1"/>
      <c r="LH858" s="1"/>
      <c r="LI858" s="1"/>
      <c r="LJ858" s="1"/>
      <c r="LK858" s="1"/>
      <c r="LL858" s="1"/>
      <c r="LM858" s="1"/>
      <c r="LN858" s="1"/>
      <c r="LO858" s="1"/>
      <c r="LP858" s="1"/>
      <c r="LQ858" s="1"/>
      <c r="LR858" s="1"/>
      <c r="LS858" s="1"/>
      <c r="LT858" s="1"/>
      <c r="LU858" s="1"/>
      <c r="LV858" s="1"/>
      <c r="LW858" s="1"/>
      <c r="LX858" s="1"/>
      <c r="LY858" s="1"/>
      <c r="LZ858" s="1"/>
      <c r="MA858" s="1"/>
      <c r="MB858" s="1"/>
      <c r="MC858" s="1"/>
      <c r="MD858" s="1"/>
      <c r="ME858" s="1"/>
      <c r="MF858" s="1"/>
      <c r="MG858" s="1"/>
      <c r="MH858" s="1"/>
      <c r="MI858" s="1"/>
      <c r="MJ858" s="1"/>
      <c r="MK858" s="1"/>
      <c r="ML858" s="1"/>
      <c r="MM858" s="1"/>
      <c r="MN858" s="1"/>
      <c r="MO858" s="1"/>
      <c r="MP858" s="1"/>
      <c r="MQ858" s="1"/>
      <c r="MR858" s="1"/>
      <c r="MS858" s="1"/>
      <c r="MT858" s="1"/>
      <c r="MU858" s="1"/>
      <c r="MV858" s="1"/>
      <c r="MW858" s="1"/>
      <c r="MX858" s="1"/>
      <c r="MY858" s="1"/>
      <c r="MZ858" s="1"/>
      <c r="NA858" s="1"/>
      <c r="NB858" s="1"/>
      <c r="NC858" s="1"/>
      <c r="ND858" s="1"/>
      <c r="NE858" s="1"/>
      <c r="NF858" s="1"/>
      <c r="NG858" s="1"/>
      <c r="NH858" s="1"/>
      <c r="NI858" s="1"/>
      <c r="NJ858" s="1"/>
      <c r="NK858" s="1"/>
      <c r="NL858" s="1"/>
      <c r="NM858" s="1"/>
      <c r="NN858" s="1"/>
      <c r="NO858" s="1"/>
      <c r="NP858" s="1"/>
      <c r="NQ858" s="1"/>
      <c r="NR858" s="1"/>
      <c r="NS858" s="1"/>
      <c r="NT858" s="1"/>
      <c r="NU858" s="1"/>
      <c r="NV858" s="1"/>
      <c r="NW858" s="1"/>
      <c r="NX858" s="1"/>
      <c r="NY858" s="1"/>
      <c r="NZ858" s="1"/>
      <c r="OA858" s="1"/>
      <c r="OB858" s="1"/>
      <c r="OC858" s="1"/>
      <c r="OD858" s="1"/>
      <c r="OE858" s="1"/>
      <c r="OF858" s="1"/>
      <c r="OG858" s="1"/>
      <c r="OH858" s="1"/>
      <c r="OI858" s="1"/>
      <c r="OJ858" s="1"/>
      <c r="OK858" s="1"/>
      <c r="OL858" s="1"/>
      <c r="OM858" s="1"/>
      <c r="ON858" s="1"/>
      <c r="OO858" s="1"/>
      <c r="OP858" s="1"/>
      <c r="OQ858" s="1"/>
      <c r="OR858" s="1"/>
      <c r="OS858" s="1"/>
      <c r="OT858" s="1"/>
      <c r="OU858" s="1"/>
      <c r="OV858" s="1"/>
      <c r="OW858" s="1"/>
      <c r="OX858" s="1"/>
      <c r="OY858" s="1"/>
      <c r="OZ858" s="1"/>
      <c r="PA858" s="1"/>
      <c r="PB858" s="1"/>
      <c r="PC858" s="1"/>
      <c r="PD858" s="1"/>
      <c r="PE858" s="1"/>
      <c r="PF858" s="1"/>
      <c r="PG858" s="1"/>
      <c r="PH858" s="1"/>
      <c r="PI858" s="1"/>
      <c r="PJ858" s="1"/>
      <c r="PK858" s="1"/>
      <c r="PL858" s="1"/>
      <c r="PM858" s="1"/>
      <c r="PN858" s="1"/>
      <c r="PO858" s="1"/>
      <c r="PP858" s="1"/>
      <c r="PQ858" s="1"/>
      <c r="PR858" s="1"/>
      <c r="PS858" s="1"/>
      <c r="PT858" s="1"/>
      <c r="PU858" s="1"/>
      <c r="PV858" s="1"/>
      <c r="PW858" s="1"/>
      <c r="PX858" s="1"/>
      <c r="PY858" s="1"/>
      <c r="PZ858" s="1"/>
    </row>
    <row r="859" spans="2:442" s="36" customFormat="1" ht="64.5" customHeight="1" x14ac:dyDescent="0.3">
      <c r="B859" s="258"/>
      <c r="C859" s="258"/>
      <c r="D859" s="228"/>
      <c r="E859" s="229"/>
      <c r="F859" s="229"/>
      <c r="G859" s="229"/>
      <c r="H859" s="228"/>
      <c r="I859" s="228"/>
      <c r="J859" s="28" t="s">
        <v>127</v>
      </c>
      <c r="K859" s="14" t="s">
        <v>128</v>
      </c>
      <c r="L859" s="14" t="s">
        <v>85</v>
      </c>
      <c r="M859" s="71">
        <v>225</v>
      </c>
      <c r="N859" s="227"/>
      <c r="O859" s="258"/>
      <c r="P859" s="228"/>
      <c r="Q859" s="228"/>
      <c r="R859" s="231"/>
      <c r="S859" s="231"/>
      <c r="T859" s="232"/>
      <c r="U859" s="232"/>
      <c r="V859" s="329"/>
      <c r="W859" s="236"/>
      <c r="X859" s="236"/>
      <c r="Y859" s="329"/>
      <c r="Z859" s="236"/>
      <c r="AA859" s="236"/>
      <c r="AB859" s="329"/>
      <c r="AC859" s="227"/>
      <c r="AD859" s="237"/>
      <c r="AE859" s="237"/>
      <c r="AF859" s="228"/>
      <c r="AG859" s="227"/>
      <c r="AH859" s="332"/>
      <c r="AI859" s="332"/>
      <c r="AJ859" s="23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c r="GP859" s="1"/>
      <c r="GQ859" s="1"/>
      <c r="GR859" s="1"/>
      <c r="GS859" s="1"/>
      <c r="GT859" s="1"/>
      <c r="GU859" s="1"/>
      <c r="GV859" s="1"/>
      <c r="GW859" s="1"/>
      <c r="GX859" s="1"/>
      <c r="GY859" s="1"/>
      <c r="GZ859" s="1"/>
      <c r="HA859" s="1"/>
      <c r="HB859" s="1"/>
      <c r="HC859" s="1"/>
      <c r="HD859" s="1"/>
      <c r="HE859" s="1"/>
      <c r="HF859" s="1"/>
      <c r="HG859" s="1"/>
      <c r="HH859" s="1"/>
      <c r="HI859" s="1"/>
      <c r="HJ859" s="1"/>
      <c r="HK859" s="1"/>
      <c r="HL859" s="1"/>
      <c r="HM859" s="1"/>
      <c r="HN859" s="1"/>
      <c r="HO859" s="1"/>
      <c r="HP859" s="1"/>
      <c r="HQ859" s="1"/>
      <c r="HR859" s="1"/>
      <c r="HS859" s="1"/>
      <c r="HT859" s="1"/>
      <c r="HU859" s="1"/>
      <c r="HV859" s="1"/>
      <c r="HW859" s="1"/>
      <c r="HX859" s="1"/>
      <c r="HY859" s="1"/>
      <c r="HZ859" s="1"/>
      <c r="IA859" s="1"/>
      <c r="IB859" s="1"/>
      <c r="IC859" s="1"/>
      <c r="ID859" s="1"/>
      <c r="IE859" s="1"/>
      <c r="IF859" s="1"/>
      <c r="IG859" s="1"/>
      <c r="IH859" s="1"/>
      <c r="II859" s="1"/>
      <c r="IJ859" s="1"/>
      <c r="IK859" s="1"/>
      <c r="IL859" s="1"/>
      <c r="IM859" s="1"/>
      <c r="IN859" s="1"/>
      <c r="IO859" s="1"/>
      <c r="IP859" s="1"/>
      <c r="IQ859" s="1"/>
      <c r="IR859" s="1"/>
      <c r="IS859" s="1"/>
      <c r="IT859" s="1"/>
      <c r="IU859" s="1"/>
      <c r="IV859" s="1"/>
      <c r="IW859" s="1"/>
      <c r="IX859" s="1"/>
      <c r="IY859" s="1"/>
      <c r="IZ859" s="1"/>
      <c r="JA859" s="1"/>
      <c r="JB859" s="1"/>
      <c r="JC859" s="1"/>
      <c r="JD859" s="1"/>
      <c r="JE859" s="1"/>
      <c r="JF859" s="1"/>
      <c r="JG859" s="1"/>
      <c r="JH859" s="1"/>
      <c r="JI859" s="1"/>
      <c r="JJ859" s="1"/>
      <c r="JK859" s="1"/>
      <c r="JL859" s="1"/>
      <c r="JM859" s="1"/>
      <c r="JN859" s="1"/>
      <c r="JO859" s="1"/>
      <c r="JP859" s="1"/>
      <c r="JQ859" s="1"/>
      <c r="JR859" s="1"/>
      <c r="JS859" s="1"/>
      <c r="JT859" s="1"/>
      <c r="JU859" s="1"/>
      <c r="JV859" s="1"/>
      <c r="JW859" s="1"/>
      <c r="JX859" s="1"/>
      <c r="JY859" s="1"/>
      <c r="JZ859" s="1"/>
      <c r="KA859" s="1"/>
      <c r="KB859" s="1"/>
      <c r="KC859" s="1"/>
      <c r="KD859" s="1"/>
      <c r="KE859" s="1"/>
      <c r="KF859" s="1"/>
      <c r="KG859" s="1"/>
      <c r="KH859" s="1"/>
      <c r="KI859" s="1"/>
      <c r="KJ859" s="1"/>
      <c r="KK859" s="1"/>
      <c r="KL859" s="1"/>
      <c r="KM859" s="1"/>
      <c r="KN859" s="1"/>
      <c r="KO859" s="1"/>
      <c r="KP859" s="1"/>
      <c r="KQ859" s="1"/>
      <c r="KR859" s="1"/>
      <c r="KS859" s="1"/>
      <c r="KT859" s="1"/>
      <c r="KU859" s="1"/>
      <c r="KV859" s="1"/>
      <c r="KW859" s="1"/>
      <c r="KX859" s="1"/>
      <c r="KY859" s="1"/>
      <c r="KZ859" s="1"/>
      <c r="LA859" s="1"/>
      <c r="LB859" s="1"/>
      <c r="LC859" s="1"/>
      <c r="LD859" s="1"/>
      <c r="LE859" s="1"/>
      <c r="LF859" s="1"/>
      <c r="LG859" s="1"/>
      <c r="LH859" s="1"/>
      <c r="LI859" s="1"/>
      <c r="LJ859" s="1"/>
      <c r="LK859" s="1"/>
      <c r="LL859" s="1"/>
      <c r="LM859" s="1"/>
      <c r="LN859" s="1"/>
      <c r="LO859" s="1"/>
      <c r="LP859" s="1"/>
      <c r="LQ859" s="1"/>
      <c r="LR859" s="1"/>
      <c r="LS859" s="1"/>
      <c r="LT859" s="1"/>
      <c r="LU859" s="1"/>
      <c r="LV859" s="1"/>
      <c r="LW859" s="1"/>
      <c r="LX859" s="1"/>
      <c r="LY859" s="1"/>
      <c r="LZ859" s="1"/>
      <c r="MA859" s="1"/>
      <c r="MB859" s="1"/>
      <c r="MC859" s="1"/>
      <c r="MD859" s="1"/>
      <c r="ME859" s="1"/>
      <c r="MF859" s="1"/>
      <c r="MG859" s="1"/>
      <c r="MH859" s="1"/>
      <c r="MI859" s="1"/>
      <c r="MJ859" s="1"/>
      <c r="MK859" s="1"/>
      <c r="ML859" s="1"/>
      <c r="MM859" s="1"/>
      <c r="MN859" s="1"/>
      <c r="MO859" s="1"/>
      <c r="MP859" s="1"/>
      <c r="MQ859" s="1"/>
      <c r="MR859" s="1"/>
      <c r="MS859" s="1"/>
      <c r="MT859" s="1"/>
      <c r="MU859" s="1"/>
      <c r="MV859" s="1"/>
      <c r="MW859" s="1"/>
      <c r="MX859" s="1"/>
      <c r="MY859" s="1"/>
      <c r="MZ859" s="1"/>
      <c r="NA859" s="1"/>
      <c r="NB859" s="1"/>
      <c r="NC859" s="1"/>
      <c r="ND859" s="1"/>
      <c r="NE859" s="1"/>
      <c r="NF859" s="1"/>
      <c r="NG859" s="1"/>
      <c r="NH859" s="1"/>
      <c r="NI859" s="1"/>
      <c r="NJ859" s="1"/>
      <c r="NK859" s="1"/>
      <c r="NL859" s="1"/>
      <c r="NM859" s="1"/>
      <c r="NN859" s="1"/>
      <c r="NO859" s="1"/>
      <c r="NP859" s="1"/>
      <c r="NQ859" s="1"/>
      <c r="NR859" s="1"/>
      <c r="NS859" s="1"/>
      <c r="NT859" s="1"/>
      <c r="NU859" s="1"/>
      <c r="NV859" s="1"/>
      <c r="NW859" s="1"/>
      <c r="NX859" s="1"/>
      <c r="NY859" s="1"/>
      <c r="NZ859" s="1"/>
      <c r="OA859" s="1"/>
      <c r="OB859" s="1"/>
      <c r="OC859" s="1"/>
      <c r="OD859" s="1"/>
      <c r="OE859" s="1"/>
      <c r="OF859" s="1"/>
      <c r="OG859" s="1"/>
      <c r="OH859" s="1"/>
      <c r="OI859" s="1"/>
      <c r="OJ859" s="1"/>
      <c r="OK859" s="1"/>
      <c r="OL859" s="1"/>
      <c r="OM859" s="1"/>
      <c r="ON859" s="1"/>
      <c r="OO859" s="1"/>
      <c r="OP859" s="1"/>
      <c r="OQ859" s="1"/>
      <c r="OR859" s="1"/>
      <c r="OS859" s="1"/>
      <c r="OT859" s="1"/>
      <c r="OU859" s="1"/>
      <c r="OV859" s="1"/>
      <c r="OW859" s="1"/>
      <c r="OX859" s="1"/>
      <c r="OY859" s="1"/>
      <c r="OZ859" s="1"/>
      <c r="PA859" s="1"/>
      <c r="PB859" s="1"/>
      <c r="PC859" s="1"/>
      <c r="PD859" s="1"/>
      <c r="PE859" s="1"/>
      <c r="PF859" s="1"/>
      <c r="PG859" s="1"/>
      <c r="PH859" s="1"/>
      <c r="PI859" s="1"/>
      <c r="PJ859" s="1"/>
      <c r="PK859" s="1"/>
      <c r="PL859" s="1"/>
      <c r="PM859" s="1"/>
      <c r="PN859" s="1"/>
      <c r="PO859" s="1"/>
      <c r="PP859" s="1"/>
      <c r="PQ859" s="1"/>
      <c r="PR859" s="1"/>
      <c r="PS859" s="1"/>
      <c r="PT859" s="1"/>
      <c r="PU859" s="1"/>
      <c r="PV859" s="1"/>
      <c r="PW859" s="1"/>
      <c r="PX859" s="1"/>
      <c r="PY859" s="1"/>
      <c r="PZ859" s="1"/>
    </row>
    <row r="860" spans="2:442" s="36" customFormat="1" ht="64.5" customHeight="1" x14ac:dyDescent="0.3">
      <c r="B860" s="256" t="s">
        <v>757</v>
      </c>
      <c r="C860" s="256" t="s">
        <v>764</v>
      </c>
      <c r="D860" s="228" t="s">
        <v>66</v>
      </c>
      <c r="E860" s="229" t="s">
        <v>67</v>
      </c>
      <c r="F860" s="229" t="s">
        <v>132</v>
      </c>
      <c r="G860" s="229" t="s">
        <v>69</v>
      </c>
      <c r="H860" s="228" t="s">
        <v>70</v>
      </c>
      <c r="I860" s="228" t="s">
        <v>79</v>
      </c>
      <c r="J860" s="11" t="s">
        <v>113</v>
      </c>
      <c r="K860" s="7" t="s">
        <v>114</v>
      </c>
      <c r="L860" s="7" t="s">
        <v>115</v>
      </c>
      <c r="M860" s="80">
        <v>1.1399999999999999</v>
      </c>
      <c r="N860" s="227" t="s">
        <v>108</v>
      </c>
      <c r="O860" s="256" t="s">
        <v>292</v>
      </c>
      <c r="P860" s="256" t="s">
        <v>75</v>
      </c>
      <c r="Q860" s="256" t="s">
        <v>76</v>
      </c>
      <c r="R860" s="256" t="s">
        <v>77</v>
      </c>
      <c r="S860" s="256" t="s">
        <v>109</v>
      </c>
      <c r="T860" s="326">
        <f>+V860+Y860</f>
        <v>84990</v>
      </c>
      <c r="U860" s="326">
        <f>+T860/2</f>
        <v>42495</v>
      </c>
      <c r="V860" s="320">
        <v>72241.5</v>
      </c>
      <c r="W860" s="320" t="s">
        <v>98</v>
      </c>
      <c r="X860" s="320" t="s">
        <v>98</v>
      </c>
      <c r="Y860" s="320">
        <v>12748.499999999998</v>
      </c>
      <c r="Z860" s="239"/>
      <c r="AA860" s="239"/>
      <c r="AB860" s="239">
        <v>15010.000000000002</v>
      </c>
      <c r="AC860" s="239" t="s">
        <v>80</v>
      </c>
      <c r="AD860" s="256" t="s">
        <v>98</v>
      </c>
      <c r="AE860" s="320">
        <f>+V860+Y860</f>
        <v>84990</v>
      </c>
      <c r="AF860" s="256" t="s">
        <v>98</v>
      </c>
      <c r="AG860" s="239" t="s">
        <v>33</v>
      </c>
      <c r="AH860" s="330" t="s">
        <v>355</v>
      </c>
      <c r="AI860" s="330" t="s">
        <v>232</v>
      </c>
      <c r="AJ860" s="256"/>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c r="FJ860" s="1"/>
      <c r="FK860" s="1"/>
      <c r="FL860" s="1"/>
      <c r="FM860" s="1"/>
      <c r="FN860" s="1"/>
      <c r="FO860" s="1"/>
      <c r="FP860" s="1"/>
      <c r="FQ860" s="1"/>
      <c r="FR860" s="1"/>
      <c r="FS860" s="1"/>
      <c r="FT860" s="1"/>
      <c r="FU860" s="1"/>
      <c r="FV860" s="1"/>
      <c r="FW860" s="1"/>
      <c r="FX860" s="1"/>
      <c r="FY860" s="1"/>
      <c r="FZ860" s="1"/>
      <c r="GA860" s="1"/>
      <c r="GB860" s="1"/>
      <c r="GC860" s="1"/>
      <c r="GD860" s="1"/>
      <c r="GE860" s="1"/>
      <c r="GF860" s="1"/>
      <c r="GG860" s="1"/>
      <c r="GH860" s="1"/>
      <c r="GI860" s="1"/>
      <c r="GJ860" s="1"/>
      <c r="GK860" s="1"/>
      <c r="GL860" s="1"/>
      <c r="GM860" s="1"/>
      <c r="GN860" s="1"/>
      <c r="GO860" s="1"/>
      <c r="GP860" s="1"/>
      <c r="GQ860" s="1"/>
      <c r="GR860" s="1"/>
      <c r="GS860" s="1"/>
      <c r="GT860" s="1"/>
      <c r="GU860" s="1"/>
      <c r="GV860" s="1"/>
      <c r="GW860" s="1"/>
      <c r="GX860" s="1"/>
      <c r="GY860" s="1"/>
      <c r="GZ860" s="1"/>
      <c r="HA860" s="1"/>
      <c r="HB860" s="1"/>
      <c r="HC860" s="1"/>
      <c r="HD860" s="1"/>
      <c r="HE860" s="1"/>
      <c r="HF860" s="1"/>
      <c r="HG860" s="1"/>
      <c r="HH860" s="1"/>
      <c r="HI860" s="1"/>
      <c r="HJ860" s="1"/>
      <c r="HK860" s="1"/>
      <c r="HL860" s="1"/>
      <c r="HM860" s="1"/>
      <c r="HN860" s="1"/>
      <c r="HO860" s="1"/>
      <c r="HP860" s="1"/>
      <c r="HQ860" s="1"/>
      <c r="HR860" s="1"/>
      <c r="HS860" s="1"/>
      <c r="HT860" s="1"/>
      <c r="HU860" s="1"/>
      <c r="HV860" s="1"/>
      <c r="HW860" s="1"/>
      <c r="HX860" s="1"/>
      <c r="HY860" s="1"/>
      <c r="HZ860" s="1"/>
      <c r="IA860" s="1"/>
      <c r="IB860" s="1"/>
      <c r="IC860" s="1"/>
      <c r="ID860" s="1"/>
      <c r="IE860" s="1"/>
      <c r="IF860" s="1"/>
      <c r="IG860" s="1"/>
      <c r="IH860" s="1"/>
      <c r="II860" s="1"/>
      <c r="IJ860" s="1"/>
      <c r="IK860" s="1"/>
      <c r="IL860" s="1"/>
      <c r="IM860" s="1"/>
      <c r="IN860" s="1"/>
      <c r="IO860" s="1"/>
      <c r="IP860" s="1"/>
      <c r="IQ860" s="1"/>
      <c r="IR860" s="1"/>
      <c r="IS860" s="1"/>
      <c r="IT860" s="1"/>
      <c r="IU860" s="1"/>
      <c r="IV860" s="1"/>
      <c r="IW860" s="1"/>
      <c r="IX860" s="1"/>
      <c r="IY860" s="1"/>
      <c r="IZ860" s="1"/>
      <c r="JA860" s="1"/>
      <c r="JB860" s="1"/>
      <c r="JC860" s="1"/>
      <c r="JD860" s="1"/>
      <c r="JE860" s="1"/>
      <c r="JF860" s="1"/>
      <c r="JG860" s="1"/>
      <c r="JH860" s="1"/>
      <c r="JI860" s="1"/>
      <c r="JJ860" s="1"/>
      <c r="JK860" s="1"/>
      <c r="JL860" s="1"/>
      <c r="JM860" s="1"/>
      <c r="JN860" s="1"/>
      <c r="JO860" s="1"/>
      <c r="JP860" s="1"/>
      <c r="JQ860" s="1"/>
      <c r="JR860" s="1"/>
      <c r="JS860" s="1"/>
      <c r="JT860" s="1"/>
      <c r="JU860" s="1"/>
      <c r="JV860" s="1"/>
      <c r="JW860" s="1"/>
      <c r="JX860" s="1"/>
      <c r="JY860" s="1"/>
      <c r="JZ860" s="1"/>
      <c r="KA860" s="1"/>
      <c r="KB860" s="1"/>
      <c r="KC860" s="1"/>
      <c r="KD860" s="1"/>
      <c r="KE860" s="1"/>
      <c r="KF860" s="1"/>
      <c r="KG860" s="1"/>
      <c r="KH860" s="1"/>
      <c r="KI860" s="1"/>
      <c r="KJ860" s="1"/>
      <c r="KK860" s="1"/>
      <c r="KL860" s="1"/>
      <c r="KM860" s="1"/>
      <c r="KN860" s="1"/>
      <c r="KO860" s="1"/>
      <c r="KP860" s="1"/>
      <c r="KQ860" s="1"/>
      <c r="KR860" s="1"/>
      <c r="KS860" s="1"/>
      <c r="KT860" s="1"/>
      <c r="KU860" s="1"/>
      <c r="KV860" s="1"/>
      <c r="KW860" s="1"/>
      <c r="KX860" s="1"/>
      <c r="KY860" s="1"/>
      <c r="KZ860" s="1"/>
      <c r="LA860" s="1"/>
      <c r="LB860" s="1"/>
      <c r="LC860" s="1"/>
      <c r="LD860" s="1"/>
      <c r="LE860" s="1"/>
      <c r="LF860" s="1"/>
      <c r="LG860" s="1"/>
      <c r="LH860" s="1"/>
      <c r="LI860" s="1"/>
      <c r="LJ860" s="1"/>
      <c r="LK860" s="1"/>
      <c r="LL860" s="1"/>
      <c r="LM860" s="1"/>
      <c r="LN860" s="1"/>
      <c r="LO860" s="1"/>
      <c r="LP860" s="1"/>
      <c r="LQ860" s="1"/>
      <c r="LR860" s="1"/>
      <c r="LS860" s="1"/>
      <c r="LT860" s="1"/>
      <c r="LU860" s="1"/>
      <c r="LV860" s="1"/>
      <c r="LW860" s="1"/>
      <c r="LX860" s="1"/>
      <c r="LY860" s="1"/>
      <c r="LZ860" s="1"/>
      <c r="MA860" s="1"/>
      <c r="MB860" s="1"/>
      <c r="MC860" s="1"/>
      <c r="MD860" s="1"/>
      <c r="ME860" s="1"/>
      <c r="MF860" s="1"/>
      <c r="MG860" s="1"/>
      <c r="MH860" s="1"/>
      <c r="MI860" s="1"/>
      <c r="MJ860" s="1"/>
      <c r="MK860" s="1"/>
      <c r="ML860" s="1"/>
      <c r="MM860" s="1"/>
      <c r="MN860" s="1"/>
      <c r="MO860" s="1"/>
      <c r="MP860" s="1"/>
      <c r="MQ860" s="1"/>
      <c r="MR860" s="1"/>
      <c r="MS860" s="1"/>
      <c r="MT860" s="1"/>
      <c r="MU860" s="1"/>
      <c r="MV860" s="1"/>
      <c r="MW860" s="1"/>
      <c r="MX860" s="1"/>
      <c r="MY860" s="1"/>
      <c r="MZ860" s="1"/>
      <c r="NA860" s="1"/>
      <c r="NB860" s="1"/>
      <c r="NC860" s="1"/>
      <c r="ND860" s="1"/>
      <c r="NE860" s="1"/>
      <c r="NF860" s="1"/>
      <c r="NG860" s="1"/>
      <c r="NH860" s="1"/>
      <c r="NI860" s="1"/>
      <c r="NJ860" s="1"/>
      <c r="NK860" s="1"/>
      <c r="NL860" s="1"/>
      <c r="NM860" s="1"/>
      <c r="NN860" s="1"/>
      <c r="NO860" s="1"/>
      <c r="NP860" s="1"/>
      <c r="NQ860" s="1"/>
      <c r="NR860" s="1"/>
      <c r="NS860" s="1"/>
      <c r="NT860" s="1"/>
      <c r="NU860" s="1"/>
      <c r="NV860" s="1"/>
      <c r="NW860" s="1"/>
      <c r="NX860" s="1"/>
      <c r="NY860" s="1"/>
      <c r="NZ860" s="1"/>
      <c r="OA860" s="1"/>
      <c r="OB860" s="1"/>
      <c r="OC860" s="1"/>
      <c r="OD860" s="1"/>
      <c r="OE860" s="1"/>
      <c r="OF860" s="1"/>
      <c r="OG860" s="1"/>
      <c r="OH860" s="1"/>
      <c r="OI860" s="1"/>
      <c r="OJ860" s="1"/>
      <c r="OK860" s="1"/>
      <c r="OL860" s="1"/>
      <c r="OM860" s="1"/>
      <c r="ON860" s="1"/>
      <c r="OO860" s="1"/>
      <c r="OP860" s="1"/>
      <c r="OQ860" s="1"/>
      <c r="OR860" s="1"/>
      <c r="OS860" s="1"/>
      <c r="OT860" s="1"/>
      <c r="OU860" s="1"/>
      <c r="OV860" s="1"/>
      <c r="OW860" s="1"/>
      <c r="OX860" s="1"/>
      <c r="OY860" s="1"/>
      <c r="OZ860" s="1"/>
      <c r="PA860" s="1"/>
      <c r="PB860" s="1"/>
      <c r="PC860" s="1"/>
      <c r="PD860" s="1"/>
      <c r="PE860" s="1"/>
      <c r="PF860" s="1"/>
      <c r="PG860" s="1"/>
      <c r="PH860" s="1"/>
      <c r="PI860" s="1"/>
      <c r="PJ860" s="1"/>
      <c r="PK860" s="1"/>
      <c r="PL860" s="1"/>
      <c r="PM860" s="1"/>
      <c r="PN860" s="1"/>
      <c r="PO860" s="1"/>
      <c r="PP860" s="1"/>
      <c r="PQ860" s="1"/>
      <c r="PR860" s="1"/>
      <c r="PS860" s="1"/>
      <c r="PT860" s="1"/>
      <c r="PU860" s="1"/>
      <c r="PV860" s="1"/>
      <c r="PW860" s="1"/>
      <c r="PX860" s="1"/>
      <c r="PY860" s="1"/>
      <c r="PZ860" s="1"/>
    </row>
    <row r="861" spans="2:442" s="36" customFormat="1" ht="55.2" x14ac:dyDescent="0.3">
      <c r="B861" s="257"/>
      <c r="C861" s="257"/>
      <c r="D861" s="228"/>
      <c r="E861" s="229"/>
      <c r="F861" s="229"/>
      <c r="G861" s="229"/>
      <c r="H861" s="228"/>
      <c r="I861" s="228"/>
      <c r="J861" s="11" t="s">
        <v>116</v>
      </c>
      <c r="K861" s="7" t="s">
        <v>117</v>
      </c>
      <c r="L861" s="7" t="s">
        <v>85</v>
      </c>
      <c r="M861" s="80">
        <v>2</v>
      </c>
      <c r="N861" s="227"/>
      <c r="O861" s="257"/>
      <c r="P861" s="257"/>
      <c r="Q861" s="257"/>
      <c r="R861" s="257"/>
      <c r="S861" s="257"/>
      <c r="T861" s="327"/>
      <c r="U861" s="327"/>
      <c r="V861" s="321"/>
      <c r="W861" s="321"/>
      <c r="X861" s="321"/>
      <c r="Y861" s="321"/>
      <c r="Z861" s="240"/>
      <c r="AA861" s="240"/>
      <c r="AB861" s="240"/>
      <c r="AC861" s="240"/>
      <c r="AD861" s="257"/>
      <c r="AE861" s="321"/>
      <c r="AF861" s="257"/>
      <c r="AG861" s="240"/>
      <c r="AH861" s="331"/>
      <c r="AI861" s="331"/>
      <c r="AJ861" s="257"/>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c r="GH861" s="1"/>
      <c r="GI861" s="1"/>
      <c r="GJ861" s="1"/>
      <c r="GK861" s="1"/>
      <c r="GL861" s="1"/>
      <c r="GM861" s="1"/>
      <c r="GN861" s="1"/>
      <c r="GO861" s="1"/>
      <c r="GP861" s="1"/>
      <c r="GQ861" s="1"/>
      <c r="GR861" s="1"/>
      <c r="GS861" s="1"/>
      <c r="GT861" s="1"/>
      <c r="GU861" s="1"/>
      <c r="GV861" s="1"/>
      <c r="GW861" s="1"/>
      <c r="GX861" s="1"/>
      <c r="GY861" s="1"/>
      <c r="GZ861" s="1"/>
      <c r="HA861" s="1"/>
      <c r="HB861" s="1"/>
      <c r="HC861" s="1"/>
      <c r="HD861" s="1"/>
      <c r="HE861" s="1"/>
      <c r="HF861" s="1"/>
      <c r="HG861" s="1"/>
      <c r="HH861" s="1"/>
      <c r="HI861" s="1"/>
      <c r="HJ861" s="1"/>
      <c r="HK861" s="1"/>
      <c r="HL861" s="1"/>
      <c r="HM861" s="1"/>
      <c r="HN861" s="1"/>
      <c r="HO861" s="1"/>
      <c r="HP861" s="1"/>
      <c r="HQ861" s="1"/>
      <c r="HR861" s="1"/>
      <c r="HS861" s="1"/>
      <c r="HT861" s="1"/>
      <c r="HU861" s="1"/>
      <c r="HV861" s="1"/>
      <c r="HW861" s="1"/>
      <c r="HX861" s="1"/>
      <c r="HY861" s="1"/>
      <c r="HZ861" s="1"/>
      <c r="IA861" s="1"/>
      <c r="IB861" s="1"/>
      <c r="IC861" s="1"/>
      <c r="ID861" s="1"/>
      <c r="IE861" s="1"/>
      <c r="IF861" s="1"/>
      <c r="IG861" s="1"/>
      <c r="IH861" s="1"/>
      <c r="II861" s="1"/>
      <c r="IJ861" s="1"/>
      <c r="IK861" s="1"/>
      <c r="IL861" s="1"/>
      <c r="IM861" s="1"/>
      <c r="IN861" s="1"/>
      <c r="IO861" s="1"/>
      <c r="IP861" s="1"/>
      <c r="IQ861" s="1"/>
      <c r="IR861" s="1"/>
      <c r="IS861" s="1"/>
      <c r="IT861" s="1"/>
      <c r="IU861" s="1"/>
      <c r="IV861" s="1"/>
      <c r="IW861" s="1"/>
      <c r="IX861" s="1"/>
      <c r="IY861" s="1"/>
      <c r="IZ861" s="1"/>
      <c r="JA861" s="1"/>
      <c r="JB861" s="1"/>
      <c r="JC861" s="1"/>
      <c r="JD861" s="1"/>
      <c r="JE861" s="1"/>
      <c r="JF861" s="1"/>
      <c r="JG861" s="1"/>
      <c r="JH861" s="1"/>
      <c r="JI861" s="1"/>
      <c r="JJ861" s="1"/>
      <c r="JK861" s="1"/>
      <c r="JL861" s="1"/>
      <c r="JM861" s="1"/>
      <c r="JN861" s="1"/>
      <c r="JO861" s="1"/>
      <c r="JP861" s="1"/>
      <c r="JQ861" s="1"/>
      <c r="JR861" s="1"/>
      <c r="JS861" s="1"/>
      <c r="JT861" s="1"/>
      <c r="JU861" s="1"/>
      <c r="JV861" s="1"/>
      <c r="JW861" s="1"/>
      <c r="JX861" s="1"/>
      <c r="JY861" s="1"/>
      <c r="JZ861" s="1"/>
      <c r="KA861" s="1"/>
      <c r="KB861" s="1"/>
      <c r="KC861" s="1"/>
      <c r="KD861" s="1"/>
      <c r="KE861" s="1"/>
      <c r="KF861" s="1"/>
      <c r="KG861" s="1"/>
      <c r="KH861" s="1"/>
      <c r="KI861" s="1"/>
      <c r="KJ861" s="1"/>
      <c r="KK861" s="1"/>
      <c r="KL861" s="1"/>
      <c r="KM861" s="1"/>
      <c r="KN861" s="1"/>
      <c r="KO861" s="1"/>
      <c r="KP861" s="1"/>
      <c r="KQ861" s="1"/>
      <c r="KR861" s="1"/>
      <c r="KS861" s="1"/>
      <c r="KT861" s="1"/>
      <c r="KU861" s="1"/>
      <c r="KV861" s="1"/>
      <c r="KW861" s="1"/>
      <c r="KX861" s="1"/>
      <c r="KY861" s="1"/>
      <c r="KZ861" s="1"/>
      <c r="LA861" s="1"/>
      <c r="LB861" s="1"/>
      <c r="LC861" s="1"/>
      <c r="LD861" s="1"/>
      <c r="LE861" s="1"/>
      <c r="LF861" s="1"/>
      <c r="LG861" s="1"/>
      <c r="LH861" s="1"/>
      <c r="LI861" s="1"/>
      <c r="LJ861" s="1"/>
      <c r="LK861" s="1"/>
      <c r="LL861" s="1"/>
      <c r="LM861" s="1"/>
      <c r="LN861" s="1"/>
      <c r="LO861" s="1"/>
      <c r="LP861" s="1"/>
      <c r="LQ861" s="1"/>
      <c r="LR861" s="1"/>
      <c r="LS861" s="1"/>
      <c r="LT861" s="1"/>
      <c r="LU861" s="1"/>
      <c r="LV861" s="1"/>
      <c r="LW861" s="1"/>
      <c r="LX861" s="1"/>
      <c r="LY861" s="1"/>
      <c r="LZ861" s="1"/>
      <c r="MA861" s="1"/>
      <c r="MB861" s="1"/>
      <c r="MC861" s="1"/>
      <c r="MD861" s="1"/>
      <c r="ME861" s="1"/>
      <c r="MF861" s="1"/>
      <c r="MG861" s="1"/>
      <c r="MH861" s="1"/>
      <c r="MI861" s="1"/>
      <c r="MJ861" s="1"/>
      <c r="MK861" s="1"/>
      <c r="ML861" s="1"/>
      <c r="MM861" s="1"/>
      <c r="MN861" s="1"/>
      <c r="MO861" s="1"/>
      <c r="MP861" s="1"/>
      <c r="MQ861" s="1"/>
      <c r="MR861" s="1"/>
      <c r="MS861" s="1"/>
      <c r="MT861" s="1"/>
      <c r="MU861" s="1"/>
      <c r="MV861" s="1"/>
      <c r="MW861" s="1"/>
      <c r="MX861" s="1"/>
      <c r="MY861" s="1"/>
      <c r="MZ861" s="1"/>
      <c r="NA861" s="1"/>
      <c r="NB861" s="1"/>
      <c r="NC861" s="1"/>
      <c r="ND861" s="1"/>
      <c r="NE861" s="1"/>
      <c r="NF861" s="1"/>
      <c r="NG861" s="1"/>
      <c r="NH861" s="1"/>
      <c r="NI861" s="1"/>
      <c r="NJ861" s="1"/>
      <c r="NK861" s="1"/>
      <c r="NL861" s="1"/>
      <c r="NM861" s="1"/>
      <c r="NN861" s="1"/>
      <c r="NO861" s="1"/>
      <c r="NP861" s="1"/>
      <c r="NQ861" s="1"/>
      <c r="NR861" s="1"/>
      <c r="NS861" s="1"/>
      <c r="NT861" s="1"/>
      <c r="NU861" s="1"/>
      <c r="NV861" s="1"/>
      <c r="NW861" s="1"/>
      <c r="NX861" s="1"/>
      <c r="NY861" s="1"/>
      <c r="NZ861" s="1"/>
      <c r="OA861" s="1"/>
      <c r="OB861" s="1"/>
      <c r="OC861" s="1"/>
      <c r="OD861" s="1"/>
      <c r="OE861" s="1"/>
      <c r="OF861" s="1"/>
      <c r="OG861" s="1"/>
      <c r="OH861" s="1"/>
      <c r="OI861" s="1"/>
      <c r="OJ861" s="1"/>
      <c r="OK861" s="1"/>
      <c r="OL861" s="1"/>
      <c r="OM861" s="1"/>
      <c r="ON861" s="1"/>
      <c r="OO861" s="1"/>
      <c r="OP861" s="1"/>
      <c r="OQ861" s="1"/>
      <c r="OR861" s="1"/>
      <c r="OS861" s="1"/>
      <c r="OT861" s="1"/>
      <c r="OU861" s="1"/>
      <c r="OV861" s="1"/>
      <c r="OW861" s="1"/>
      <c r="OX861" s="1"/>
      <c r="OY861" s="1"/>
      <c r="OZ861" s="1"/>
      <c r="PA861" s="1"/>
      <c r="PB861" s="1"/>
      <c r="PC861" s="1"/>
      <c r="PD861" s="1"/>
      <c r="PE861" s="1"/>
      <c r="PF861" s="1"/>
      <c r="PG861" s="1"/>
      <c r="PH861" s="1"/>
      <c r="PI861" s="1"/>
      <c r="PJ861" s="1"/>
      <c r="PK861" s="1"/>
      <c r="PL861" s="1"/>
      <c r="PM861" s="1"/>
      <c r="PN861" s="1"/>
      <c r="PO861" s="1"/>
      <c r="PP861" s="1"/>
      <c r="PQ861" s="1"/>
      <c r="PR861" s="1"/>
      <c r="PS861" s="1"/>
      <c r="PT861" s="1"/>
      <c r="PU861" s="1"/>
      <c r="PV861" s="1"/>
      <c r="PW861" s="1"/>
      <c r="PX861" s="1"/>
      <c r="PY861" s="1"/>
      <c r="PZ861" s="1"/>
    </row>
    <row r="862" spans="2:442" s="36" customFormat="1" ht="64.5" customHeight="1" x14ac:dyDescent="0.3">
      <c r="B862" s="257"/>
      <c r="C862" s="257"/>
      <c r="D862" s="228"/>
      <c r="E862" s="229"/>
      <c r="F862" s="229"/>
      <c r="G862" s="229"/>
      <c r="H862" s="228"/>
      <c r="I862" s="228"/>
      <c r="J862" s="11" t="s">
        <v>208</v>
      </c>
      <c r="K862" s="7" t="s">
        <v>118</v>
      </c>
      <c r="L862" s="7" t="s">
        <v>119</v>
      </c>
      <c r="M862" s="80">
        <v>2</v>
      </c>
      <c r="N862" s="227"/>
      <c r="O862" s="257"/>
      <c r="P862" s="257"/>
      <c r="Q862" s="257"/>
      <c r="R862" s="257"/>
      <c r="S862" s="257"/>
      <c r="T862" s="327"/>
      <c r="U862" s="327"/>
      <c r="V862" s="321"/>
      <c r="W862" s="321"/>
      <c r="X862" s="321"/>
      <c r="Y862" s="321"/>
      <c r="Z862" s="240"/>
      <c r="AA862" s="240"/>
      <c r="AB862" s="240"/>
      <c r="AC862" s="240"/>
      <c r="AD862" s="257"/>
      <c r="AE862" s="321"/>
      <c r="AF862" s="257"/>
      <c r="AG862" s="240"/>
      <c r="AH862" s="331"/>
      <c r="AI862" s="331"/>
      <c r="AJ862" s="257"/>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c r="FJ862" s="1"/>
      <c r="FK862" s="1"/>
      <c r="FL862" s="1"/>
      <c r="FM862" s="1"/>
      <c r="FN862" s="1"/>
      <c r="FO862" s="1"/>
      <c r="FP862" s="1"/>
      <c r="FQ862" s="1"/>
      <c r="FR862" s="1"/>
      <c r="FS862" s="1"/>
      <c r="FT862" s="1"/>
      <c r="FU862" s="1"/>
      <c r="FV862" s="1"/>
      <c r="FW862" s="1"/>
      <c r="FX862" s="1"/>
      <c r="FY862" s="1"/>
      <c r="FZ862" s="1"/>
      <c r="GA862" s="1"/>
      <c r="GB862" s="1"/>
      <c r="GC862" s="1"/>
      <c r="GD862" s="1"/>
      <c r="GE862" s="1"/>
      <c r="GF862" s="1"/>
      <c r="GG862" s="1"/>
      <c r="GH862" s="1"/>
      <c r="GI862" s="1"/>
      <c r="GJ862" s="1"/>
      <c r="GK862" s="1"/>
      <c r="GL862" s="1"/>
      <c r="GM862" s="1"/>
      <c r="GN862" s="1"/>
      <c r="GO862" s="1"/>
      <c r="GP862" s="1"/>
      <c r="GQ862" s="1"/>
      <c r="GR862" s="1"/>
      <c r="GS862" s="1"/>
      <c r="GT862" s="1"/>
      <c r="GU862" s="1"/>
      <c r="GV862" s="1"/>
      <c r="GW862" s="1"/>
      <c r="GX862" s="1"/>
      <c r="GY862" s="1"/>
      <c r="GZ862" s="1"/>
      <c r="HA862" s="1"/>
      <c r="HB862" s="1"/>
      <c r="HC862" s="1"/>
      <c r="HD862" s="1"/>
      <c r="HE862" s="1"/>
      <c r="HF862" s="1"/>
      <c r="HG862" s="1"/>
      <c r="HH862" s="1"/>
      <c r="HI862" s="1"/>
      <c r="HJ862" s="1"/>
      <c r="HK862" s="1"/>
      <c r="HL862" s="1"/>
      <c r="HM862" s="1"/>
      <c r="HN862" s="1"/>
      <c r="HO862" s="1"/>
      <c r="HP862" s="1"/>
      <c r="HQ862" s="1"/>
      <c r="HR862" s="1"/>
      <c r="HS862" s="1"/>
      <c r="HT862" s="1"/>
      <c r="HU862" s="1"/>
      <c r="HV862" s="1"/>
      <c r="HW862" s="1"/>
      <c r="HX862" s="1"/>
      <c r="HY862" s="1"/>
      <c r="HZ862" s="1"/>
      <c r="IA862" s="1"/>
      <c r="IB862" s="1"/>
      <c r="IC862" s="1"/>
      <c r="ID862" s="1"/>
      <c r="IE862" s="1"/>
      <c r="IF862" s="1"/>
      <c r="IG862" s="1"/>
      <c r="IH862" s="1"/>
      <c r="II862" s="1"/>
      <c r="IJ862" s="1"/>
      <c r="IK862" s="1"/>
      <c r="IL862" s="1"/>
      <c r="IM862" s="1"/>
      <c r="IN862" s="1"/>
      <c r="IO862" s="1"/>
      <c r="IP862" s="1"/>
      <c r="IQ862" s="1"/>
      <c r="IR862" s="1"/>
      <c r="IS862" s="1"/>
      <c r="IT862" s="1"/>
      <c r="IU862" s="1"/>
      <c r="IV862" s="1"/>
      <c r="IW862" s="1"/>
      <c r="IX862" s="1"/>
      <c r="IY862" s="1"/>
      <c r="IZ862" s="1"/>
      <c r="JA862" s="1"/>
      <c r="JB862" s="1"/>
      <c r="JC862" s="1"/>
      <c r="JD862" s="1"/>
      <c r="JE862" s="1"/>
      <c r="JF862" s="1"/>
      <c r="JG862" s="1"/>
      <c r="JH862" s="1"/>
      <c r="JI862" s="1"/>
      <c r="JJ862" s="1"/>
      <c r="JK862" s="1"/>
      <c r="JL862" s="1"/>
      <c r="JM862" s="1"/>
      <c r="JN862" s="1"/>
      <c r="JO862" s="1"/>
      <c r="JP862" s="1"/>
      <c r="JQ862" s="1"/>
      <c r="JR862" s="1"/>
      <c r="JS862" s="1"/>
      <c r="JT862" s="1"/>
      <c r="JU862" s="1"/>
      <c r="JV862" s="1"/>
      <c r="JW862" s="1"/>
      <c r="JX862" s="1"/>
      <c r="JY862" s="1"/>
      <c r="JZ862" s="1"/>
      <c r="KA862" s="1"/>
      <c r="KB862" s="1"/>
      <c r="KC862" s="1"/>
      <c r="KD862" s="1"/>
      <c r="KE862" s="1"/>
      <c r="KF862" s="1"/>
      <c r="KG862" s="1"/>
      <c r="KH862" s="1"/>
      <c r="KI862" s="1"/>
      <c r="KJ862" s="1"/>
      <c r="KK862" s="1"/>
      <c r="KL862" s="1"/>
      <c r="KM862" s="1"/>
      <c r="KN862" s="1"/>
      <c r="KO862" s="1"/>
      <c r="KP862" s="1"/>
      <c r="KQ862" s="1"/>
      <c r="KR862" s="1"/>
      <c r="KS862" s="1"/>
      <c r="KT862" s="1"/>
      <c r="KU862" s="1"/>
      <c r="KV862" s="1"/>
      <c r="KW862" s="1"/>
      <c r="KX862" s="1"/>
      <c r="KY862" s="1"/>
      <c r="KZ862" s="1"/>
      <c r="LA862" s="1"/>
      <c r="LB862" s="1"/>
      <c r="LC862" s="1"/>
      <c r="LD862" s="1"/>
      <c r="LE862" s="1"/>
      <c r="LF862" s="1"/>
      <c r="LG862" s="1"/>
      <c r="LH862" s="1"/>
      <c r="LI862" s="1"/>
      <c r="LJ862" s="1"/>
      <c r="LK862" s="1"/>
      <c r="LL862" s="1"/>
      <c r="LM862" s="1"/>
      <c r="LN862" s="1"/>
      <c r="LO862" s="1"/>
      <c r="LP862" s="1"/>
      <c r="LQ862" s="1"/>
      <c r="LR862" s="1"/>
      <c r="LS862" s="1"/>
      <c r="LT862" s="1"/>
      <c r="LU862" s="1"/>
      <c r="LV862" s="1"/>
      <c r="LW862" s="1"/>
      <c r="LX862" s="1"/>
      <c r="LY862" s="1"/>
      <c r="LZ862" s="1"/>
      <c r="MA862" s="1"/>
      <c r="MB862" s="1"/>
      <c r="MC862" s="1"/>
      <c r="MD862" s="1"/>
      <c r="ME862" s="1"/>
      <c r="MF862" s="1"/>
      <c r="MG862" s="1"/>
      <c r="MH862" s="1"/>
      <c r="MI862" s="1"/>
      <c r="MJ862" s="1"/>
      <c r="MK862" s="1"/>
      <c r="ML862" s="1"/>
      <c r="MM862" s="1"/>
      <c r="MN862" s="1"/>
      <c r="MO862" s="1"/>
      <c r="MP862" s="1"/>
      <c r="MQ862" s="1"/>
      <c r="MR862" s="1"/>
      <c r="MS862" s="1"/>
      <c r="MT862" s="1"/>
      <c r="MU862" s="1"/>
      <c r="MV862" s="1"/>
      <c r="MW862" s="1"/>
      <c r="MX862" s="1"/>
      <c r="MY862" s="1"/>
      <c r="MZ862" s="1"/>
      <c r="NA862" s="1"/>
      <c r="NB862" s="1"/>
      <c r="NC862" s="1"/>
      <c r="ND862" s="1"/>
      <c r="NE862" s="1"/>
      <c r="NF862" s="1"/>
      <c r="NG862" s="1"/>
      <c r="NH862" s="1"/>
      <c r="NI862" s="1"/>
      <c r="NJ862" s="1"/>
      <c r="NK862" s="1"/>
      <c r="NL862" s="1"/>
      <c r="NM862" s="1"/>
      <c r="NN862" s="1"/>
      <c r="NO862" s="1"/>
      <c r="NP862" s="1"/>
      <c r="NQ862" s="1"/>
      <c r="NR862" s="1"/>
      <c r="NS862" s="1"/>
      <c r="NT862" s="1"/>
      <c r="NU862" s="1"/>
      <c r="NV862" s="1"/>
      <c r="NW862" s="1"/>
      <c r="NX862" s="1"/>
      <c r="NY862" s="1"/>
      <c r="NZ862" s="1"/>
      <c r="OA862" s="1"/>
      <c r="OB862" s="1"/>
      <c r="OC862" s="1"/>
      <c r="OD862" s="1"/>
      <c r="OE862" s="1"/>
      <c r="OF862" s="1"/>
      <c r="OG862" s="1"/>
      <c r="OH862" s="1"/>
      <c r="OI862" s="1"/>
      <c r="OJ862" s="1"/>
      <c r="OK862" s="1"/>
      <c r="OL862" s="1"/>
      <c r="OM862" s="1"/>
      <c r="ON862" s="1"/>
      <c r="OO862" s="1"/>
      <c r="OP862" s="1"/>
      <c r="OQ862" s="1"/>
      <c r="OR862" s="1"/>
      <c r="OS862" s="1"/>
      <c r="OT862" s="1"/>
      <c r="OU862" s="1"/>
      <c r="OV862" s="1"/>
      <c r="OW862" s="1"/>
      <c r="OX862" s="1"/>
      <c r="OY862" s="1"/>
      <c r="OZ862" s="1"/>
      <c r="PA862" s="1"/>
      <c r="PB862" s="1"/>
      <c r="PC862" s="1"/>
      <c r="PD862" s="1"/>
      <c r="PE862" s="1"/>
      <c r="PF862" s="1"/>
      <c r="PG862" s="1"/>
      <c r="PH862" s="1"/>
      <c r="PI862" s="1"/>
      <c r="PJ862" s="1"/>
      <c r="PK862" s="1"/>
      <c r="PL862" s="1"/>
      <c r="PM862" s="1"/>
      <c r="PN862" s="1"/>
      <c r="PO862" s="1"/>
      <c r="PP862" s="1"/>
      <c r="PQ862" s="1"/>
      <c r="PR862" s="1"/>
      <c r="PS862" s="1"/>
      <c r="PT862" s="1"/>
      <c r="PU862" s="1"/>
      <c r="PV862" s="1"/>
      <c r="PW862" s="1"/>
      <c r="PX862" s="1"/>
      <c r="PY862" s="1"/>
      <c r="PZ862" s="1"/>
    </row>
    <row r="863" spans="2:442" s="36" customFormat="1" ht="64.5" customHeight="1" x14ac:dyDescent="0.3">
      <c r="B863" s="258"/>
      <c r="C863" s="258"/>
      <c r="D863" s="228"/>
      <c r="E863" s="229"/>
      <c r="F863" s="229"/>
      <c r="G863" s="229"/>
      <c r="H863" s="228"/>
      <c r="I863" s="228"/>
      <c r="J863" s="11" t="s">
        <v>120</v>
      </c>
      <c r="K863" s="7" t="s">
        <v>121</v>
      </c>
      <c r="L863" s="7" t="s">
        <v>119</v>
      </c>
      <c r="M863" s="7">
        <v>2</v>
      </c>
      <c r="N863" s="227"/>
      <c r="O863" s="258"/>
      <c r="P863" s="258"/>
      <c r="Q863" s="258"/>
      <c r="R863" s="258"/>
      <c r="S863" s="258"/>
      <c r="T863" s="328"/>
      <c r="U863" s="328"/>
      <c r="V863" s="322"/>
      <c r="W863" s="322"/>
      <c r="X863" s="322"/>
      <c r="Y863" s="322"/>
      <c r="Z863" s="241"/>
      <c r="AA863" s="241"/>
      <c r="AB863" s="241"/>
      <c r="AC863" s="241"/>
      <c r="AD863" s="258"/>
      <c r="AE863" s="322"/>
      <c r="AF863" s="258"/>
      <c r="AG863" s="241"/>
      <c r="AH863" s="332"/>
      <c r="AI863" s="332"/>
      <c r="AJ863" s="258"/>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c r="FJ863" s="1"/>
      <c r="FK863" s="1"/>
      <c r="FL863" s="1"/>
      <c r="FM863" s="1"/>
      <c r="FN863" s="1"/>
      <c r="FO863" s="1"/>
      <c r="FP863" s="1"/>
      <c r="FQ863" s="1"/>
      <c r="FR863" s="1"/>
      <c r="FS863" s="1"/>
      <c r="FT863" s="1"/>
      <c r="FU863" s="1"/>
      <c r="FV863" s="1"/>
      <c r="FW863" s="1"/>
      <c r="FX863" s="1"/>
      <c r="FY863" s="1"/>
      <c r="FZ863" s="1"/>
      <c r="GA863" s="1"/>
      <c r="GB863" s="1"/>
      <c r="GC863" s="1"/>
      <c r="GD863" s="1"/>
      <c r="GE863" s="1"/>
      <c r="GF863" s="1"/>
      <c r="GG863" s="1"/>
      <c r="GH863" s="1"/>
      <c r="GI863" s="1"/>
      <c r="GJ863" s="1"/>
      <c r="GK863" s="1"/>
      <c r="GL863" s="1"/>
      <c r="GM863" s="1"/>
      <c r="GN863" s="1"/>
      <c r="GO863" s="1"/>
      <c r="GP863" s="1"/>
      <c r="GQ863" s="1"/>
      <c r="GR863" s="1"/>
      <c r="GS863" s="1"/>
      <c r="GT863" s="1"/>
      <c r="GU863" s="1"/>
      <c r="GV863" s="1"/>
      <c r="GW863" s="1"/>
      <c r="GX863" s="1"/>
      <c r="GY863" s="1"/>
      <c r="GZ863" s="1"/>
      <c r="HA863" s="1"/>
      <c r="HB863" s="1"/>
      <c r="HC863" s="1"/>
      <c r="HD863" s="1"/>
      <c r="HE863" s="1"/>
      <c r="HF863" s="1"/>
      <c r="HG863" s="1"/>
      <c r="HH863" s="1"/>
      <c r="HI863" s="1"/>
      <c r="HJ863" s="1"/>
      <c r="HK863" s="1"/>
      <c r="HL863" s="1"/>
      <c r="HM863" s="1"/>
      <c r="HN863" s="1"/>
      <c r="HO863" s="1"/>
      <c r="HP863" s="1"/>
      <c r="HQ863" s="1"/>
      <c r="HR863" s="1"/>
      <c r="HS863" s="1"/>
      <c r="HT863" s="1"/>
      <c r="HU863" s="1"/>
      <c r="HV863" s="1"/>
      <c r="HW863" s="1"/>
      <c r="HX863" s="1"/>
      <c r="HY863" s="1"/>
      <c r="HZ863" s="1"/>
      <c r="IA863" s="1"/>
      <c r="IB863" s="1"/>
      <c r="IC863" s="1"/>
      <c r="ID863" s="1"/>
      <c r="IE863" s="1"/>
      <c r="IF863" s="1"/>
      <c r="IG863" s="1"/>
      <c r="IH863" s="1"/>
      <c r="II863" s="1"/>
      <c r="IJ863" s="1"/>
      <c r="IK863" s="1"/>
      <c r="IL863" s="1"/>
      <c r="IM863" s="1"/>
      <c r="IN863" s="1"/>
      <c r="IO863" s="1"/>
      <c r="IP863" s="1"/>
      <c r="IQ863" s="1"/>
      <c r="IR863" s="1"/>
      <c r="IS863" s="1"/>
      <c r="IT863" s="1"/>
      <c r="IU863" s="1"/>
      <c r="IV863" s="1"/>
      <c r="IW863" s="1"/>
      <c r="IX863" s="1"/>
      <c r="IY863" s="1"/>
      <c r="IZ863" s="1"/>
      <c r="JA863" s="1"/>
      <c r="JB863" s="1"/>
      <c r="JC863" s="1"/>
      <c r="JD863" s="1"/>
      <c r="JE863" s="1"/>
      <c r="JF863" s="1"/>
      <c r="JG863" s="1"/>
      <c r="JH863" s="1"/>
      <c r="JI863" s="1"/>
      <c r="JJ863" s="1"/>
      <c r="JK863" s="1"/>
      <c r="JL863" s="1"/>
      <c r="JM863" s="1"/>
      <c r="JN863" s="1"/>
      <c r="JO863" s="1"/>
      <c r="JP863" s="1"/>
      <c r="JQ863" s="1"/>
      <c r="JR863" s="1"/>
      <c r="JS863" s="1"/>
      <c r="JT863" s="1"/>
      <c r="JU863" s="1"/>
      <c r="JV863" s="1"/>
      <c r="JW863" s="1"/>
      <c r="JX863" s="1"/>
      <c r="JY863" s="1"/>
      <c r="JZ863" s="1"/>
      <c r="KA863" s="1"/>
      <c r="KB863" s="1"/>
      <c r="KC863" s="1"/>
      <c r="KD863" s="1"/>
      <c r="KE863" s="1"/>
      <c r="KF863" s="1"/>
      <c r="KG863" s="1"/>
      <c r="KH863" s="1"/>
      <c r="KI863" s="1"/>
      <c r="KJ863" s="1"/>
      <c r="KK863" s="1"/>
      <c r="KL863" s="1"/>
      <c r="KM863" s="1"/>
      <c r="KN863" s="1"/>
      <c r="KO863" s="1"/>
      <c r="KP863" s="1"/>
      <c r="KQ863" s="1"/>
      <c r="KR863" s="1"/>
      <c r="KS863" s="1"/>
      <c r="KT863" s="1"/>
      <c r="KU863" s="1"/>
      <c r="KV863" s="1"/>
      <c r="KW863" s="1"/>
      <c r="KX863" s="1"/>
      <c r="KY863" s="1"/>
      <c r="KZ863" s="1"/>
      <c r="LA863" s="1"/>
      <c r="LB863" s="1"/>
      <c r="LC863" s="1"/>
      <c r="LD863" s="1"/>
      <c r="LE863" s="1"/>
      <c r="LF863" s="1"/>
      <c r="LG863" s="1"/>
      <c r="LH863" s="1"/>
      <c r="LI863" s="1"/>
      <c r="LJ863" s="1"/>
      <c r="LK863" s="1"/>
      <c r="LL863" s="1"/>
      <c r="LM863" s="1"/>
      <c r="LN863" s="1"/>
      <c r="LO863" s="1"/>
      <c r="LP863" s="1"/>
      <c r="LQ863" s="1"/>
      <c r="LR863" s="1"/>
      <c r="LS863" s="1"/>
      <c r="LT863" s="1"/>
      <c r="LU863" s="1"/>
      <c r="LV863" s="1"/>
      <c r="LW863" s="1"/>
      <c r="LX863" s="1"/>
      <c r="LY863" s="1"/>
      <c r="LZ863" s="1"/>
      <c r="MA863" s="1"/>
      <c r="MB863" s="1"/>
      <c r="MC863" s="1"/>
      <c r="MD863" s="1"/>
      <c r="ME863" s="1"/>
      <c r="MF863" s="1"/>
      <c r="MG863" s="1"/>
      <c r="MH863" s="1"/>
      <c r="MI863" s="1"/>
      <c r="MJ863" s="1"/>
      <c r="MK863" s="1"/>
      <c r="ML863" s="1"/>
      <c r="MM863" s="1"/>
      <c r="MN863" s="1"/>
      <c r="MO863" s="1"/>
      <c r="MP863" s="1"/>
      <c r="MQ863" s="1"/>
      <c r="MR863" s="1"/>
      <c r="MS863" s="1"/>
      <c r="MT863" s="1"/>
      <c r="MU863" s="1"/>
      <c r="MV863" s="1"/>
      <c r="MW863" s="1"/>
      <c r="MX863" s="1"/>
      <c r="MY863" s="1"/>
      <c r="MZ863" s="1"/>
      <c r="NA863" s="1"/>
      <c r="NB863" s="1"/>
      <c r="NC863" s="1"/>
      <c r="ND863" s="1"/>
      <c r="NE863" s="1"/>
      <c r="NF863" s="1"/>
      <c r="NG863" s="1"/>
      <c r="NH863" s="1"/>
      <c r="NI863" s="1"/>
      <c r="NJ863" s="1"/>
      <c r="NK863" s="1"/>
      <c r="NL863" s="1"/>
      <c r="NM863" s="1"/>
      <c r="NN863" s="1"/>
      <c r="NO863" s="1"/>
      <c r="NP863" s="1"/>
      <c r="NQ863" s="1"/>
      <c r="NR863" s="1"/>
      <c r="NS863" s="1"/>
      <c r="NT863" s="1"/>
      <c r="NU863" s="1"/>
      <c r="NV863" s="1"/>
      <c r="NW863" s="1"/>
      <c r="NX863" s="1"/>
      <c r="NY863" s="1"/>
      <c r="NZ863" s="1"/>
      <c r="OA863" s="1"/>
      <c r="OB863" s="1"/>
      <c r="OC863" s="1"/>
      <c r="OD863" s="1"/>
      <c r="OE863" s="1"/>
      <c r="OF863" s="1"/>
      <c r="OG863" s="1"/>
      <c r="OH863" s="1"/>
      <c r="OI863" s="1"/>
      <c r="OJ863" s="1"/>
      <c r="OK863" s="1"/>
      <c r="OL863" s="1"/>
      <c r="OM863" s="1"/>
      <c r="ON863" s="1"/>
      <c r="OO863" s="1"/>
      <c r="OP863" s="1"/>
      <c r="OQ863" s="1"/>
      <c r="OR863" s="1"/>
      <c r="OS863" s="1"/>
      <c r="OT863" s="1"/>
      <c r="OU863" s="1"/>
      <c r="OV863" s="1"/>
      <c r="OW863" s="1"/>
      <c r="OX863" s="1"/>
      <c r="OY863" s="1"/>
      <c r="OZ863" s="1"/>
      <c r="PA863" s="1"/>
      <c r="PB863" s="1"/>
      <c r="PC863" s="1"/>
      <c r="PD863" s="1"/>
      <c r="PE863" s="1"/>
      <c r="PF863" s="1"/>
      <c r="PG863" s="1"/>
      <c r="PH863" s="1"/>
      <c r="PI863" s="1"/>
      <c r="PJ863" s="1"/>
      <c r="PK863" s="1"/>
      <c r="PL863" s="1"/>
      <c r="PM863" s="1"/>
      <c r="PN863" s="1"/>
      <c r="PO863" s="1"/>
      <c r="PP863" s="1"/>
      <c r="PQ863" s="1"/>
      <c r="PR863" s="1"/>
      <c r="PS863" s="1"/>
      <c r="PT863" s="1"/>
      <c r="PU863" s="1"/>
      <c r="PV863" s="1"/>
      <c r="PW863" s="1"/>
      <c r="PX863" s="1"/>
      <c r="PY863" s="1"/>
      <c r="PZ863" s="1"/>
    </row>
    <row r="864" spans="2:442" s="36" customFormat="1" ht="96.6" x14ac:dyDescent="0.3">
      <c r="B864" s="256" t="s">
        <v>1216</v>
      </c>
      <c r="C864" s="256" t="s">
        <v>1217</v>
      </c>
      <c r="D864" s="228" t="s">
        <v>762</v>
      </c>
      <c r="E864" s="229" t="s">
        <v>67</v>
      </c>
      <c r="F864" s="229" t="s">
        <v>134</v>
      </c>
      <c r="G864" s="229" t="s">
        <v>147</v>
      </c>
      <c r="H864" s="228" t="s">
        <v>70</v>
      </c>
      <c r="I864" s="228" t="s">
        <v>79</v>
      </c>
      <c r="J864" s="11" t="s">
        <v>207</v>
      </c>
      <c r="K864" s="7" t="s">
        <v>107</v>
      </c>
      <c r="L864" s="7" t="s">
        <v>86</v>
      </c>
      <c r="M864" s="7">
        <v>40</v>
      </c>
      <c r="N864" s="227" t="s">
        <v>108</v>
      </c>
      <c r="O864" s="256" t="s">
        <v>343</v>
      </c>
      <c r="P864" s="228" t="s">
        <v>75</v>
      </c>
      <c r="Q864" s="228" t="s">
        <v>76</v>
      </c>
      <c r="R864" s="231" t="s">
        <v>77</v>
      </c>
      <c r="S864" s="231" t="s">
        <v>109</v>
      </c>
      <c r="T864" s="232">
        <f>V864+Y864</f>
        <v>26967.95</v>
      </c>
      <c r="U864" s="232">
        <f>+T864/M865</f>
        <v>26967.95</v>
      </c>
      <c r="V864" s="329">
        <v>22922.75</v>
      </c>
      <c r="W864" s="236" t="s">
        <v>79</v>
      </c>
      <c r="X864" s="236" t="s">
        <v>79</v>
      </c>
      <c r="Y864" s="329">
        <v>4045.2</v>
      </c>
      <c r="Z864" s="236" t="s">
        <v>98</v>
      </c>
      <c r="AA864" s="236" t="s">
        <v>79</v>
      </c>
      <c r="AB864" s="329">
        <v>4762.7700000000004</v>
      </c>
      <c r="AC864" s="227" t="s">
        <v>149</v>
      </c>
      <c r="AD864" s="237" t="s">
        <v>79</v>
      </c>
      <c r="AE864" s="237">
        <f>V864+Y864</f>
        <v>26967.95</v>
      </c>
      <c r="AF864" s="227" t="s">
        <v>79</v>
      </c>
      <c r="AG864" s="227" t="s">
        <v>33</v>
      </c>
      <c r="AH864" s="330" t="s">
        <v>405</v>
      </c>
      <c r="AI864" s="330" t="s">
        <v>510</v>
      </c>
      <c r="AJ864" s="23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c r="FJ864" s="1"/>
      <c r="FK864" s="1"/>
      <c r="FL864" s="1"/>
      <c r="FM864" s="1"/>
      <c r="FN864" s="1"/>
      <c r="FO864" s="1"/>
      <c r="FP864" s="1"/>
      <c r="FQ864" s="1"/>
      <c r="FR864" s="1"/>
      <c r="FS864" s="1"/>
      <c r="FT864" s="1"/>
      <c r="FU864" s="1"/>
      <c r="FV864" s="1"/>
      <c r="FW864" s="1"/>
      <c r="FX864" s="1"/>
      <c r="FY864" s="1"/>
      <c r="FZ864" s="1"/>
      <c r="GA864" s="1"/>
      <c r="GB864" s="1"/>
      <c r="GC864" s="1"/>
      <c r="GD864" s="1"/>
      <c r="GE864" s="1"/>
      <c r="GF864" s="1"/>
      <c r="GG864" s="1"/>
      <c r="GH864" s="1"/>
      <c r="GI864" s="1"/>
      <c r="GJ864" s="1"/>
      <c r="GK864" s="1"/>
      <c r="GL864" s="1"/>
      <c r="GM864" s="1"/>
      <c r="GN864" s="1"/>
      <c r="GO864" s="1"/>
      <c r="GP864" s="1"/>
      <c r="GQ864" s="1"/>
      <c r="GR864" s="1"/>
      <c r="GS864" s="1"/>
      <c r="GT864" s="1"/>
      <c r="GU864" s="1"/>
      <c r="GV864" s="1"/>
      <c r="GW864" s="1"/>
      <c r="GX864" s="1"/>
      <c r="GY864" s="1"/>
      <c r="GZ864" s="1"/>
      <c r="HA864" s="1"/>
      <c r="HB864" s="1"/>
      <c r="HC864" s="1"/>
      <c r="HD864" s="1"/>
      <c r="HE864" s="1"/>
      <c r="HF864" s="1"/>
      <c r="HG864" s="1"/>
      <c r="HH864" s="1"/>
      <c r="HI864" s="1"/>
      <c r="HJ864" s="1"/>
      <c r="HK864" s="1"/>
      <c r="HL864" s="1"/>
      <c r="HM864" s="1"/>
      <c r="HN864" s="1"/>
      <c r="HO864" s="1"/>
      <c r="HP864" s="1"/>
      <c r="HQ864" s="1"/>
      <c r="HR864" s="1"/>
      <c r="HS864" s="1"/>
      <c r="HT864" s="1"/>
      <c r="HU864" s="1"/>
      <c r="HV864" s="1"/>
      <c r="HW864" s="1"/>
      <c r="HX864" s="1"/>
      <c r="HY864" s="1"/>
      <c r="HZ864" s="1"/>
      <c r="IA864" s="1"/>
      <c r="IB864" s="1"/>
      <c r="IC864" s="1"/>
      <c r="ID864" s="1"/>
      <c r="IE864" s="1"/>
      <c r="IF864" s="1"/>
      <c r="IG864" s="1"/>
      <c r="IH864" s="1"/>
      <c r="II864" s="1"/>
      <c r="IJ864" s="1"/>
      <c r="IK864" s="1"/>
      <c r="IL864" s="1"/>
      <c r="IM864" s="1"/>
      <c r="IN864" s="1"/>
      <c r="IO864" s="1"/>
      <c r="IP864" s="1"/>
      <c r="IQ864" s="1"/>
      <c r="IR864" s="1"/>
      <c r="IS864" s="1"/>
      <c r="IT864" s="1"/>
      <c r="IU864" s="1"/>
      <c r="IV864" s="1"/>
      <c r="IW864" s="1"/>
      <c r="IX864" s="1"/>
      <c r="IY864" s="1"/>
      <c r="IZ864" s="1"/>
      <c r="JA864" s="1"/>
      <c r="JB864" s="1"/>
      <c r="JC864" s="1"/>
      <c r="JD864" s="1"/>
      <c r="JE864" s="1"/>
      <c r="JF864" s="1"/>
      <c r="JG864" s="1"/>
      <c r="JH864" s="1"/>
      <c r="JI864" s="1"/>
      <c r="JJ864" s="1"/>
      <c r="JK864" s="1"/>
      <c r="JL864" s="1"/>
      <c r="JM864" s="1"/>
      <c r="JN864" s="1"/>
      <c r="JO864" s="1"/>
      <c r="JP864" s="1"/>
      <c r="JQ864" s="1"/>
      <c r="JR864" s="1"/>
      <c r="JS864" s="1"/>
      <c r="JT864" s="1"/>
      <c r="JU864" s="1"/>
      <c r="JV864" s="1"/>
      <c r="JW864" s="1"/>
      <c r="JX864" s="1"/>
      <c r="JY864" s="1"/>
      <c r="JZ864" s="1"/>
      <c r="KA864" s="1"/>
      <c r="KB864" s="1"/>
      <c r="KC864" s="1"/>
      <c r="KD864" s="1"/>
      <c r="KE864" s="1"/>
      <c r="KF864" s="1"/>
      <c r="KG864" s="1"/>
      <c r="KH864" s="1"/>
      <c r="KI864" s="1"/>
      <c r="KJ864" s="1"/>
      <c r="KK864" s="1"/>
      <c r="KL864" s="1"/>
      <c r="KM864" s="1"/>
      <c r="KN864" s="1"/>
      <c r="KO864" s="1"/>
      <c r="KP864" s="1"/>
      <c r="KQ864" s="1"/>
      <c r="KR864" s="1"/>
      <c r="KS864" s="1"/>
      <c r="KT864" s="1"/>
      <c r="KU864" s="1"/>
      <c r="KV864" s="1"/>
      <c r="KW864" s="1"/>
      <c r="KX864" s="1"/>
      <c r="KY864" s="1"/>
      <c r="KZ864" s="1"/>
      <c r="LA864" s="1"/>
      <c r="LB864" s="1"/>
      <c r="LC864" s="1"/>
      <c r="LD864" s="1"/>
      <c r="LE864" s="1"/>
      <c r="LF864" s="1"/>
      <c r="LG864" s="1"/>
      <c r="LH864" s="1"/>
      <c r="LI864" s="1"/>
      <c r="LJ864" s="1"/>
      <c r="LK864" s="1"/>
      <c r="LL864" s="1"/>
      <c r="LM864" s="1"/>
      <c r="LN864" s="1"/>
      <c r="LO864" s="1"/>
      <c r="LP864" s="1"/>
      <c r="LQ864" s="1"/>
      <c r="LR864" s="1"/>
      <c r="LS864" s="1"/>
      <c r="LT864" s="1"/>
      <c r="LU864" s="1"/>
      <c r="LV864" s="1"/>
      <c r="LW864" s="1"/>
      <c r="LX864" s="1"/>
      <c r="LY864" s="1"/>
      <c r="LZ864" s="1"/>
      <c r="MA864" s="1"/>
      <c r="MB864" s="1"/>
      <c r="MC864" s="1"/>
      <c r="MD864" s="1"/>
      <c r="ME864" s="1"/>
      <c r="MF864" s="1"/>
      <c r="MG864" s="1"/>
      <c r="MH864" s="1"/>
      <c r="MI864" s="1"/>
      <c r="MJ864" s="1"/>
      <c r="MK864" s="1"/>
      <c r="ML864" s="1"/>
      <c r="MM864" s="1"/>
      <c r="MN864" s="1"/>
      <c r="MO864" s="1"/>
      <c r="MP864" s="1"/>
      <c r="MQ864" s="1"/>
      <c r="MR864" s="1"/>
      <c r="MS864" s="1"/>
      <c r="MT864" s="1"/>
      <c r="MU864" s="1"/>
      <c r="MV864" s="1"/>
      <c r="MW864" s="1"/>
      <c r="MX864" s="1"/>
      <c r="MY864" s="1"/>
      <c r="MZ864" s="1"/>
      <c r="NA864" s="1"/>
      <c r="NB864" s="1"/>
      <c r="NC864" s="1"/>
      <c r="ND864" s="1"/>
      <c r="NE864" s="1"/>
      <c r="NF864" s="1"/>
      <c r="NG864" s="1"/>
      <c r="NH864" s="1"/>
      <c r="NI864" s="1"/>
      <c r="NJ864" s="1"/>
      <c r="NK864" s="1"/>
      <c r="NL864" s="1"/>
      <c r="NM864" s="1"/>
      <c r="NN864" s="1"/>
      <c r="NO864" s="1"/>
      <c r="NP864" s="1"/>
      <c r="NQ864" s="1"/>
      <c r="NR864" s="1"/>
      <c r="NS864" s="1"/>
      <c r="NT864" s="1"/>
      <c r="NU864" s="1"/>
      <c r="NV864" s="1"/>
      <c r="NW864" s="1"/>
      <c r="NX864" s="1"/>
      <c r="NY864" s="1"/>
      <c r="NZ864" s="1"/>
      <c r="OA864" s="1"/>
      <c r="OB864" s="1"/>
      <c r="OC864" s="1"/>
      <c r="OD864" s="1"/>
      <c r="OE864" s="1"/>
      <c r="OF864" s="1"/>
      <c r="OG864" s="1"/>
      <c r="OH864" s="1"/>
      <c r="OI864" s="1"/>
      <c r="OJ864" s="1"/>
      <c r="OK864" s="1"/>
      <c r="OL864" s="1"/>
      <c r="OM864" s="1"/>
      <c r="ON864" s="1"/>
      <c r="OO864" s="1"/>
      <c r="OP864" s="1"/>
      <c r="OQ864" s="1"/>
      <c r="OR864" s="1"/>
      <c r="OS864" s="1"/>
      <c r="OT864" s="1"/>
      <c r="OU864" s="1"/>
      <c r="OV864" s="1"/>
      <c r="OW864" s="1"/>
      <c r="OX864" s="1"/>
      <c r="OY864" s="1"/>
      <c r="OZ864" s="1"/>
      <c r="PA864" s="1"/>
      <c r="PB864" s="1"/>
      <c r="PC864" s="1"/>
      <c r="PD864" s="1"/>
      <c r="PE864" s="1"/>
      <c r="PF864" s="1"/>
      <c r="PG864" s="1"/>
      <c r="PH864" s="1"/>
      <c r="PI864" s="1"/>
      <c r="PJ864" s="1"/>
      <c r="PK864" s="1"/>
      <c r="PL864" s="1"/>
      <c r="PM864" s="1"/>
      <c r="PN864" s="1"/>
      <c r="PO864" s="1"/>
      <c r="PP864" s="1"/>
      <c r="PQ864" s="1"/>
      <c r="PR864" s="1"/>
      <c r="PS864" s="1"/>
      <c r="PT864" s="1"/>
      <c r="PU864" s="1"/>
      <c r="PV864" s="1"/>
      <c r="PW864" s="1"/>
      <c r="PX864" s="1"/>
      <c r="PY864" s="1"/>
      <c r="PZ864" s="1"/>
    </row>
    <row r="865" spans="1:442" s="36" customFormat="1" ht="64.5" customHeight="1" x14ac:dyDescent="0.3">
      <c r="B865" s="257"/>
      <c r="C865" s="257"/>
      <c r="D865" s="228"/>
      <c r="E865" s="229"/>
      <c r="F865" s="229"/>
      <c r="G865" s="229"/>
      <c r="H865" s="228"/>
      <c r="I865" s="228"/>
      <c r="J865" s="11" t="s">
        <v>111</v>
      </c>
      <c r="K865" s="7" t="s">
        <v>112</v>
      </c>
      <c r="L865" s="7" t="s">
        <v>85</v>
      </c>
      <c r="M865" s="7">
        <v>1</v>
      </c>
      <c r="N865" s="227"/>
      <c r="O865" s="257"/>
      <c r="P865" s="228"/>
      <c r="Q865" s="228"/>
      <c r="R865" s="231"/>
      <c r="S865" s="231"/>
      <c r="T865" s="232"/>
      <c r="U865" s="232"/>
      <c r="V865" s="329"/>
      <c r="W865" s="236"/>
      <c r="X865" s="236"/>
      <c r="Y865" s="329"/>
      <c r="Z865" s="236"/>
      <c r="AA865" s="236"/>
      <c r="AB865" s="329"/>
      <c r="AC865" s="227"/>
      <c r="AD865" s="237"/>
      <c r="AE865" s="237"/>
      <c r="AF865" s="228"/>
      <c r="AG865" s="227"/>
      <c r="AH865" s="331"/>
      <c r="AI865" s="331"/>
      <c r="AJ865" s="23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c r="GH865" s="1"/>
      <c r="GI865" s="1"/>
      <c r="GJ865" s="1"/>
      <c r="GK865" s="1"/>
      <c r="GL865" s="1"/>
      <c r="GM865" s="1"/>
      <c r="GN865" s="1"/>
      <c r="GO865" s="1"/>
      <c r="GP865" s="1"/>
      <c r="GQ865" s="1"/>
      <c r="GR865" s="1"/>
      <c r="GS865" s="1"/>
      <c r="GT865" s="1"/>
      <c r="GU865" s="1"/>
      <c r="GV865" s="1"/>
      <c r="GW865" s="1"/>
      <c r="GX865" s="1"/>
      <c r="GY865" s="1"/>
      <c r="GZ865" s="1"/>
      <c r="HA865" s="1"/>
      <c r="HB865" s="1"/>
      <c r="HC865" s="1"/>
      <c r="HD865" s="1"/>
      <c r="HE865" s="1"/>
      <c r="HF865" s="1"/>
      <c r="HG865" s="1"/>
      <c r="HH865" s="1"/>
      <c r="HI865" s="1"/>
      <c r="HJ865" s="1"/>
      <c r="HK865" s="1"/>
      <c r="HL865" s="1"/>
      <c r="HM865" s="1"/>
      <c r="HN865" s="1"/>
      <c r="HO865" s="1"/>
      <c r="HP865" s="1"/>
      <c r="HQ865" s="1"/>
      <c r="HR865" s="1"/>
      <c r="HS865" s="1"/>
      <c r="HT865" s="1"/>
      <c r="HU865" s="1"/>
      <c r="HV865" s="1"/>
      <c r="HW865" s="1"/>
      <c r="HX865" s="1"/>
      <c r="HY865" s="1"/>
      <c r="HZ865" s="1"/>
      <c r="IA865" s="1"/>
      <c r="IB865" s="1"/>
      <c r="IC865" s="1"/>
      <c r="ID865" s="1"/>
      <c r="IE865" s="1"/>
      <c r="IF865" s="1"/>
      <c r="IG865" s="1"/>
      <c r="IH865" s="1"/>
      <c r="II865" s="1"/>
      <c r="IJ865" s="1"/>
      <c r="IK865" s="1"/>
      <c r="IL865" s="1"/>
      <c r="IM865" s="1"/>
      <c r="IN865" s="1"/>
      <c r="IO865" s="1"/>
      <c r="IP865" s="1"/>
      <c r="IQ865" s="1"/>
      <c r="IR865" s="1"/>
      <c r="IS865" s="1"/>
      <c r="IT865" s="1"/>
      <c r="IU865" s="1"/>
      <c r="IV865" s="1"/>
      <c r="IW865" s="1"/>
      <c r="IX865" s="1"/>
      <c r="IY865" s="1"/>
      <c r="IZ865" s="1"/>
      <c r="JA865" s="1"/>
      <c r="JB865" s="1"/>
      <c r="JC865" s="1"/>
      <c r="JD865" s="1"/>
      <c r="JE865" s="1"/>
      <c r="JF865" s="1"/>
      <c r="JG865" s="1"/>
      <c r="JH865" s="1"/>
      <c r="JI865" s="1"/>
      <c r="JJ865" s="1"/>
      <c r="JK865" s="1"/>
      <c r="JL865" s="1"/>
      <c r="JM865" s="1"/>
      <c r="JN865" s="1"/>
      <c r="JO865" s="1"/>
      <c r="JP865" s="1"/>
      <c r="JQ865" s="1"/>
      <c r="JR865" s="1"/>
      <c r="JS865" s="1"/>
      <c r="JT865" s="1"/>
      <c r="JU865" s="1"/>
      <c r="JV865" s="1"/>
      <c r="JW865" s="1"/>
      <c r="JX865" s="1"/>
      <c r="JY865" s="1"/>
      <c r="JZ865" s="1"/>
      <c r="KA865" s="1"/>
      <c r="KB865" s="1"/>
      <c r="KC865" s="1"/>
      <c r="KD865" s="1"/>
      <c r="KE865" s="1"/>
      <c r="KF865" s="1"/>
      <c r="KG865" s="1"/>
      <c r="KH865" s="1"/>
      <c r="KI865" s="1"/>
      <c r="KJ865" s="1"/>
      <c r="KK865" s="1"/>
      <c r="KL865" s="1"/>
      <c r="KM865" s="1"/>
      <c r="KN865" s="1"/>
      <c r="KO865" s="1"/>
      <c r="KP865" s="1"/>
      <c r="KQ865" s="1"/>
      <c r="KR865" s="1"/>
      <c r="KS865" s="1"/>
      <c r="KT865" s="1"/>
      <c r="KU865" s="1"/>
      <c r="KV865" s="1"/>
      <c r="KW865" s="1"/>
      <c r="KX865" s="1"/>
      <c r="KY865" s="1"/>
      <c r="KZ865" s="1"/>
      <c r="LA865" s="1"/>
      <c r="LB865" s="1"/>
      <c r="LC865" s="1"/>
      <c r="LD865" s="1"/>
      <c r="LE865" s="1"/>
      <c r="LF865" s="1"/>
      <c r="LG865" s="1"/>
      <c r="LH865" s="1"/>
      <c r="LI865" s="1"/>
      <c r="LJ865" s="1"/>
      <c r="LK865" s="1"/>
      <c r="LL865" s="1"/>
      <c r="LM865" s="1"/>
      <c r="LN865" s="1"/>
      <c r="LO865" s="1"/>
      <c r="LP865" s="1"/>
      <c r="LQ865" s="1"/>
      <c r="LR865" s="1"/>
      <c r="LS865" s="1"/>
      <c r="LT865" s="1"/>
      <c r="LU865" s="1"/>
      <c r="LV865" s="1"/>
      <c r="LW865" s="1"/>
      <c r="LX865" s="1"/>
      <c r="LY865" s="1"/>
      <c r="LZ865" s="1"/>
      <c r="MA865" s="1"/>
      <c r="MB865" s="1"/>
      <c r="MC865" s="1"/>
      <c r="MD865" s="1"/>
      <c r="ME865" s="1"/>
      <c r="MF865" s="1"/>
      <c r="MG865" s="1"/>
      <c r="MH865" s="1"/>
      <c r="MI865" s="1"/>
      <c r="MJ865" s="1"/>
      <c r="MK865" s="1"/>
      <c r="ML865" s="1"/>
      <c r="MM865" s="1"/>
      <c r="MN865" s="1"/>
      <c r="MO865" s="1"/>
      <c r="MP865" s="1"/>
      <c r="MQ865" s="1"/>
      <c r="MR865" s="1"/>
      <c r="MS865" s="1"/>
      <c r="MT865" s="1"/>
      <c r="MU865" s="1"/>
      <c r="MV865" s="1"/>
      <c r="MW865" s="1"/>
      <c r="MX865" s="1"/>
      <c r="MY865" s="1"/>
      <c r="MZ865" s="1"/>
      <c r="NA865" s="1"/>
      <c r="NB865" s="1"/>
      <c r="NC865" s="1"/>
      <c r="ND865" s="1"/>
      <c r="NE865" s="1"/>
      <c r="NF865" s="1"/>
      <c r="NG865" s="1"/>
      <c r="NH865" s="1"/>
      <c r="NI865" s="1"/>
      <c r="NJ865" s="1"/>
      <c r="NK865" s="1"/>
      <c r="NL865" s="1"/>
      <c r="NM865" s="1"/>
      <c r="NN865" s="1"/>
      <c r="NO865" s="1"/>
      <c r="NP865" s="1"/>
      <c r="NQ865" s="1"/>
      <c r="NR865" s="1"/>
      <c r="NS865" s="1"/>
      <c r="NT865" s="1"/>
      <c r="NU865" s="1"/>
      <c r="NV865" s="1"/>
      <c r="NW865" s="1"/>
      <c r="NX865" s="1"/>
      <c r="NY865" s="1"/>
      <c r="NZ865" s="1"/>
      <c r="OA865" s="1"/>
      <c r="OB865" s="1"/>
      <c r="OC865" s="1"/>
      <c r="OD865" s="1"/>
      <c r="OE865" s="1"/>
      <c r="OF865" s="1"/>
      <c r="OG865" s="1"/>
      <c r="OH865" s="1"/>
      <c r="OI865" s="1"/>
      <c r="OJ865" s="1"/>
      <c r="OK865" s="1"/>
      <c r="OL865" s="1"/>
      <c r="OM865" s="1"/>
      <c r="ON865" s="1"/>
      <c r="OO865" s="1"/>
      <c r="OP865" s="1"/>
      <c r="OQ865" s="1"/>
      <c r="OR865" s="1"/>
      <c r="OS865" s="1"/>
      <c r="OT865" s="1"/>
      <c r="OU865" s="1"/>
      <c r="OV865" s="1"/>
      <c r="OW865" s="1"/>
      <c r="OX865" s="1"/>
      <c r="OY865" s="1"/>
      <c r="OZ865" s="1"/>
      <c r="PA865" s="1"/>
      <c r="PB865" s="1"/>
      <c r="PC865" s="1"/>
      <c r="PD865" s="1"/>
      <c r="PE865" s="1"/>
      <c r="PF865" s="1"/>
      <c r="PG865" s="1"/>
      <c r="PH865" s="1"/>
      <c r="PI865" s="1"/>
      <c r="PJ865" s="1"/>
      <c r="PK865" s="1"/>
      <c r="PL865" s="1"/>
      <c r="PM865" s="1"/>
      <c r="PN865" s="1"/>
      <c r="PO865" s="1"/>
      <c r="PP865" s="1"/>
      <c r="PQ865" s="1"/>
      <c r="PR865" s="1"/>
      <c r="PS865" s="1"/>
      <c r="PT865" s="1"/>
      <c r="PU865" s="1"/>
      <c r="PV865" s="1"/>
      <c r="PW865" s="1"/>
      <c r="PX865" s="1"/>
      <c r="PY865" s="1"/>
      <c r="PZ865" s="1"/>
    </row>
    <row r="866" spans="1:442" s="36" customFormat="1" ht="64.5" customHeight="1" x14ac:dyDescent="0.3">
      <c r="B866" s="258"/>
      <c r="C866" s="258"/>
      <c r="D866" s="228"/>
      <c r="E866" s="229"/>
      <c r="F866" s="229"/>
      <c r="G866" s="229"/>
      <c r="H866" s="228"/>
      <c r="I866" s="228"/>
      <c r="J866" s="28" t="s">
        <v>127</v>
      </c>
      <c r="K866" s="14" t="s">
        <v>128</v>
      </c>
      <c r="L866" s="14" t="s">
        <v>85</v>
      </c>
      <c r="M866" s="63">
        <v>15</v>
      </c>
      <c r="N866" s="227"/>
      <c r="O866" s="258"/>
      <c r="P866" s="228"/>
      <c r="Q866" s="228"/>
      <c r="R866" s="231"/>
      <c r="S866" s="231"/>
      <c r="T866" s="232"/>
      <c r="U866" s="232"/>
      <c r="V866" s="329"/>
      <c r="W866" s="236"/>
      <c r="X866" s="236"/>
      <c r="Y866" s="329"/>
      <c r="Z866" s="236"/>
      <c r="AA866" s="236"/>
      <c r="AB866" s="329"/>
      <c r="AC866" s="227"/>
      <c r="AD866" s="237"/>
      <c r="AE866" s="237"/>
      <c r="AF866" s="228"/>
      <c r="AG866" s="227"/>
      <c r="AH866" s="332"/>
      <c r="AI866" s="332"/>
      <c r="AJ866" s="23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c r="FJ866" s="1"/>
      <c r="FK866" s="1"/>
      <c r="FL866" s="1"/>
      <c r="FM866" s="1"/>
      <c r="FN866" s="1"/>
      <c r="FO866" s="1"/>
      <c r="FP866" s="1"/>
      <c r="FQ866" s="1"/>
      <c r="FR866" s="1"/>
      <c r="FS866" s="1"/>
      <c r="FT866" s="1"/>
      <c r="FU866" s="1"/>
      <c r="FV866" s="1"/>
      <c r="FW866" s="1"/>
      <c r="FX866" s="1"/>
      <c r="FY866" s="1"/>
      <c r="FZ866" s="1"/>
      <c r="GA866" s="1"/>
      <c r="GB866" s="1"/>
      <c r="GC866" s="1"/>
      <c r="GD866" s="1"/>
      <c r="GE866" s="1"/>
      <c r="GF866" s="1"/>
      <c r="GG866" s="1"/>
      <c r="GH866" s="1"/>
      <c r="GI866" s="1"/>
      <c r="GJ866" s="1"/>
      <c r="GK866" s="1"/>
      <c r="GL866" s="1"/>
      <c r="GM866" s="1"/>
      <c r="GN866" s="1"/>
      <c r="GO866" s="1"/>
      <c r="GP866" s="1"/>
      <c r="GQ866" s="1"/>
      <c r="GR866" s="1"/>
      <c r="GS866" s="1"/>
      <c r="GT866" s="1"/>
      <c r="GU866" s="1"/>
      <c r="GV866" s="1"/>
      <c r="GW866" s="1"/>
      <c r="GX866" s="1"/>
      <c r="GY866" s="1"/>
      <c r="GZ866" s="1"/>
      <c r="HA866" s="1"/>
      <c r="HB866" s="1"/>
      <c r="HC866" s="1"/>
      <c r="HD866" s="1"/>
      <c r="HE866" s="1"/>
      <c r="HF866" s="1"/>
      <c r="HG866" s="1"/>
      <c r="HH866" s="1"/>
      <c r="HI866" s="1"/>
      <c r="HJ866" s="1"/>
      <c r="HK866" s="1"/>
      <c r="HL866" s="1"/>
      <c r="HM866" s="1"/>
      <c r="HN866" s="1"/>
      <c r="HO866" s="1"/>
      <c r="HP866" s="1"/>
      <c r="HQ866" s="1"/>
      <c r="HR866" s="1"/>
      <c r="HS866" s="1"/>
      <c r="HT866" s="1"/>
      <c r="HU866" s="1"/>
      <c r="HV866" s="1"/>
      <c r="HW866" s="1"/>
      <c r="HX866" s="1"/>
      <c r="HY866" s="1"/>
      <c r="HZ866" s="1"/>
      <c r="IA866" s="1"/>
      <c r="IB866" s="1"/>
      <c r="IC866" s="1"/>
      <c r="ID866" s="1"/>
      <c r="IE866" s="1"/>
      <c r="IF866" s="1"/>
      <c r="IG866" s="1"/>
      <c r="IH866" s="1"/>
      <c r="II866" s="1"/>
      <c r="IJ866" s="1"/>
      <c r="IK866" s="1"/>
      <c r="IL866" s="1"/>
      <c r="IM866" s="1"/>
      <c r="IN866" s="1"/>
      <c r="IO866" s="1"/>
      <c r="IP866" s="1"/>
      <c r="IQ866" s="1"/>
      <c r="IR866" s="1"/>
      <c r="IS866" s="1"/>
      <c r="IT866" s="1"/>
      <c r="IU866" s="1"/>
      <c r="IV866" s="1"/>
      <c r="IW866" s="1"/>
      <c r="IX866" s="1"/>
      <c r="IY866" s="1"/>
      <c r="IZ866" s="1"/>
      <c r="JA866" s="1"/>
      <c r="JB866" s="1"/>
      <c r="JC866" s="1"/>
      <c r="JD866" s="1"/>
      <c r="JE866" s="1"/>
      <c r="JF866" s="1"/>
      <c r="JG866" s="1"/>
      <c r="JH866" s="1"/>
      <c r="JI866" s="1"/>
      <c r="JJ866" s="1"/>
      <c r="JK866" s="1"/>
      <c r="JL866" s="1"/>
      <c r="JM866" s="1"/>
      <c r="JN866" s="1"/>
      <c r="JO866" s="1"/>
      <c r="JP866" s="1"/>
      <c r="JQ866" s="1"/>
      <c r="JR866" s="1"/>
      <c r="JS866" s="1"/>
      <c r="JT866" s="1"/>
      <c r="JU866" s="1"/>
      <c r="JV866" s="1"/>
      <c r="JW866" s="1"/>
      <c r="JX866" s="1"/>
      <c r="JY866" s="1"/>
      <c r="JZ866" s="1"/>
      <c r="KA866" s="1"/>
      <c r="KB866" s="1"/>
      <c r="KC866" s="1"/>
      <c r="KD866" s="1"/>
      <c r="KE866" s="1"/>
      <c r="KF866" s="1"/>
      <c r="KG866" s="1"/>
      <c r="KH866" s="1"/>
      <c r="KI866" s="1"/>
      <c r="KJ866" s="1"/>
      <c r="KK866" s="1"/>
      <c r="KL866" s="1"/>
      <c r="KM866" s="1"/>
      <c r="KN866" s="1"/>
      <c r="KO866" s="1"/>
      <c r="KP866" s="1"/>
      <c r="KQ866" s="1"/>
      <c r="KR866" s="1"/>
      <c r="KS866" s="1"/>
      <c r="KT866" s="1"/>
      <c r="KU866" s="1"/>
      <c r="KV866" s="1"/>
      <c r="KW866" s="1"/>
      <c r="KX866" s="1"/>
      <c r="KY866" s="1"/>
      <c r="KZ866" s="1"/>
      <c r="LA866" s="1"/>
      <c r="LB866" s="1"/>
      <c r="LC866" s="1"/>
      <c r="LD866" s="1"/>
      <c r="LE866" s="1"/>
      <c r="LF866" s="1"/>
      <c r="LG866" s="1"/>
      <c r="LH866" s="1"/>
      <c r="LI866" s="1"/>
      <c r="LJ866" s="1"/>
      <c r="LK866" s="1"/>
      <c r="LL866" s="1"/>
      <c r="LM866" s="1"/>
      <c r="LN866" s="1"/>
      <c r="LO866" s="1"/>
      <c r="LP866" s="1"/>
      <c r="LQ866" s="1"/>
      <c r="LR866" s="1"/>
      <c r="LS866" s="1"/>
      <c r="LT866" s="1"/>
      <c r="LU866" s="1"/>
      <c r="LV866" s="1"/>
      <c r="LW866" s="1"/>
      <c r="LX866" s="1"/>
      <c r="LY866" s="1"/>
      <c r="LZ866" s="1"/>
      <c r="MA866" s="1"/>
      <c r="MB866" s="1"/>
      <c r="MC866" s="1"/>
      <c r="MD866" s="1"/>
      <c r="ME866" s="1"/>
      <c r="MF866" s="1"/>
      <c r="MG866" s="1"/>
      <c r="MH866" s="1"/>
      <c r="MI866" s="1"/>
      <c r="MJ866" s="1"/>
      <c r="MK866" s="1"/>
      <c r="ML866" s="1"/>
      <c r="MM866" s="1"/>
      <c r="MN866" s="1"/>
      <c r="MO866" s="1"/>
      <c r="MP866" s="1"/>
      <c r="MQ866" s="1"/>
      <c r="MR866" s="1"/>
      <c r="MS866" s="1"/>
      <c r="MT866" s="1"/>
      <c r="MU866" s="1"/>
      <c r="MV866" s="1"/>
      <c r="MW866" s="1"/>
      <c r="MX866" s="1"/>
      <c r="MY866" s="1"/>
      <c r="MZ866" s="1"/>
      <c r="NA866" s="1"/>
      <c r="NB866" s="1"/>
      <c r="NC866" s="1"/>
      <c r="ND866" s="1"/>
      <c r="NE866" s="1"/>
      <c r="NF866" s="1"/>
      <c r="NG866" s="1"/>
      <c r="NH866" s="1"/>
      <c r="NI866" s="1"/>
      <c r="NJ866" s="1"/>
      <c r="NK866" s="1"/>
      <c r="NL866" s="1"/>
      <c r="NM866" s="1"/>
      <c r="NN866" s="1"/>
      <c r="NO866" s="1"/>
      <c r="NP866" s="1"/>
      <c r="NQ866" s="1"/>
      <c r="NR866" s="1"/>
      <c r="NS866" s="1"/>
      <c r="NT866" s="1"/>
      <c r="NU866" s="1"/>
      <c r="NV866" s="1"/>
      <c r="NW866" s="1"/>
      <c r="NX866" s="1"/>
      <c r="NY866" s="1"/>
      <c r="NZ866" s="1"/>
      <c r="OA866" s="1"/>
      <c r="OB866" s="1"/>
      <c r="OC866" s="1"/>
      <c r="OD866" s="1"/>
      <c r="OE866" s="1"/>
      <c r="OF866" s="1"/>
      <c r="OG866" s="1"/>
      <c r="OH866" s="1"/>
      <c r="OI866" s="1"/>
      <c r="OJ866" s="1"/>
      <c r="OK866" s="1"/>
      <c r="OL866" s="1"/>
      <c r="OM866" s="1"/>
      <c r="ON866" s="1"/>
      <c r="OO866" s="1"/>
      <c r="OP866" s="1"/>
      <c r="OQ866" s="1"/>
      <c r="OR866" s="1"/>
      <c r="OS866" s="1"/>
      <c r="OT866" s="1"/>
      <c r="OU866" s="1"/>
      <c r="OV866" s="1"/>
      <c r="OW866" s="1"/>
      <c r="OX866" s="1"/>
      <c r="OY866" s="1"/>
      <c r="OZ866" s="1"/>
      <c r="PA866" s="1"/>
      <c r="PB866" s="1"/>
      <c r="PC866" s="1"/>
      <c r="PD866" s="1"/>
      <c r="PE866" s="1"/>
      <c r="PF866" s="1"/>
      <c r="PG866" s="1"/>
      <c r="PH866" s="1"/>
      <c r="PI866" s="1"/>
      <c r="PJ866" s="1"/>
      <c r="PK866" s="1"/>
      <c r="PL866" s="1"/>
      <c r="PM866" s="1"/>
      <c r="PN866" s="1"/>
      <c r="PO866" s="1"/>
      <c r="PP866" s="1"/>
      <c r="PQ866" s="1"/>
      <c r="PR866" s="1"/>
      <c r="PS866" s="1"/>
      <c r="PT866" s="1"/>
      <c r="PU866" s="1"/>
      <c r="PV866" s="1"/>
      <c r="PW866" s="1"/>
      <c r="PX866" s="1"/>
      <c r="PY866" s="1"/>
      <c r="PZ866" s="1"/>
    </row>
    <row r="867" spans="1:442" s="91" customFormat="1" ht="96.6" x14ac:dyDescent="0.3">
      <c r="A867" s="36"/>
      <c r="B867" s="228" t="s">
        <v>566</v>
      </c>
      <c r="C867" s="228" t="s">
        <v>567</v>
      </c>
      <c r="D867" s="228" t="s">
        <v>106</v>
      </c>
      <c r="E867" s="229" t="s">
        <v>67</v>
      </c>
      <c r="F867" s="229" t="s">
        <v>134</v>
      </c>
      <c r="G867" s="229" t="s">
        <v>147</v>
      </c>
      <c r="H867" s="228" t="s">
        <v>70</v>
      </c>
      <c r="I867" s="228" t="s">
        <v>79</v>
      </c>
      <c r="J867" s="11" t="s">
        <v>207</v>
      </c>
      <c r="K867" s="7" t="s">
        <v>107</v>
      </c>
      <c r="L867" s="7" t="s">
        <v>86</v>
      </c>
      <c r="M867" s="22">
        <v>40</v>
      </c>
      <c r="N867" s="227" t="s">
        <v>108</v>
      </c>
      <c r="O867" s="228" t="s">
        <v>571</v>
      </c>
      <c r="P867" s="228" t="s">
        <v>75</v>
      </c>
      <c r="Q867" s="228" t="s">
        <v>76</v>
      </c>
      <c r="R867" s="231" t="s">
        <v>77</v>
      </c>
      <c r="S867" s="231" t="s">
        <v>109</v>
      </c>
      <c r="T867" s="232">
        <f>V867+Y867</f>
        <v>95268.53</v>
      </c>
      <c r="U867" s="232" t="s">
        <v>79</v>
      </c>
      <c r="V867" s="236">
        <v>80978.25</v>
      </c>
      <c r="W867" s="236" t="s">
        <v>98</v>
      </c>
      <c r="X867" s="236" t="s">
        <v>79</v>
      </c>
      <c r="Y867" s="236">
        <v>14290.28</v>
      </c>
      <c r="Z867" s="236" t="s">
        <v>98</v>
      </c>
      <c r="AA867" s="236" t="s">
        <v>79</v>
      </c>
      <c r="AB867" s="236">
        <v>31655.040000000001</v>
      </c>
      <c r="AC867" s="227" t="s">
        <v>149</v>
      </c>
      <c r="AD867" s="237" t="s">
        <v>79</v>
      </c>
      <c r="AE867" s="237">
        <f>V867+Y867</f>
        <v>95268.53</v>
      </c>
      <c r="AF867" s="228" t="s">
        <v>79</v>
      </c>
      <c r="AG867" s="227" t="s">
        <v>33</v>
      </c>
      <c r="AH867" s="241" t="s">
        <v>174</v>
      </c>
      <c r="AI867" s="241" t="s">
        <v>157</v>
      </c>
      <c r="AJ867" s="228"/>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c r="IW867" s="1"/>
      <c r="IX867" s="1"/>
      <c r="IY867" s="1"/>
      <c r="IZ867" s="1"/>
      <c r="JA867" s="1"/>
      <c r="JB867" s="1"/>
      <c r="JC867" s="1"/>
      <c r="JD867" s="1"/>
      <c r="JE867" s="1"/>
      <c r="JF867" s="1"/>
      <c r="JG867" s="1"/>
      <c r="JH867" s="1"/>
      <c r="JI867" s="1"/>
      <c r="JJ867" s="1"/>
      <c r="JK867" s="1"/>
      <c r="JL867" s="1"/>
      <c r="JM867" s="1"/>
      <c r="JN867" s="1"/>
      <c r="JO867" s="1"/>
      <c r="JP867" s="1"/>
      <c r="JQ867" s="1"/>
      <c r="JR867" s="1"/>
      <c r="JS867" s="1"/>
      <c r="JT867" s="1"/>
      <c r="JU867" s="1"/>
      <c r="JV867" s="1"/>
      <c r="JW867" s="1"/>
      <c r="JX867" s="1"/>
      <c r="JY867" s="1"/>
      <c r="JZ867" s="1"/>
      <c r="KA867" s="1"/>
      <c r="KB867" s="1"/>
      <c r="KC867" s="1"/>
      <c r="KD867" s="1"/>
      <c r="KE867" s="1"/>
      <c r="KF867" s="1"/>
      <c r="KG867" s="1"/>
      <c r="KH867" s="1"/>
      <c r="KI867" s="1"/>
      <c r="KJ867" s="1"/>
      <c r="KK867" s="1"/>
      <c r="KL867" s="1"/>
      <c r="KM867" s="1"/>
      <c r="KN867" s="1"/>
      <c r="KO867" s="1"/>
      <c r="KP867" s="1"/>
      <c r="KQ867" s="1"/>
      <c r="KR867" s="1"/>
      <c r="KS867" s="1"/>
      <c r="KT867" s="1"/>
      <c r="KU867" s="1"/>
      <c r="KV867" s="1"/>
      <c r="KW867" s="1"/>
      <c r="KX867" s="1"/>
      <c r="KY867" s="1"/>
      <c r="KZ867" s="1"/>
      <c r="LA867" s="1"/>
      <c r="LB867" s="1"/>
      <c r="LC867" s="1"/>
      <c r="LD867" s="1"/>
      <c r="LE867" s="1"/>
      <c r="LF867" s="1"/>
      <c r="LG867" s="1"/>
      <c r="LH867" s="1"/>
      <c r="LI867" s="1"/>
      <c r="LJ867" s="1"/>
      <c r="LK867" s="1"/>
      <c r="LL867" s="1"/>
      <c r="LM867" s="1"/>
      <c r="LN867" s="1"/>
      <c r="LO867" s="1"/>
      <c r="LP867" s="1"/>
      <c r="LQ867" s="1"/>
      <c r="LR867" s="1"/>
      <c r="LS867" s="1"/>
      <c r="LT867" s="1"/>
      <c r="LU867" s="1"/>
      <c r="LV867" s="1"/>
      <c r="LW867" s="1"/>
      <c r="LX867" s="1"/>
      <c r="LY867" s="1"/>
      <c r="LZ867" s="1"/>
      <c r="MA867" s="1"/>
      <c r="MB867" s="1"/>
      <c r="MC867" s="1"/>
      <c r="MD867" s="1"/>
      <c r="ME867" s="1"/>
      <c r="MF867" s="1"/>
      <c r="MG867" s="1"/>
      <c r="MH867" s="1"/>
      <c r="MI867" s="1"/>
      <c r="MJ867" s="1"/>
      <c r="MK867" s="1"/>
      <c r="ML867" s="1"/>
      <c r="MM867" s="1"/>
      <c r="MN867" s="1"/>
      <c r="MO867" s="1"/>
      <c r="MP867" s="1"/>
      <c r="MQ867" s="1"/>
      <c r="MR867" s="1"/>
      <c r="MS867" s="1"/>
      <c r="MT867" s="1"/>
      <c r="MU867" s="1"/>
      <c r="MV867" s="1"/>
      <c r="MW867" s="1"/>
      <c r="MX867" s="1"/>
      <c r="MY867" s="1"/>
      <c r="MZ867" s="1"/>
      <c r="NA867" s="1"/>
      <c r="NB867" s="1"/>
      <c r="NC867" s="1"/>
      <c r="ND867" s="1"/>
      <c r="NE867" s="1"/>
      <c r="NF867" s="1"/>
      <c r="NG867" s="1"/>
      <c r="NH867" s="1"/>
      <c r="NI867" s="1"/>
      <c r="NJ867" s="1"/>
      <c r="NK867" s="1"/>
      <c r="NL867" s="1"/>
      <c r="NM867" s="1"/>
      <c r="NN867" s="1"/>
      <c r="NO867" s="1"/>
      <c r="NP867" s="1"/>
      <c r="NQ867" s="1"/>
      <c r="NR867" s="1"/>
      <c r="NS867" s="1"/>
      <c r="NT867" s="1"/>
      <c r="NU867" s="1"/>
      <c r="NV867" s="1"/>
      <c r="NW867" s="1"/>
      <c r="NX867" s="1"/>
      <c r="NY867" s="1"/>
      <c r="NZ867" s="1"/>
      <c r="OA867" s="1"/>
      <c r="OB867" s="1"/>
      <c r="OC867" s="1"/>
      <c r="OD867" s="1"/>
      <c r="OE867" s="1"/>
      <c r="OF867" s="1"/>
      <c r="OG867" s="1"/>
      <c r="OH867" s="1"/>
      <c r="OI867" s="1"/>
      <c r="OJ867" s="1"/>
      <c r="OK867" s="1"/>
      <c r="OL867" s="1"/>
      <c r="OM867" s="1"/>
      <c r="ON867" s="1"/>
      <c r="OO867" s="1"/>
      <c r="OP867" s="1"/>
      <c r="OQ867" s="1"/>
      <c r="OR867" s="1"/>
      <c r="OS867" s="1"/>
      <c r="OT867" s="1"/>
      <c r="OU867" s="1"/>
      <c r="OV867" s="1"/>
      <c r="OW867" s="1"/>
      <c r="OX867" s="1"/>
      <c r="OY867" s="1"/>
      <c r="OZ867" s="1"/>
      <c r="PA867" s="1"/>
      <c r="PB867" s="1"/>
      <c r="PC867" s="1"/>
      <c r="PD867" s="1"/>
      <c r="PE867" s="1"/>
      <c r="PF867" s="1"/>
      <c r="PG867" s="1"/>
      <c r="PH867" s="1"/>
      <c r="PI867" s="1"/>
      <c r="PJ867" s="1"/>
      <c r="PK867" s="1"/>
      <c r="PL867" s="1"/>
      <c r="PM867" s="1"/>
      <c r="PN867" s="1"/>
      <c r="PO867" s="1"/>
      <c r="PP867" s="1"/>
      <c r="PQ867" s="1"/>
      <c r="PR867" s="1"/>
      <c r="PS867" s="1"/>
      <c r="PT867" s="1"/>
      <c r="PU867" s="1"/>
      <c r="PV867" s="1"/>
      <c r="PW867" s="1"/>
      <c r="PX867" s="1"/>
      <c r="PY867" s="1"/>
      <c r="PZ867" s="1"/>
    </row>
    <row r="868" spans="1:442" s="91" customFormat="1" ht="56.7" customHeight="1" x14ac:dyDescent="0.3">
      <c r="A868" s="36"/>
      <c r="B868" s="228"/>
      <c r="C868" s="228"/>
      <c r="D868" s="228"/>
      <c r="E868" s="229"/>
      <c r="F868" s="229"/>
      <c r="G868" s="229"/>
      <c r="H868" s="228"/>
      <c r="I868" s="228"/>
      <c r="J868" s="11" t="s">
        <v>111</v>
      </c>
      <c r="K868" s="7" t="s">
        <v>112</v>
      </c>
      <c r="L868" s="7" t="s">
        <v>85</v>
      </c>
      <c r="M868" s="7">
        <v>5</v>
      </c>
      <c r="N868" s="227"/>
      <c r="O868" s="228"/>
      <c r="P868" s="228"/>
      <c r="Q868" s="228"/>
      <c r="R868" s="231"/>
      <c r="S868" s="231"/>
      <c r="T868" s="232"/>
      <c r="U868" s="232"/>
      <c r="V868" s="236"/>
      <c r="W868" s="236"/>
      <c r="X868" s="236"/>
      <c r="Y868" s="236"/>
      <c r="Z868" s="236"/>
      <c r="AA868" s="236"/>
      <c r="AB868" s="236"/>
      <c r="AC868" s="227"/>
      <c r="AD868" s="237"/>
      <c r="AE868" s="237"/>
      <c r="AF868" s="228"/>
      <c r="AG868" s="227"/>
      <c r="AH868" s="227"/>
      <c r="AI868" s="227"/>
      <c r="AJ868" s="228"/>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c r="FJ868" s="1"/>
      <c r="FK868" s="1"/>
      <c r="FL868" s="1"/>
      <c r="FM868" s="1"/>
      <c r="FN868" s="1"/>
      <c r="FO868" s="1"/>
      <c r="FP868" s="1"/>
      <c r="FQ868" s="1"/>
      <c r="FR868" s="1"/>
      <c r="FS868" s="1"/>
      <c r="FT868" s="1"/>
      <c r="FU868" s="1"/>
      <c r="FV868" s="1"/>
      <c r="FW868" s="1"/>
      <c r="FX868" s="1"/>
      <c r="FY868" s="1"/>
      <c r="FZ868" s="1"/>
      <c r="GA868" s="1"/>
      <c r="GB868" s="1"/>
      <c r="GC868" s="1"/>
      <c r="GD868" s="1"/>
      <c r="GE868" s="1"/>
      <c r="GF868" s="1"/>
      <c r="GG868" s="1"/>
      <c r="GH868" s="1"/>
      <c r="GI868" s="1"/>
      <c r="GJ868" s="1"/>
      <c r="GK868" s="1"/>
      <c r="GL868" s="1"/>
      <c r="GM868" s="1"/>
      <c r="GN868" s="1"/>
      <c r="GO868" s="1"/>
      <c r="GP868" s="1"/>
      <c r="GQ868" s="1"/>
      <c r="GR868" s="1"/>
      <c r="GS868" s="1"/>
      <c r="GT868" s="1"/>
      <c r="GU868" s="1"/>
      <c r="GV868" s="1"/>
      <c r="GW868" s="1"/>
      <c r="GX868" s="1"/>
      <c r="GY868" s="1"/>
      <c r="GZ868" s="1"/>
      <c r="HA868" s="1"/>
      <c r="HB868" s="1"/>
      <c r="HC868" s="1"/>
      <c r="HD868" s="1"/>
      <c r="HE868" s="1"/>
      <c r="HF868" s="1"/>
      <c r="HG868" s="1"/>
      <c r="HH868" s="1"/>
      <c r="HI868" s="1"/>
      <c r="HJ868" s="1"/>
      <c r="HK868" s="1"/>
      <c r="HL868" s="1"/>
      <c r="HM868" s="1"/>
      <c r="HN868" s="1"/>
      <c r="HO868" s="1"/>
      <c r="HP868" s="1"/>
      <c r="HQ868" s="1"/>
      <c r="HR868" s="1"/>
      <c r="HS868" s="1"/>
      <c r="HT868" s="1"/>
      <c r="HU868" s="1"/>
      <c r="HV868" s="1"/>
      <c r="HW868" s="1"/>
      <c r="HX868" s="1"/>
      <c r="HY868" s="1"/>
      <c r="HZ868" s="1"/>
      <c r="IA868" s="1"/>
      <c r="IB868" s="1"/>
      <c r="IC868" s="1"/>
      <c r="ID868" s="1"/>
      <c r="IE868" s="1"/>
      <c r="IF868" s="1"/>
      <c r="IG868" s="1"/>
      <c r="IH868" s="1"/>
      <c r="II868" s="1"/>
      <c r="IJ868" s="1"/>
      <c r="IK868" s="1"/>
      <c r="IL868" s="1"/>
      <c r="IM868" s="1"/>
      <c r="IN868" s="1"/>
      <c r="IO868" s="1"/>
      <c r="IP868" s="1"/>
      <c r="IQ868" s="1"/>
      <c r="IR868" s="1"/>
      <c r="IS868" s="1"/>
      <c r="IT868" s="1"/>
      <c r="IU868" s="1"/>
      <c r="IV868" s="1"/>
      <c r="IW868" s="1"/>
      <c r="IX868" s="1"/>
      <c r="IY868" s="1"/>
      <c r="IZ868" s="1"/>
      <c r="JA868" s="1"/>
      <c r="JB868" s="1"/>
      <c r="JC868" s="1"/>
      <c r="JD868" s="1"/>
      <c r="JE868" s="1"/>
      <c r="JF868" s="1"/>
      <c r="JG868" s="1"/>
      <c r="JH868" s="1"/>
      <c r="JI868" s="1"/>
      <c r="JJ868" s="1"/>
      <c r="JK868" s="1"/>
      <c r="JL868" s="1"/>
      <c r="JM868" s="1"/>
      <c r="JN868" s="1"/>
      <c r="JO868" s="1"/>
      <c r="JP868" s="1"/>
      <c r="JQ868" s="1"/>
      <c r="JR868" s="1"/>
      <c r="JS868" s="1"/>
      <c r="JT868" s="1"/>
      <c r="JU868" s="1"/>
      <c r="JV868" s="1"/>
      <c r="JW868" s="1"/>
      <c r="JX868" s="1"/>
      <c r="JY868" s="1"/>
      <c r="JZ868" s="1"/>
      <c r="KA868" s="1"/>
      <c r="KB868" s="1"/>
      <c r="KC868" s="1"/>
      <c r="KD868" s="1"/>
      <c r="KE868" s="1"/>
      <c r="KF868" s="1"/>
      <c r="KG868" s="1"/>
      <c r="KH868" s="1"/>
      <c r="KI868" s="1"/>
      <c r="KJ868" s="1"/>
      <c r="KK868" s="1"/>
      <c r="KL868" s="1"/>
      <c r="KM868" s="1"/>
      <c r="KN868" s="1"/>
      <c r="KO868" s="1"/>
      <c r="KP868" s="1"/>
      <c r="KQ868" s="1"/>
      <c r="KR868" s="1"/>
      <c r="KS868" s="1"/>
      <c r="KT868" s="1"/>
      <c r="KU868" s="1"/>
      <c r="KV868" s="1"/>
      <c r="KW868" s="1"/>
      <c r="KX868" s="1"/>
      <c r="KY868" s="1"/>
      <c r="KZ868" s="1"/>
      <c r="LA868" s="1"/>
      <c r="LB868" s="1"/>
      <c r="LC868" s="1"/>
      <c r="LD868" s="1"/>
      <c r="LE868" s="1"/>
      <c r="LF868" s="1"/>
      <c r="LG868" s="1"/>
      <c r="LH868" s="1"/>
      <c r="LI868" s="1"/>
      <c r="LJ868" s="1"/>
      <c r="LK868" s="1"/>
      <c r="LL868" s="1"/>
      <c r="LM868" s="1"/>
      <c r="LN868" s="1"/>
      <c r="LO868" s="1"/>
      <c r="LP868" s="1"/>
      <c r="LQ868" s="1"/>
      <c r="LR868" s="1"/>
      <c r="LS868" s="1"/>
      <c r="LT868" s="1"/>
      <c r="LU868" s="1"/>
      <c r="LV868" s="1"/>
      <c r="LW868" s="1"/>
      <c r="LX868" s="1"/>
      <c r="LY868" s="1"/>
      <c r="LZ868" s="1"/>
      <c r="MA868" s="1"/>
      <c r="MB868" s="1"/>
      <c r="MC868" s="1"/>
      <c r="MD868" s="1"/>
      <c r="ME868" s="1"/>
      <c r="MF868" s="1"/>
      <c r="MG868" s="1"/>
      <c r="MH868" s="1"/>
      <c r="MI868" s="1"/>
      <c r="MJ868" s="1"/>
      <c r="MK868" s="1"/>
      <c r="ML868" s="1"/>
      <c r="MM868" s="1"/>
      <c r="MN868" s="1"/>
      <c r="MO868" s="1"/>
      <c r="MP868" s="1"/>
      <c r="MQ868" s="1"/>
      <c r="MR868" s="1"/>
      <c r="MS868" s="1"/>
      <c r="MT868" s="1"/>
      <c r="MU868" s="1"/>
      <c r="MV868" s="1"/>
      <c r="MW868" s="1"/>
      <c r="MX868" s="1"/>
      <c r="MY868" s="1"/>
      <c r="MZ868" s="1"/>
      <c r="NA868" s="1"/>
      <c r="NB868" s="1"/>
      <c r="NC868" s="1"/>
      <c r="ND868" s="1"/>
      <c r="NE868" s="1"/>
      <c r="NF868" s="1"/>
      <c r="NG868" s="1"/>
      <c r="NH868" s="1"/>
      <c r="NI868" s="1"/>
      <c r="NJ868" s="1"/>
      <c r="NK868" s="1"/>
      <c r="NL868" s="1"/>
      <c r="NM868" s="1"/>
      <c r="NN868" s="1"/>
      <c r="NO868" s="1"/>
      <c r="NP868" s="1"/>
      <c r="NQ868" s="1"/>
      <c r="NR868" s="1"/>
      <c r="NS868" s="1"/>
      <c r="NT868" s="1"/>
      <c r="NU868" s="1"/>
      <c r="NV868" s="1"/>
      <c r="NW868" s="1"/>
      <c r="NX868" s="1"/>
      <c r="NY868" s="1"/>
      <c r="NZ868" s="1"/>
      <c r="OA868" s="1"/>
      <c r="OB868" s="1"/>
      <c r="OC868" s="1"/>
      <c r="OD868" s="1"/>
      <c r="OE868" s="1"/>
      <c r="OF868" s="1"/>
      <c r="OG868" s="1"/>
      <c r="OH868" s="1"/>
      <c r="OI868" s="1"/>
      <c r="OJ868" s="1"/>
      <c r="OK868" s="1"/>
      <c r="OL868" s="1"/>
      <c r="OM868" s="1"/>
      <c r="ON868" s="1"/>
      <c r="OO868" s="1"/>
      <c r="OP868" s="1"/>
      <c r="OQ868" s="1"/>
      <c r="OR868" s="1"/>
      <c r="OS868" s="1"/>
      <c r="OT868" s="1"/>
      <c r="OU868" s="1"/>
      <c r="OV868" s="1"/>
      <c r="OW868" s="1"/>
      <c r="OX868" s="1"/>
      <c r="OY868" s="1"/>
      <c r="OZ868" s="1"/>
      <c r="PA868" s="1"/>
      <c r="PB868" s="1"/>
      <c r="PC868" s="1"/>
      <c r="PD868" s="1"/>
      <c r="PE868" s="1"/>
      <c r="PF868" s="1"/>
      <c r="PG868" s="1"/>
      <c r="PH868" s="1"/>
      <c r="PI868" s="1"/>
      <c r="PJ868" s="1"/>
      <c r="PK868" s="1"/>
      <c r="PL868" s="1"/>
      <c r="PM868" s="1"/>
      <c r="PN868" s="1"/>
      <c r="PO868" s="1"/>
      <c r="PP868" s="1"/>
      <c r="PQ868" s="1"/>
      <c r="PR868" s="1"/>
      <c r="PS868" s="1"/>
      <c r="PT868" s="1"/>
      <c r="PU868" s="1"/>
      <c r="PV868" s="1"/>
      <c r="PW868" s="1"/>
      <c r="PX868" s="1"/>
      <c r="PY868" s="1"/>
      <c r="PZ868" s="1"/>
    </row>
    <row r="869" spans="1:442" s="91" customFormat="1" ht="64.5" customHeight="1" x14ac:dyDescent="0.3">
      <c r="A869" s="36"/>
      <c r="B869" s="228"/>
      <c r="C869" s="228"/>
      <c r="D869" s="228"/>
      <c r="E869" s="229"/>
      <c r="F869" s="229"/>
      <c r="G869" s="229"/>
      <c r="H869" s="228"/>
      <c r="I869" s="228"/>
      <c r="J869" s="11" t="s">
        <v>127</v>
      </c>
      <c r="K869" s="7" t="s">
        <v>128</v>
      </c>
      <c r="L869" s="7" t="s">
        <v>85</v>
      </c>
      <c r="M869" s="63">
        <v>111</v>
      </c>
      <c r="N869" s="227"/>
      <c r="O869" s="228"/>
      <c r="P869" s="228"/>
      <c r="Q869" s="228"/>
      <c r="R869" s="231"/>
      <c r="S869" s="231"/>
      <c r="T869" s="232"/>
      <c r="U869" s="232"/>
      <c r="V869" s="236"/>
      <c r="W869" s="236"/>
      <c r="X869" s="236"/>
      <c r="Y869" s="236"/>
      <c r="Z869" s="236"/>
      <c r="AA869" s="236"/>
      <c r="AB869" s="236"/>
      <c r="AC869" s="227"/>
      <c r="AD869" s="237"/>
      <c r="AE869" s="237"/>
      <c r="AF869" s="228"/>
      <c r="AG869" s="227"/>
      <c r="AH869" s="227"/>
      <c r="AI869" s="227"/>
      <c r="AJ869" s="228"/>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c r="FJ869" s="1"/>
      <c r="FK869" s="1"/>
      <c r="FL869" s="1"/>
      <c r="FM869" s="1"/>
      <c r="FN869" s="1"/>
      <c r="FO869" s="1"/>
      <c r="FP869" s="1"/>
      <c r="FQ869" s="1"/>
      <c r="FR869" s="1"/>
      <c r="FS869" s="1"/>
      <c r="FT869" s="1"/>
      <c r="FU869" s="1"/>
      <c r="FV869" s="1"/>
      <c r="FW869" s="1"/>
      <c r="FX869" s="1"/>
      <c r="FY869" s="1"/>
      <c r="FZ869" s="1"/>
      <c r="GA869" s="1"/>
      <c r="GB869" s="1"/>
      <c r="GC869" s="1"/>
      <c r="GD869" s="1"/>
      <c r="GE869" s="1"/>
      <c r="GF869" s="1"/>
      <c r="GG869" s="1"/>
      <c r="GH869" s="1"/>
      <c r="GI869" s="1"/>
      <c r="GJ869" s="1"/>
      <c r="GK869" s="1"/>
      <c r="GL869" s="1"/>
      <c r="GM869" s="1"/>
      <c r="GN869" s="1"/>
      <c r="GO869" s="1"/>
      <c r="GP869" s="1"/>
      <c r="GQ869" s="1"/>
      <c r="GR869" s="1"/>
      <c r="GS869" s="1"/>
      <c r="GT869" s="1"/>
      <c r="GU869" s="1"/>
      <c r="GV869" s="1"/>
      <c r="GW869" s="1"/>
      <c r="GX869" s="1"/>
      <c r="GY869" s="1"/>
      <c r="GZ869" s="1"/>
      <c r="HA869" s="1"/>
      <c r="HB869" s="1"/>
      <c r="HC869" s="1"/>
      <c r="HD869" s="1"/>
      <c r="HE869" s="1"/>
      <c r="HF869" s="1"/>
      <c r="HG869" s="1"/>
      <c r="HH869" s="1"/>
      <c r="HI869" s="1"/>
      <c r="HJ869" s="1"/>
      <c r="HK869" s="1"/>
      <c r="HL869" s="1"/>
      <c r="HM869" s="1"/>
      <c r="HN869" s="1"/>
      <c r="HO869" s="1"/>
      <c r="HP869" s="1"/>
      <c r="HQ869" s="1"/>
      <c r="HR869" s="1"/>
      <c r="HS869" s="1"/>
      <c r="HT869" s="1"/>
      <c r="HU869" s="1"/>
      <c r="HV869" s="1"/>
      <c r="HW869" s="1"/>
      <c r="HX869" s="1"/>
      <c r="HY869" s="1"/>
      <c r="HZ869" s="1"/>
      <c r="IA869" s="1"/>
      <c r="IB869" s="1"/>
      <c r="IC869" s="1"/>
      <c r="ID869" s="1"/>
      <c r="IE869" s="1"/>
      <c r="IF869" s="1"/>
      <c r="IG869" s="1"/>
      <c r="IH869" s="1"/>
      <c r="II869" s="1"/>
      <c r="IJ869" s="1"/>
      <c r="IK869" s="1"/>
      <c r="IL869" s="1"/>
      <c r="IM869" s="1"/>
      <c r="IN869" s="1"/>
      <c r="IO869" s="1"/>
      <c r="IP869" s="1"/>
      <c r="IQ869" s="1"/>
      <c r="IR869" s="1"/>
      <c r="IS869" s="1"/>
      <c r="IT869" s="1"/>
      <c r="IU869" s="1"/>
      <c r="IV869" s="1"/>
      <c r="IW869" s="1"/>
      <c r="IX869" s="1"/>
      <c r="IY869" s="1"/>
      <c r="IZ869" s="1"/>
      <c r="JA869" s="1"/>
      <c r="JB869" s="1"/>
      <c r="JC869" s="1"/>
      <c r="JD869" s="1"/>
      <c r="JE869" s="1"/>
      <c r="JF869" s="1"/>
      <c r="JG869" s="1"/>
      <c r="JH869" s="1"/>
      <c r="JI869" s="1"/>
      <c r="JJ869" s="1"/>
      <c r="JK869" s="1"/>
      <c r="JL869" s="1"/>
      <c r="JM869" s="1"/>
      <c r="JN869" s="1"/>
      <c r="JO869" s="1"/>
      <c r="JP869" s="1"/>
      <c r="JQ869" s="1"/>
      <c r="JR869" s="1"/>
      <c r="JS869" s="1"/>
      <c r="JT869" s="1"/>
      <c r="JU869" s="1"/>
      <c r="JV869" s="1"/>
      <c r="JW869" s="1"/>
      <c r="JX869" s="1"/>
      <c r="JY869" s="1"/>
      <c r="JZ869" s="1"/>
      <c r="KA869" s="1"/>
      <c r="KB869" s="1"/>
      <c r="KC869" s="1"/>
      <c r="KD869" s="1"/>
      <c r="KE869" s="1"/>
      <c r="KF869" s="1"/>
      <c r="KG869" s="1"/>
      <c r="KH869" s="1"/>
      <c r="KI869" s="1"/>
      <c r="KJ869" s="1"/>
      <c r="KK869" s="1"/>
      <c r="KL869" s="1"/>
      <c r="KM869" s="1"/>
      <c r="KN869" s="1"/>
      <c r="KO869" s="1"/>
      <c r="KP869" s="1"/>
      <c r="KQ869" s="1"/>
      <c r="KR869" s="1"/>
      <c r="KS869" s="1"/>
      <c r="KT869" s="1"/>
      <c r="KU869" s="1"/>
      <c r="KV869" s="1"/>
      <c r="KW869" s="1"/>
      <c r="KX869" s="1"/>
      <c r="KY869" s="1"/>
      <c r="KZ869" s="1"/>
      <c r="LA869" s="1"/>
      <c r="LB869" s="1"/>
      <c r="LC869" s="1"/>
      <c r="LD869" s="1"/>
      <c r="LE869" s="1"/>
      <c r="LF869" s="1"/>
      <c r="LG869" s="1"/>
      <c r="LH869" s="1"/>
      <c r="LI869" s="1"/>
      <c r="LJ869" s="1"/>
      <c r="LK869" s="1"/>
      <c r="LL869" s="1"/>
      <c r="LM869" s="1"/>
      <c r="LN869" s="1"/>
      <c r="LO869" s="1"/>
      <c r="LP869" s="1"/>
      <c r="LQ869" s="1"/>
      <c r="LR869" s="1"/>
      <c r="LS869" s="1"/>
      <c r="LT869" s="1"/>
      <c r="LU869" s="1"/>
      <c r="LV869" s="1"/>
      <c r="LW869" s="1"/>
      <c r="LX869" s="1"/>
      <c r="LY869" s="1"/>
      <c r="LZ869" s="1"/>
      <c r="MA869" s="1"/>
      <c r="MB869" s="1"/>
      <c r="MC869" s="1"/>
      <c r="MD869" s="1"/>
      <c r="ME869" s="1"/>
      <c r="MF869" s="1"/>
      <c r="MG869" s="1"/>
      <c r="MH869" s="1"/>
      <c r="MI869" s="1"/>
      <c r="MJ869" s="1"/>
      <c r="MK869" s="1"/>
      <c r="ML869" s="1"/>
      <c r="MM869" s="1"/>
      <c r="MN869" s="1"/>
      <c r="MO869" s="1"/>
      <c r="MP869" s="1"/>
      <c r="MQ869" s="1"/>
      <c r="MR869" s="1"/>
      <c r="MS869" s="1"/>
      <c r="MT869" s="1"/>
      <c r="MU869" s="1"/>
      <c r="MV869" s="1"/>
      <c r="MW869" s="1"/>
      <c r="MX869" s="1"/>
      <c r="MY869" s="1"/>
      <c r="MZ869" s="1"/>
      <c r="NA869" s="1"/>
      <c r="NB869" s="1"/>
      <c r="NC869" s="1"/>
      <c r="ND869" s="1"/>
      <c r="NE869" s="1"/>
      <c r="NF869" s="1"/>
      <c r="NG869" s="1"/>
      <c r="NH869" s="1"/>
      <c r="NI869" s="1"/>
      <c r="NJ869" s="1"/>
      <c r="NK869" s="1"/>
      <c r="NL869" s="1"/>
      <c r="NM869" s="1"/>
      <c r="NN869" s="1"/>
      <c r="NO869" s="1"/>
      <c r="NP869" s="1"/>
      <c r="NQ869" s="1"/>
      <c r="NR869" s="1"/>
      <c r="NS869" s="1"/>
      <c r="NT869" s="1"/>
      <c r="NU869" s="1"/>
      <c r="NV869" s="1"/>
      <c r="NW869" s="1"/>
      <c r="NX869" s="1"/>
      <c r="NY869" s="1"/>
      <c r="NZ869" s="1"/>
      <c r="OA869" s="1"/>
      <c r="OB869" s="1"/>
      <c r="OC869" s="1"/>
      <c r="OD869" s="1"/>
      <c r="OE869" s="1"/>
      <c r="OF869" s="1"/>
      <c r="OG869" s="1"/>
      <c r="OH869" s="1"/>
      <c r="OI869" s="1"/>
      <c r="OJ869" s="1"/>
      <c r="OK869" s="1"/>
      <c r="OL869" s="1"/>
      <c r="OM869" s="1"/>
      <c r="ON869" s="1"/>
      <c r="OO869" s="1"/>
      <c r="OP869" s="1"/>
      <c r="OQ869" s="1"/>
      <c r="OR869" s="1"/>
      <c r="OS869" s="1"/>
      <c r="OT869" s="1"/>
      <c r="OU869" s="1"/>
      <c r="OV869" s="1"/>
      <c r="OW869" s="1"/>
      <c r="OX869" s="1"/>
      <c r="OY869" s="1"/>
      <c r="OZ869" s="1"/>
      <c r="PA869" s="1"/>
      <c r="PB869" s="1"/>
      <c r="PC869" s="1"/>
      <c r="PD869" s="1"/>
      <c r="PE869" s="1"/>
      <c r="PF869" s="1"/>
      <c r="PG869" s="1"/>
      <c r="PH869" s="1"/>
      <c r="PI869" s="1"/>
      <c r="PJ869" s="1"/>
      <c r="PK869" s="1"/>
      <c r="PL869" s="1"/>
      <c r="PM869" s="1"/>
      <c r="PN869" s="1"/>
      <c r="PO869" s="1"/>
      <c r="PP869" s="1"/>
      <c r="PQ869" s="1"/>
      <c r="PR869" s="1"/>
      <c r="PS869" s="1"/>
      <c r="PT869" s="1"/>
      <c r="PU869" s="1"/>
      <c r="PV869" s="1"/>
      <c r="PW869" s="1"/>
      <c r="PX869" s="1"/>
      <c r="PY869" s="1"/>
      <c r="PZ869" s="1"/>
    </row>
    <row r="870" spans="1:442" s="91" customFormat="1" ht="96.6" x14ac:dyDescent="0.3">
      <c r="A870" s="36"/>
      <c r="B870" s="228" t="s">
        <v>568</v>
      </c>
      <c r="C870" s="228" t="s">
        <v>569</v>
      </c>
      <c r="D870" s="228" t="s">
        <v>106</v>
      </c>
      <c r="E870" s="229" t="s">
        <v>67</v>
      </c>
      <c r="F870" s="229" t="s">
        <v>134</v>
      </c>
      <c r="G870" s="229" t="s">
        <v>147</v>
      </c>
      <c r="H870" s="228" t="s">
        <v>70</v>
      </c>
      <c r="I870" s="228" t="s">
        <v>79</v>
      </c>
      <c r="J870" s="11" t="s">
        <v>207</v>
      </c>
      <c r="K870" s="7" t="s">
        <v>107</v>
      </c>
      <c r="L870" s="7" t="s">
        <v>86</v>
      </c>
      <c r="M870" s="7">
        <v>40</v>
      </c>
      <c r="N870" s="227" t="s">
        <v>108</v>
      </c>
      <c r="O870" s="228" t="s">
        <v>571</v>
      </c>
      <c r="P870" s="228" t="s">
        <v>75</v>
      </c>
      <c r="Q870" s="228" t="s">
        <v>76</v>
      </c>
      <c r="R870" s="231" t="s">
        <v>77</v>
      </c>
      <c r="S870" s="231" t="s">
        <v>109</v>
      </c>
      <c r="T870" s="232">
        <f>V870+Y870</f>
        <v>43025.22</v>
      </c>
      <c r="U870" s="232" t="s">
        <v>79</v>
      </c>
      <c r="V870" s="236">
        <v>36571.440000000002</v>
      </c>
      <c r="W870" s="236" t="s">
        <v>98</v>
      </c>
      <c r="X870" s="236" t="s">
        <v>79</v>
      </c>
      <c r="Y870" s="236">
        <v>6453.78</v>
      </c>
      <c r="Z870" s="236" t="s">
        <v>98</v>
      </c>
      <c r="AA870" s="236" t="s">
        <v>79</v>
      </c>
      <c r="AB870" s="236">
        <v>14296.34</v>
      </c>
      <c r="AC870" s="227" t="s">
        <v>149</v>
      </c>
      <c r="AD870" s="237" t="s">
        <v>79</v>
      </c>
      <c r="AE870" s="237">
        <f>V870+Y870</f>
        <v>43025.22</v>
      </c>
      <c r="AF870" s="228" t="s">
        <v>79</v>
      </c>
      <c r="AG870" s="227" t="s">
        <v>33</v>
      </c>
      <c r="AH870" s="227" t="s">
        <v>160</v>
      </c>
      <c r="AI870" s="227" t="s">
        <v>294</v>
      </c>
      <c r="AJ870" s="228"/>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c r="FJ870" s="1"/>
      <c r="FK870" s="1"/>
      <c r="FL870" s="1"/>
      <c r="FM870" s="1"/>
      <c r="FN870" s="1"/>
      <c r="FO870" s="1"/>
      <c r="FP870" s="1"/>
      <c r="FQ870" s="1"/>
      <c r="FR870" s="1"/>
      <c r="FS870" s="1"/>
      <c r="FT870" s="1"/>
      <c r="FU870" s="1"/>
      <c r="FV870" s="1"/>
      <c r="FW870" s="1"/>
      <c r="FX870" s="1"/>
      <c r="FY870" s="1"/>
      <c r="FZ870" s="1"/>
      <c r="GA870" s="1"/>
      <c r="GB870" s="1"/>
      <c r="GC870" s="1"/>
      <c r="GD870" s="1"/>
      <c r="GE870" s="1"/>
      <c r="GF870" s="1"/>
      <c r="GG870" s="1"/>
      <c r="GH870" s="1"/>
      <c r="GI870" s="1"/>
      <c r="GJ870" s="1"/>
      <c r="GK870" s="1"/>
      <c r="GL870" s="1"/>
      <c r="GM870" s="1"/>
      <c r="GN870" s="1"/>
      <c r="GO870" s="1"/>
      <c r="GP870" s="1"/>
      <c r="GQ870" s="1"/>
      <c r="GR870" s="1"/>
      <c r="GS870" s="1"/>
      <c r="GT870" s="1"/>
      <c r="GU870" s="1"/>
      <c r="GV870" s="1"/>
      <c r="GW870" s="1"/>
      <c r="GX870" s="1"/>
      <c r="GY870" s="1"/>
      <c r="GZ870" s="1"/>
      <c r="HA870" s="1"/>
      <c r="HB870" s="1"/>
      <c r="HC870" s="1"/>
      <c r="HD870" s="1"/>
      <c r="HE870" s="1"/>
      <c r="HF870" s="1"/>
      <c r="HG870" s="1"/>
      <c r="HH870" s="1"/>
      <c r="HI870" s="1"/>
      <c r="HJ870" s="1"/>
      <c r="HK870" s="1"/>
      <c r="HL870" s="1"/>
      <c r="HM870" s="1"/>
      <c r="HN870" s="1"/>
      <c r="HO870" s="1"/>
      <c r="HP870" s="1"/>
      <c r="HQ870" s="1"/>
      <c r="HR870" s="1"/>
      <c r="HS870" s="1"/>
      <c r="HT870" s="1"/>
      <c r="HU870" s="1"/>
      <c r="HV870" s="1"/>
      <c r="HW870" s="1"/>
      <c r="HX870" s="1"/>
      <c r="HY870" s="1"/>
      <c r="HZ870" s="1"/>
      <c r="IA870" s="1"/>
      <c r="IB870" s="1"/>
      <c r="IC870" s="1"/>
      <c r="ID870" s="1"/>
      <c r="IE870" s="1"/>
      <c r="IF870" s="1"/>
      <c r="IG870" s="1"/>
      <c r="IH870" s="1"/>
      <c r="II870" s="1"/>
      <c r="IJ870" s="1"/>
      <c r="IK870" s="1"/>
      <c r="IL870" s="1"/>
      <c r="IM870" s="1"/>
      <c r="IN870" s="1"/>
      <c r="IO870" s="1"/>
      <c r="IP870" s="1"/>
      <c r="IQ870" s="1"/>
      <c r="IR870" s="1"/>
      <c r="IS870" s="1"/>
      <c r="IT870" s="1"/>
      <c r="IU870" s="1"/>
      <c r="IV870" s="1"/>
      <c r="IW870" s="1"/>
      <c r="IX870" s="1"/>
      <c r="IY870" s="1"/>
      <c r="IZ870" s="1"/>
      <c r="JA870" s="1"/>
      <c r="JB870" s="1"/>
      <c r="JC870" s="1"/>
      <c r="JD870" s="1"/>
      <c r="JE870" s="1"/>
      <c r="JF870" s="1"/>
      <c r="JG870" s="1"/>
      <c r="JH870" s="1"/>
      <c r="JI870" s="1"/>
      <c r="JJ870" s="1"/>
      <c r="JK870" s="1"/>
      <c r="JL870" s="1"/>
      <c r="JM870" s="1"/>
      <c r="JN870" s="1"/>
      <c r="JO870" s="1"/>
      <c r="JP870" s="1"/>
      <c r="JQ870" s="1"/>
      <c r="JR870" s="1"/>
      <c r="JS870" s="1"/>
      <c r="JT870" s="1"/>
      <c r="JU870" s="1"/>
      <c r="JV870" s="1"/>
      <c r="JW870" s="1"/>
      <c r="JX870" s="1"/>
      <c r="JY870" s="1"/>
      <c r="JZ870" s="1"/>
      <c r="KA870" s="1"/>
      <c r="KB870" s="1"/>
      <c r="KC870" s="1"/>
      <c r="KD870" s="1"/>
      <c r="KE870" s="1"/>
      <c r="KF870" s="1"/>
      <c r="KG870" s="1"/>
      <c r="KH870" s="1"/>
      <c r="KI870" s="1"/>
      <c r="KJ870" s="1"/>
      <c r="KK870" s="1"/>
      <c r="KL870" s="1"/>
      <c r="KM870" s="1"/>
      <c r="KN870" s="1"/>
      <c r="KO870" s="1"/>
      <c r="KP870" s="1"/>
      <c r="KQ870" s="1"/>
      <c r="KR870" s="1"/>
      <c r="KS870" s="1"/>
      <c r="KT870" s="1"/>
      <c r="KU870" s="1"/>
      <c r="KV870" s="1"/>
      <c r="KW870" s="1"/>
      <c r="KX870" s="1"/>
      <c r="KY870" s="1"/>
      <c r="KZ870" s="1"/>
      <c r="LA870" s="1"/>
      <c r="LB870" s="1"/>
      <c r="LC870" s="1"/>
      <c r="LD870" s="1"/>
      <c r="LE870" s="1"/>
      <c r="LF870" s="1"/>
      <c r="LG870" s="1"/>
      <c r="LH870" s="1"/>
      <c r="LI870" s="1"/>
      <c r="LJ870" s="1"/>
      <c r="LK870" s="1"/>
      <c r="LL870" s="1"/>
      <c r="LM870" s="1"/>
      <c r="LN870" s="1"/>
      <c r="LO870" s="1"/>
      <c r="LP870" s="1"/>
      <c r="LQ870" s="1"/>
      <c r="LR870" s="1"/>
      <c r="LS870" s="1"/>
      <c r="LT870" s="1"/>
      <c r="LU870" s="1"/>
      <c r="LV870" s="1"/>
      <c r="LW870" s="1"/>
      <c r="LX870" s="1"/>
      <c r="LY870" s="1"/>
      <c r="LZ870" s="1"/>
      <c r="MA870" s="1"/>
      <c r="MB870" s="1"/>
      <c r="MC870" s="1"/>
      <c r="MD870" s="1"/>
      <c r="ME870" s="1"/>
      <c r="MF870" s="1"/>
      <c r="MG870" s="1"/>
      <c r="MH870" s="1"/>
      <c r="MI870" s="1"/>
      <c r="MJ870" s="1"/>
      <c r="MK870" s="1"/>
      <c r="ML870" s="1"/>
      <c r="MM870" s="1"/>
      <c r="MN870" s="1"/>
      <c r="MO870" s="1"/>
      <c r="MP870" s="1"/>
      <c r="MQ870" s="1"/>
      <c r="MR870" s="1"/>
      <c r="MS870" s="1"/>
      <c r="MT870" s="1"/>
      <c r="MU870" s="1"/>
      <c r="MV870" s="1"/>
      <c r="MW870" s="1"/>
      <c r="MX870" s="1"/>
      <c r="MY870" s="1"/>
      <c r="MZ870" s="1"/>
      <c r="NA870" s="1"/>
      <c r="NB870" s="1"/>
      <c r="NC870" s="1"/>
      <c r="ND870" s="1"/>
      <c r="NE870" s="1"/>
      <c r="NF870" s="1"/>
      <c r="NG870" s="1"/>
      <c r="NH870" s="1"/>
      <c r="NI870" s="1"/>
      <c r="NJ870" s="1"/>
      <c r="NK870" s="1"/>
      <c r="NL870" s="1"/>
      <c r="NM870" s="1"/>
      <c r="NN870" s="1"/>
      <c r="NO870" s="1"/>
      <c r="NP870" s="1"/>
      <c r="NQ870" s="1"/>
      <c r="NR870" s="1"/>
      <c r="NS870" s="1"/>
      <c r="NT870" s="1"/>
      <c r="NU870" s="1"/>
      <c r="NV870" s="1"/>
      <c r="NW870" s="1"/>
      <c r="NX870" s="1"/>
      <c r="NY870" s="1"/>
      <c r="NZ870" s="1"/>
      <c r="OA870" s="1"/>
      <c r="OB870" s="1"/>
      <c r="OC870" s="1"/>
      <c r="OD870" s="1"/>
      <c r="OE870" s="1"/>
      <c r="OF870" s="1"/>
      <c r="OG870" s="1"/>
      <c r="OH870" s="1"/>
      <c r="OI870" s="1"/>
      <c r="OJ870" s="1"/>
      <c r="OK870" s="1"/>
      <c r="OL870" s="1"/>
      <c r="OM870" s="1"/>
      <c r="ON870" s="1"/>
      <c r="OO870" s="1"/>
      <c r="OP870" s="1"/>
      <c r="OQ870" s="1"/>
      <c r="OR870" s="1"/>
      <c r="OS870" s="1"/>
      <c r="OT870" s="1"/>
      <c r="OU870" s="1"/>
      <c r="OV870" s="1"/>
      <c r="OW870" s="1"/>
      <c r="OX870" s="1"/>
      <c r="OY870" s="1"/>
      <c r="OZ870" s="1"/>
      <c r="PA870" s="1"/>
      <c r="PB870" s="1"/>
      <c r="PC870" s="1"/>
      <c r="PD870" s="1"/>
      <c r="PE870" s="1"/>
      <c r="PF870" s="1"/>
      <c r="PG870" s="1"/>
      <c r="PH870" s="1"/>
      <c r="PI870" s="1"/>
      <c r="PJ870" s="1"/>
      <c r="PK870" s="1"/>
      <c r="PL870" s="1"/>
      <c r="PM870" s="1"/>
      <c r="PN870" s="1"/>
      <c r="PO870" s="1"/>
      <c r="PP870" s="1"/>
      <c r="PQ870" s="1"/>
      <c r="PR870" s="1"/>
      <c r="PS870" s="1"/>
      <c r="PT870" s="1"/>
      <c r="PU870" s="1"/>
      <c r="PV870" s="1"/>
      <c r="PW870" s="1"/>
      <c r="PX870" s="1"/>
      <c r="PY870" s="1"/>
      <c r="PZ870" s="1"/>
    </row>
    <row r="871" spans="1:442" s="91" customFormat="1" ht="56.7" customHeight="1" x14ac:dyDescent="0.3">
      <c r="A871" s="36"/>
      <c r="B871" s="228"/>
      <c r="C871" s="228"/>
      <c r="D871" s="228"/>
      <c r="E871" s="229"/>
      <c r="F871" s="229"/>
      <c r="G871" s="229"/>
      <c r="H871" s="228"/>
      <c r="I871" s="228"/>
      <c r="J871" s="11" t="s">
        <v>111</v>
      </c>
      <c r="K871" s="7" t="s">
        <v>112</v>
      </c>
      <c r="L871" s="7" t="s">
        <v>85</v>
      </c>
      <c r="M871" s="7">
        <v>4</v>
      </c>
      <c r="N871" s="227"/>
      <c r="O871" s="228"/>
      <c r="P871" s="228"/>
      <c r="Q871" s="228"/>
      <c r="R871" s="231"/>
      <c r="S871" s="231"/>
      <c r="T871" s="232"/>
      <c r="U871" s="232"/>
      <c r="V871" s="236"/>
      <c r="W871" s="236"/>
      <c r="X871" s="236"/>
      <c r="Y871" s="236"/>
      <c r="Z871" s="236"/>
      <c r="AA871" s="236"/>
      <c r="AB871" s="236"/>
      <c r="AC871" s="227"/>
      <c r="AD871" s="237"/>
      <c r="AE871" s="237"/>
      <c r="AF871" s="228"/>
      <c r="AG871" s="227"/>
      <c r="AH871" s="227"/>
      <c r="AI871" s="227"/>
      <c r="AJ871" s="228"/>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c r="FJ871" s="1"/>
      <c r="FK871" s="1"/>
      <c r="FL871" s="1"/>
      <c r="FM871" s="1"/>
      <c r="FN871" s="1"/>
      <c r="FO871" s="1"/>
      <c r="FP871" s="1"/>
      <c r="FQ871" s="1"/>
      <c r="FR871" s="1"/>
      <c r="FS871" s="1"/>
      <c r="FT871" s="1"/>
      <c r="FU871" s="1"/>
      <c r="FV871" s="1"/>
      <c r="FW871" s="1"/>
      <c r="FX871" s="1"/>
      <c r="FY871" s="1"/>
      <c r="FZ871" s="1"/>
      <c r="GA871" s="1"/>
      <c r="GB871" s="1"/>
      <c r="GC871" s="1"/>
      <c r="GD871" s="1"/>
      <c r="GE871" s="1"/>
      <c r="GF871" s="1"/>
      <c r="GG871" s="1"/>
      <c r="GH871" s="1"/>
      <c r="GI871" s="1"/>
      <c r="GJ871" s="1"/>
      <c r="GK871" s="1"/>
      <c r="GL871" s="1"/>
      <c r="GM871" s="1"/>
      <c r="GN871" s="1"/>
      <c r="GO871" s="1"/>
      <c r="GP871" s="1"/>
      <c r="GQ871" s="1"/>
      <c r="GR871" s="1"/>
      <c r="GS871" s="1"/>
      <c r="GT871" s="1"/>
      <c r="GU871" s="1"/>
      <c r="GV871" s="1"/>
      <c r="GW871" s="1"/>
      <c r="GX871" s="1"/>
      <c r="GY871" s="1"/>
      <c r="GZ871" s="1"/>
      <c r="HA871" s="1"/>
      <c r="HB871" s="1"/>
      <c r="HC871" s="1"/>
      <c r="HD871" s="1"/>
      <c r="HE871" s="1"/>
      <c r="HF871" s="1"/>
      <c r="HG871" s="1"/>
      <c r="HH871" s="1"/>
      <c r="HI871" s="1"/>
      <c r="HJ871" s="1"/>
      <c r="HK871" s="1"/>
      <c r="HL871" s="1"/>
      <c r="HM871" s="1"/>
      <c r="HN871" s="1"/>
      <c r="HO871" s="1"/>
      <c r="HP871" s="1"/>
      <c r="HQ871" s="1"/>
      <c r="HR871" s="1"/>
      <c r="HS871" s="1"/>
      <c r="HT871" s="1"/>
      <c r="HU871" s="1"/>
      <c r="HV871" s="1"/>
      <c r="HW871" s="1"/>
      <c r="HX871" s="1"/>
      <c r="HY871" s="1"/>
      <c r="HZ871" s="1"/>
      <c r="IA871" s="1"/>
      <c r="IB871" s="1"/>
      <c r="IC871" s="1"/>
      <c r="ID871" s="1"/>
      <c r="IE871" s="1"/>
      <c r="IF871" s="1"/>
      <c r="IG871" s="1"/>
      <c r="IH871" s="1"/>
      <c r="II871" s="1"/>
      <c r="IJ871" s="1"/>
      <c r="IK871" s="1"/>
      <c r="IL871" s="1"/>
      <c r="IM871" s="1"/>
      <c r="IN871" s="1"/>
      <c r="IO871" s="1"/>
      <c r="IP871" s="1"/>
      <c r="IQ871" s="1"/>
      <c r="IR871" s="1"/>
      <c r="IS871" s="1"/>
      <c r="IT871" s="1"/>
      <c r="IU871" s="1"/>
      <c r="IV871" s="1"/>
      <c r="IW871" s="1"/>
      <c r="IX871" s="1"/>
      <c r="IY871" s="1"/>
      <c r="IZ871" s="1"/>
      <c r="JA871" s="1"/>
      <c r="JB871" s="1"/>
      <c r="JC871" s="1"/>
      <c r="JD871" s="1"/>
      <c r="JE871" s="1"/>
      <c r="JF871" s="1"/>
      <c r="JG871" s="1"/>
      <c r="JH871" s="1"/>
      <c r="JI871" s="1"/>
      <c r="JJ871" s="1"/>
      <c r="JK871" s="1"/>
      <c r="JL871" s="1"/>
      <c r="JM871" s="1"/>
      <c r="JN871" s="1"/>
      <c r="JO871" s="1"/>
      <c r="JP871" s="1"/>
      <c r="JQ871" s="1"/>
      <c r="JR871" s="1"/>
      <c r="JS871" s="1"/>
      <c r="JT871" s="1"/>
      <c r="JU871" s="1"/>
      <c r="JV871" s="1"/>
      <c r="JW871" s="1"/>
      <c r="JX871" s="1"/>
      <c r="JY871" s="1"/>
      <c r="JZ871" s="1"/>
      <c r="KA871" s="1"/>
      <c r="KB871" s="1"/>
      <c r="KC871" s="1"/>
      <c r="KD871" s="1"/>
      <c r="KE871" s="1"/>
      <c r="KF871" s="1"/>
      <c r="KG871" s="1"/>
      <c r="KH871" s="1"/>
      <c r="KI871" s="1"/>
      <c r="KJ871" s="1"/>
      <c r="KK871" s="1"/>
      <c r="KL871" s="1"/>
      <c r="KM871" s="1"/>
      <c r="KN871" s="1"/>
      <c r="KO871" s="1"/>
      <c r="KP871" s="1"/>
      <c r="KQ871" s="1"/>
      <c r="KR871" s="1"/>
      <c r="KS871" s="1"/>
      <c r="KT871" s="1"/>
      <c r="KU871" s="1"/>
      <c r="KV871" s="1"/>
      <c r="KW871" s="1"/>
      <c r="KX871" s="1"/>
      <c r="KY871" s="1"/>
      <c r="KZ871" s="1"/>
      <c r="LA871" s="1"/>
      <c r="LB871" s="1"/>
      <c r="LC871" s="1"/>
      <c r="LD871" s="1"/>
      <c r="LE871" s="1"/>
      <c r="LF871" s="1"/>
      <c r="LG871" s="1"/>
      <c r="LH871" s="1"/>
      <c r="LI871" s="1"/>
      <c r="LJ871" s="1"/>
      <c r="LK871" s="1"/>
      <c r="LL871" s="1"/>
      <c r="LM871" s="1"/>
      <c r="LN871" s="1"/>
      <c r="LO871" s="1"/>
      <c r="LP871" s="1"/>
      <c r="LQ871" s="1"/>
      <c r="LR871" s="1"/>
      <c r="LS871" s="1"/>
      <c r="LT871" s="1"/>
      <c r="LU871" s="1"/>
      <c r="LV871" s="1"/>
      <c r="LW871" s="1"/>
      <c r="LX871" s="1"/>
      <c r="LY871" s="1"/>
      <c r="LZ871" s="1"/>
      <c r="MA871" s="1"/>
      <c r="MB871" s="1"/>
      <c r="MC871" s="1"/>
      <c r="MD871" s="1"/>
      <c r="ME871" s="1"/>
      <c r="MF871" s="1"/>
      <c r="MG871" s="1"/>
      <c r="MH871" s="1"/>
      <c r="MI871" s="1"/>
      <c r="MJ871" s="1"/>
      <c r="MK871" s="1"/>
      <c r="ML871" s="1"/>
      <c r="MM871" s="1"/>
      <c r="MN871" s="1"/>
      <c r="MO871" s="1"/>
      <c r="MP871" s="1"/>
      <c r="MQ871" s="1"/>
      <c r="MR871" s="1"/>
      <c r="MS871" s="1"/>
      <c r="MT871" s="1"/>
      <c r="MU871" s="1"/>
      <c r="MV871" s="1"/>
      <c r="MW871" s="1"/>
      <c r="MX871" s="1"/>
      <c r="MY871" s="1"/>
      <c r="MZ871" s="1"/>
      <c r="NA871" s="1"/>
      <c r="NB871" s="1"/>
      <c r="NC871" s="1"/>
      <c r="ND871" s="1"/>
      <c r="NE871" s="1"/>
      <c r="NF871" s="1"/>
      <c r="NG871" s="1"/>
      <c r="NH871" s="1"/>
      <c r="NI871" s="1"/>
      <c r="NJ871" s="1"/>
      <c r="NK871" s="1"/>
      <c r="NL871" s="1"/>
      <c r="NM871" s="1"/>
      <c r="NN871" s="1"/>
      <c r="NO871" s="1"/>
      <c r="NP871" s="1"/>
      <c r="NQ871" s="1"/>
      <c r="NR871" s="1"/>
      <c r="NS871" s="1"/>
      <c r="NT871" s="1"/>
      <c r="NU871" s="1"/>
      <c r="NV871" s="1"/>
      <c r="NW871" s="1"/>
      <c r="NX871" s="1"/>
      <c r="NY871" s="1"/>
      <c r="NZ871" s="1"/>
      <c r="OA871" s="1"/>
      <c r="OB871" s="1"/>
      <c r="OC871" s="1"/>
      <c r="OD871" s="1"/>
      <c r="OE871" s="1"/>
      <c r="OF871" s="1"/>
      <c r="OG871" s="1"/>
      <c r="OH871" s="1"/>
      <c r="OI871" s="1"/>
      <c r="OJ871" s="1"/>
      <c r="OK871" s="1"/>
      <c r="OL871" s="1"/>
      <c r="OM871" s="1"/>
      <c r="ON871" s="1"/>
      <c r="OO871" s="1"/>
      <c r="OP871" s="1"/>
      <c r="OQ871" s="1"/>
      <c r="OR871" s="1"/>
      <c r="OS871" s="1"/>
      <c r="OT871" s="1"/>
      <c r="OU871" s="1"/>
      <c r="OV871" s="1"/>
      <c r="OW871" s="1"/>
      <c r="OX871" s="1"/>
      <c r="OY871" s="1"/>
      <c r="OZ871" s="1"/>
      <c r="PA871" s="1"/>
      <c r="PB871" s="1"/>
      <c r="PC871" s="1"/>
      <c r="PD871" s="1"/>
      <c r="PE871" s="1"/>
      <c r="PF871" s="1"/>
      <c r="PG871" s="1"/>
      <c r="PH871" s="1"/>
      <c r="PI871" s="1"/>
      <c r="PJ871" s="1"/>
      <c r="PK871" s="1"/>
      <c r="PL871" s="1"/>
      <c r="PM871" s="1"/>
      <c r="PN871" s="1"/>
      <c r="PO871" s="1"/>
      <c r="PP871" s="1"/>
      <c r="PQ871" s="1"/>
      <c r="PR871" s="1"/>
      <c r="PS871" s="1"/>
      <c r="PT871" s="1"/>
      <c r="PU871" s="1"/>
      <c r="PV871" s="1"/>
      <c r="PW871" s="1"/>
      <c r="PX871" s="1"/>
      <c r="PY871" s="1"/>
      <c r="PZ871" s="1"/>
    </row>
    <row r="872" spans="1:442" s="91" customFormat="1" ht="64.5" customHeight="1" x14ac:dyDescent="0.3">
      <c r="A872" s="36"/>
      <c r="B872" s="228"/>
      <c r="C872" s="228"/>
      <c r="D872" s="228"/>
      <c r="E872" s="229"/>
      <c r="F872" s="229"/>
      <c r="G872" s="229"/>
      <c r="H872" s="228"/>
      <c r="I872" s="228"/>
      <c r="J872" s="11" t="s">
        <v>127</v>
      </c>
      <c r="K872" s="7" t="s">
        <v>128</v>
      </c>
      <c r="L872" s="7" t="s">
        <v>85</v>
      </c>
      <c r="M872" s="63">
        <v>50</v>
      </c>
      <c r="N872" s="227"/>
      <c r="O872" s="228"/>
      <c r="P872" s="228"/>
      <c r="Q872" s="228"/>
      <c r="R872" s="231"/>
      <c r="S872" s="231"/>
      <c r="T872" s="232"/>
      <c r="U872" s="232"/>
      <c r="V872" s="236"/>
      <c r="W872" s="236"/>
      <c r="X872" s="236"/>
      <c r="Y872" s="236"/>
      <c r="Z872" s="236"/>
      <c r="AA872" s="236"/>
      <c r="AB872" s="236"/>
      <c r="AC872" s="227"/>
      <c r="AD872" s="237"/>
      <c r="AE872" s="237"/>
      <c r="AF872" s="228"/>
      <c r="AG872" s="227"/>
      <c r="AH872" s="227"/>
      <c r="AI872" s="227"/>
      <c r="AJ872" s="228"/>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c r="FJ872" s="1"/>
      <c r="FK872" s="1"/>
      <c r="FL872" s="1"/>
      <c r="FM872" s="1"/>
      <c r="FN872" s="1"/>
      <c r="FO872" s="1"/>
      <c r="FP872" s="1"/>
      <c r="FQ872" s="1"/>
      <c r="FR872" s="1"/>
      <c r="FS872" s="1"/>
      <c r="FT872" s="1"/>
      <c r="FU872" s="1"/>
      <c r="FV872" s="1"/>
      <c r="FW872" s="1"/>
      <c r="FX872" s="1"/>
      <c r="FY872" s="1"/>
      <c r="FZ872" s="1"/>
      <c r="GA872" s="1"/>
      <c r="GB872" s="1"/>
      <c r="GC872" s="1"/>
      <c r="GD872" s="1"/>
      <c r="GE872" s="1"/>
      <c r="GF872" s="1"/>
      <c r="GG872" s="1"/>
      <c r="GH872" s="1"/>
      <c r="GI872" s="1"/>
      <c r="GJ872" s="1"/>
      <c r="GK872" s="1"/>
      <c r="GL872" s="1"/>
      <c r="GM872" s="1"/>
      <c r="GN872" s="1"/>
      <c r="GO872" s="1"/>
      <c r="GP872" s="1"/>
      <c r="GQ872" s="1"/>
      <c r="GR872" s="1"/>
      <c r="GS872" s="1"/>
      <c r="GT872" s="1"/>
      <c r="GU872" s="1"/>
      <c r="GV872" s="1"/>
      <c r="GW872" s="1"/>
      <c r="GX872" s="1"/>
      <c r="GY872" s="1"/>
      <c r="GZ872" s="1"/>
      <c r="HA872" s="1"/>
      <c r="HB872" s="1"/>
      <c r="HC872" s="1"/>
      <c r="HD872" s="1"/>
      <c r="HE872" s="1"/>
      <c r="HF872" s="1"/>
      <c r="HG872" s="1"/>
      <c r="HH872" s="1"/>
      <c r="HI872" s="1"/>
      <c r="HJ872" s="1"/>
      <c r="HK872" s="1"/>
      <c r="HL872" s="1"/>
      <c r="HM872" s="1"/>
      <c r="HN872" s="1"/>
      <c r="HO872" s="1"/>
      <c r="HP872" s="1"/>
      <c r="HQ872" s="1"/>
      <c r="HR872" s="1"/>
      <c r="HS872" s="1"/>
      <c r="HT872" s="1"/>
      <c r="HU872" s="1"/>
      <c r="HV872" s="1"/>
      <c r="HW872" s="1"/>
      <c r="HX872" s="1"/>
      <c r="HY872" s="1"/>
      <c r="HZ872" s="1"/>
      <c r="IA872" s="1"/>
      <c r="IB872" s="1"/>
      <c r="IC872" s="1"/>
      <c r="ID872" s="1"/>
      <c r="IE872" s="1"/>
      <c r="IF872" s="1"/>
      <c r="IG872" s="1"/>
      <c r="IH872" s="1"/>
      <c r="II872" s="1"/>
      <c r="IJ872" s="1"/>
      <c r="IK872" s="1"/>
      <c r="IL872" s="1"/>
      <c r="IM872" s="1"/>
      <c r="IN872" s="1"/>
      <c r="IO872" s="1"/>
      <c r="IP872" s="1"/>
      <c r="IQ872" s="1"/>
      <c r="IR872" s="1"/>
      <c r="IS872" s="1"/>
      <c r="IT872" s="1"/>
      <c r="IU872" s="1"/>
      <c r="IV872" s="1"/>
      <c r="IW872" s="1"/>
      <c r="IX872" s="1"/>
      <c r="IY872" s="1"/>
      <c r="IZ872" s="1"/>
      <c r="JA872" s="1"/>
      <c r="JB872" s="1"/>
      <c r="JC872" s="1"/>
      <c r="JD872" s="1"/>
      <c r="JE872" s="1"/>
      <c r="JF872" s="1"/>
      <c r="JG872" s="1"/>
      <c r="JH872" s="1"/>
      <c r="JI872" s="1"/>
      <c r="JJ872" s="1"/>
      <c r="JK872" s="1"/>
      <c r="JL872" s="1"/>
      <c r="JM872" s="1"/>
      <c r="JN872" s="1"/>
      <c r="JO872" s="1"/>
      <c r="JP872" s="1"/>
      <c r="JQ872" s="1"/>
      <c r="JR872" s="1"/>
      <c r="JS872" s="1"/>
      <c r="JT872" s="1"/>
      <c r="JU872" s="1"/>
      <c r="JV872" s="1"/>
      <c r="JW872" s="1"/>
      <c r="JX872" s="1"/>
      <c r="JY872" s="1"/>
      <c r="JZ872" s="1"/>
      <c r="KA872" s="1"/>
      <c r="KB872" s="1"/>
      <c r="KC872" s="1"/>
      <c r="KD872" s="1"/>
      <c r="KE872" s="1"/>
      <c r="KF872" s="1"/>
      <c r="KG872" s="1"/>
      <c r="KH872" s="1"/>
      <c r="KI872" s="1"/>
      <c r="KJ872" s="1"/>
      <c r="KK872" s="1"/>
      <c r="KL872" s="1"/>
      <c r="KM872" s="1"/>
      <c r="KN872" s="1"/>
      <c r="KO872" s="1"/>
      <c r="KP872" s="1"/>
      <c r="KQ872" s="1"/>
      <c r="KR872" s="1"/>
      <c r="KS872" s="1"/>
      <c r="KT872" s="1"/>
      <c r="KU872" s="1"/>
      <c r="KV872" s="1"/>
      <c r="KW872" s="1"/>
      <c r="KX872" s="1"/>
      <c r="KY872" s="1"/>
      <c r="KZ872" s="1"/>
      <c r="LA872" s="1"/>
      <c r="LB872" s="1"/>
      <c r="LC872" s="1"/>
      <c r="LD872" s="1"/>
      <c r="LE872" s="1"/>
      <c r="LF872" s="1"/>
      <c r="LG872" s="1"/>
      <c r="LH872" s="1"/>
      <c r="LI872" s="1"/>
      <c r="LJ872" s="1"/>
      <c r="LK872" s="1"/>
      <c r="LL872" s="1"/>
      <c r="LM872" s="1"/>
      <c r="LN872" s="1"/>
      <c r="LO872" s="1"/>
      <c r="LP872" s="1"/>
      <c r="LQ872" s="1"/>
      <c r="LR872" s="1"/>
      <c r="LS872" s="1"/>
      <c r="LT872" s="1"/>
      <c r="LU872" s="1"/>
      <c r="LV872" s="1"/>
      <c r="LW872" s="1"/>
      <c r="LX872" s="1"/>
      <c r="LY872" s="1"/>
      <c r="LZ872" s="1"/>
      <c r="MA872" s="1"/>
      <c r="MB872" s="1"/>
      <c r="MC872" s="1"/>
      <c r="MD872" s="1"/>
      <c r="ME872" s="1"/>
      <c r="MF872" s="1"/>
      <c r="MG872" s="1"/>
      <c r="MH872" s="1"/>
      <c r="MI872" s="1"/>
      <c r="MJ872" s="1"/>
      <c r="MK872" s="1"/>
      <c r="ML872" s="1"/>
      <c r="MM872" s="1"/>
      <c r="MN872" s="1"/>
      <c r="MO872" s="1"/>
      <c r="MP872" s="1"/>
      <c r="MQ872" s="1"/>
      <c r="MR872" s="1"/>
      <c r="MS872" s="1"/>
      <c r="MT872" s="1"/>
      <c r="MU872" s="1"/>
      <c r="MV872" s="1"/>
      <c r="MW872" s="1"/>
      <c r="MX872" s="1"/>
      <c r="MY872" s="1"/>
      <c r="MZ872" s="1"/>
      <c r="NA872" s="1"/>
      <c r="NB872" s="1"/>
      <c r="NC872" s="1"/>
      <c r="ND872" s="1"/>
      <c r="NE872" s="1"/>
      <c r="NF872" s="1"/>
      <c r="NG872" s="1"/>
      <c r="NH872" s="1"/>
      <c r="NI872" s="1"/>
      <c r="NJ872" s="1"/>
      <c r="NK872" s="1"/>
      <c r="NL872" s="1"/>
      <c r="NM872" s="1"/>
      <c r="NN872" s="1"/>
      <c r="NO872" s="1"/>
      <c r="NP872" s="1"/>
      <c r="NQ872" s="1"/>
      <c r="NR872" s="1"/>
      <c r="NS872" s="1"/>
      <c r="NT872" s="1"/>
      <c r="NU872" s="1"/>
      <c r="NV872" s="1"/>
      <c r="NW872" s="1"/>
      <c r="NX872" s="1"/>
      <c r="NY872" s="1"/>
      <c r="NZ872" s="1"/>
      <c r="OA872" s="1"/>
      <c r="OB872" s="1"/>
      <c r="OC872" s="1"/>
      <c r="OD872" s="1"/>
      <c r="OE872" s="1"/>
      <c r="OF872" s="1"/>
      <c r="OG872" s="1"/>
      <c r="OH872" s="1"/>
      <c r="OI872" s="1"/>
      <c r="OJ872" s="1"/>
      <c r="OK872" s="1"/>
      <c r="OL872" s="1"/>
      <c r="OM872" s="1"/>
      <c r="ON872" s="1"/>
      <c r="OO872" s="1"/>
      <c r="OP872" s="1"/>
      <c r="OQ872" s="1"/>
      <c r="OR872" s="1"/>
      <c r="OS872" s="1"/>
      <c r="OT872" s="1"/>
      <c r="OU872" s="1"/>
      <c r="OV872" s="1"/>
      <c r="OW872" s="1"/>
      <c r="OX872" s="1"/>
      <c r="OY872" s="1"/>
      <c r="OZ872" s="1"/>
      <c r="PA872" s="1"/>
      <c r="PB872" s="1"/>
      <c r="PC872" s="1"/>
      <c r="PD872" s="1"/>
      <c r="PE872" s="1"/>
      <c r="PF872" s="1"/>
      <c r="PG872" s="1"/>
      <c r="PH872" s="1"/>
      <c r="PI872" s="1"/>
      <c r="PJ872" s="1"/>
      <c r="PK872" s="1"/>
      <c r="PL872" s="1"/>
      <c r="PM872" s="1"/>
      <c r="PN872" s="1"/>
      <c r="PO872" s="1"/>
      <c r="PP872" s="1"/>
      <c r="PQ872" s="1"/>
      <c r="PR872" s="1"/>
      <c r="PS872" s="1"/>
      <c r="PT872" s="1"/>
      <c r="PU872" s="1"/>
      <c r="PV872" s="1"/>
      <c r="PW872" s="1"/>
      <c r="PX872" s="1"/>
      <c r="PY872" s="1"/>
      <c r="PZ872" s="1"/>
    </row>
    <row r="873" spans="1:442" s="91" customFormat="1" ht="96.6" x14ac:dyDescent="0.3">
      <c r="A873" s="36"/>
      <c r="B873" s="228" t="s">
        <v>570</v>
      </c>
      <c r="C873" s="228" t="s">
        <v>567</v>
      </c>
      <c r="D873" s="228" t="s">
        <v>106</v>
      </c>
      <c r="E873" s="229" t="s">
        <v>67</v>
      </c>
      <c r="F873" s="229" t="s">
        <v>134</v>
      </c>
      <c r="G873" s="229" t="s">
        <v>147</v>
      </c>
      <c r="H873" s="228" t="s">
        <v>70</v>
      </c>
      <c r="I873" s="228" t="s">
        <v>79</v>
      </c>
      <c r="J873" s="11" t="s">
        <v>207</v>
      </c>
      <c r="K873" s="7" t="s">
        <v>107</v>
      </c>
      <c r="L873" s="7" t="s">
        <v>86</v>
      </c>
      <c r="M873" s="7">
        <v>40</v>
      </c>
      <c r="N873" s="227" t="s">
        <v>108</v>
      </c>
      <c r="O873" s="228" t="s">
        <v>571</v>
      </c>
      <c r="P873" s="228" t="s">
        <v>75</v>
      </c>
      <c r="Q873" s="228" t="s">
        <v>76</v>
      </c>
      <c r="R873" s="231" t="s">
        <v>77</v>
      </c>
      <c r="S873" s="231" t="s">
        <v>109</v>
      </c>
      <c r="T873" s="232">
        <f>V873+Y873</f>
        <v>57158.049999999996</v>
      </c>
      <c r="U873" s="232" t="s">
        <v>79</v>
      </c>
      <c r="V873" s="236">
        <v>48584.34</v>
      </c>
      <c r="W873" s="236" t="s">
        <v>98</v>
      </c>
      <c r="X873" s="236" t="s">
        <v>79</v>
      </c>
      <c r="Y873" s="236">
        <v>8573.7099999999991</v>
      </c>
      <c r="Z873" s="236" t="s">
        <v>98</v>
      </c>
      <c r="AA873" s="236" t="s">
        <v>79</v>
      </c>
      <c r="AB873" s="236">
        <v>18923.02</v>
      </c>
      <c r="AC873" s="227" t="s">
        <v>149</v>
      </c>
      <c r="AD873" s="237" t="s">
        <v>79</v>
      </c>
      <c r="AE873" s="237">
        <f>V873+Y873</f>
        <v>57158.049999999996</v>
      </c>
      <c r="AF873" s="228" t="s">
        <v>79</v>
      </c>
      <c r="AG873" s="227" t="s">
        <v>33</v>
      </c>
      <c r="AH873" s="227" t="s">
        <v>160</v>
      </c>
      <c r="AI873" s="227" t="s">
        <v>294</v>
      </c>
      <c r="AJ873" s="228"/>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c r="FJ873" s="1"/>
      <c r="FK873" s="1"/>
      <c r="FL873" s="1"/>
      <c r="FM873" s="1"/>
      <c r="FN873" s="1"/>
      <c r="FO873" s="1"/>
      <c r="FP873" s="1"/>
      <c r="FQ873" s="1"/>
      <c r="FR873" s="1"/>
      <c r="FS873" s="1"/>
      <c r="FT873" s="1"/>
      <c r="FU873" s="1"/>
      <c r="FV873" s="1"/>
      <c r="FW873" s="1"/>
      <c r="FX873" s="1"/>
      <c r="FY873" s="1"/>
      <c r="FZ873" s="1"/>
      <c r="GA873" s="1"/>
      <c r="GB873" s="1"/>
      <c r="GC873" s="1"/>
      <c r="GD873" s="1"/>
      <c r="GE873" s="1"/>
      <c r="GF873" s="1"/>
      <c r="GG873" s="1"/>
      <c r="GH873" s="1"/>
      <c r="GI873" s="1"/>
      <c r="GJ873" s="1"/>
      <c r="GK873" s="1"/>
      <c r="GL873" s="1"/>
      <c r="GM873" s="1"/>
      <c r="GN873" s="1"/>
      <c r="GO873" s="1"/>
      <c r="GP873" s="1"/>
      <c r="GQ873" s="1"/>
      <c r="GR873" s="1"/>
      <c r="GS873" s="1"/>
      <c r="GT873" s="1"/>
      <c r="GU873" s="1"/>
      <c r="GV873" s="1"/>
      <c r="GW873" s="1"/>
      <c r="GX873" s="1"/>
      <c r="GY873" s="1"/>
      <c r="GZ873" s="1"/>
      <c r="HA873" s="1"/>
      <c r="HB873" s="1"/>
      <c r="HC873" s="1"/>
      <c r="HD873" s="1"/>
      <c r="HE873" s="1"/>
      <c r="HF873" s="1"/>
      <c r="HG873" s="1"/>
      <c r="HH873" s="1"/>
      <c r="HI873" s="1"/>
      <c r="HJ873" s="1"/>
      <c r="HK873" s="1"/>
      <c r="HL873" s="1"/>
      <c r="HM873" s="1"/>
      <c r="HN873" s="1"/>
      <c r="HO873" s="1"/>
      <c r="HP873" s="1"/>
      <c r="HQ873" s="1"/>
      <c r="HR873" s="1"/>
      <c r="HS873" s="1"/>
      <c r="HT873" s="1"/>
      <c r="HU873" s="1"/>
      <c r="HV873" s="1"/>
      <c r="HW873" s="1"/>
      <c r="HX873" s="1"/>
      <c r="HY873" s="1"/>
      <c r="HZ873" s="1"/>
      <c r="IA873" s="1"/>
      <c r="IB873" s="1"/>
      <c r="IC873" s="1"/>
      <c r="ID873" s="1"/>
      <c r="IE873" s="1"/>
      <c r="IF873" s="1"/>
      <c r="IG873" s="1"/>
      <c r="IH873" s="1"/>
      <c r="II873" s="1"/>
      <c r="IJ873" s="1"/>
      <c r="IK873" s="1"/>
      <c r="IL873" s="1"/>
      <c r="IM873" s="1"/>
      <c r="IN873" s="1"/>
      <c r="IO873" s="1"/>
      <c r="IP873" s="1"/>
      <c r="IQ873" s="1"/>
      <c r="IR873" s="1"/>
      <c r="IS873" s="1"/>
      <c r="IT873" s="1"/>
      <c r="IU873" s="1"/>
      <c r="IV873" s="1"/>
      <c r="IW873" s="1"/>
      <c r="IX873" s="1"/>
      <c r="IY873" s="1"/>
      <c r="IZ873" s="1"/>
      <c r="JA873" s="1"/>
      <c r="JB873" s="1"/>
      <c r="JC873" s="1"/>
      <c r="JD873" s="1"/>
      <c r="JE873" s="1"/>
      <c r="JF873" s="1"/>
      <c r="JG873" s="1"/>
      <c r="JH873" s="1"/>
      <c r="JI873" s="1"/>
      <c r="JJ873" s="1"/>
      <c r="JK873" s="1"/>
      <c r="JL873" s="1"/>
      <c r="JM873" s="1"/>
      <c r="JN873" s="1"/>
      <c r="JO873" s="1"/>
      <c r="JP873" s="1"/>
      <c r="JQ873" s="1"/>
      <c r="JR873" s="1"/>
      <c r="JS873" s="1"/>
      <c r="JT873" s="1"/>
      <c r="JU873" s="1"/>
      <c r="JV873" s="1"/>
      <c r="JW873" s="1"/>
      <c r="JX873" s="1"/>
      <c r="JY873" s="1"/>
      <c r="JZ873" s="1"/>
      <c r="KA873" s="1"/>
      <c r="KB873" s="1"/>
      <c r="KC873" s="1"/>
      <c r="KD873" s="1"/>
      <c r="KE873" s="1"/>
      <c r="KF873" s="1"/>
      <c r="KG873" s="1"/>
      <c r="KH873" s="1"/>
      <c r="KI873" s="1"/>
      <c r="KJ873" s="1"/>
      <c r="KK873" s="1"/>
      <c r="KL873" s="1"/>
      <c r="KM873" s="1"/>
      <c r="KN873" s="1"/>
      <c r="KO873" s="1"/>
      <c r="KP873" s="1"/>
      <c r="KQ873" s="1"/>
      <c r="KR873" s="1"/>
      <c r="KS873" s="1"/>
      <c r="KT873" s="1"/>
      <c r="KU873" s="1"/>
      <c r="KV873" s="1"/>
      <c r="KW873" s="1"/>
      <c r="KX873" s="1"/>
      <c r="KY873" s="1"/>
      <c r="KZ873" s="1"/>
      <c r="LA873" s="1"/>
      <c r="LB873" s="1"/>
      <c r="LC873" s="1"/>
      <c r="LD873" s="1"/>
      <c r="LE873" s="1"/>
      <c r="LF873" s="1"/>
      <c r="LG873" s="1"/>
      <c r="LH873" s="1"/>
      <c r="LI873" s="1"/>
      <c r="LJ873" s="1"/>
      <c r="LK873" s="1"/>
      <c r="LL873" s="1"/>
      <c r="LM873" s="1"/>
      <c r="LN873" s="1"/>
      <c r="LO873" s="1"/>
      <c r="LP873" s="1"/>
      <c r="LQ873" s="1"/>
      <c r="LR873" s="1"/>
      <c r="LS873" s="1"/>
      <c r="LT873" s="1"/>
      <c r="LU873" s="1"/>
      <c r="LV873" s="1"/>
      <c r="LW873" s="1"/>
      <c r="LX873" s="1"/>
      <c r="LY873" s="1"/>
      <c r="LZ873" s="1"/>
      <c r="MA873" s="1"/>
      <c r="MB873" s="1"/>
      <c r="MC873" s="1"/>
      <c r="MD873" s="1"/>
      <c r="ME873" s="1"/>
      <c r="MF873" s="1"/>
      <c r="MG873" s="1"/>
      <c r="MH873" s="1"/>
      <c r="MI873" s="1"/>
      <c r="MJ873" s="1"/>
      <c r="MK873" s="1"/>
      <c r="ML873" s="1"/>
      <c r="MM873" s="1"/>
      <c r="MN873" s="1"/>
      <c r="MO873" s="1"/>
      <c r="MP873" s="1"/>
      <c r="MQ873" s="1"/>
      <c r="MR873" s="1"/>
      <c r="MS873" s="1"/>
      <c r="MT873" s="1"/>
      <c r="MU873" s="1"/>
      <c r="MV873" s="1"/>
      <c r="MW873" s="1"/>
      <c r="MX873" s="1"/>
      <c r="MY873" s="1"/>
      <c r="MZ873" s="1"/>
      <c r="NA873" s="1"/>
      <c r="NB873" s="1"/>
      <c r="NC873" s="1"/>
      <c r="ND873" s="1"/>
      <c r="NE873" s="1"/>
      <c r="NF873" s="1"/>
      <c r="NG873" s="1"/>
      <c r="NH873" s="1"/>
      <c r="NI873" s="1"/>
      <c r="NJ873" s="1"/>
      <c r="NK873" s="1"/>
      <c r="NL873" s="1"/>
      <c r="NM873" s="1"/>
      <c r="NN873" s="1"/>
      <c r="NO873" s="1"/>
      <c r="NP873" s="1"/>
      <c r="NQ873" s="1"/>
      <c r="NR873" s="1"/>
      <c r="NS873" s="1"/>
      <c r="NT873" s="1"/>
      <c r="NU873" s="1"/>
      <c r="NV873" s="1"/>
      <c r="NW873" s="1"/>
      <c r="NX873" s="1"/>
      <c r="NY873" s="1"/>
      <c r="NZ873" s="1"/>
      <c r="OA873" s="1"/>
      <c r="OB873" s="1"/>
      <c r="OC873" s="1"/>
      <c r="OD873" s="1"/>
      <c r="OE873" s="1"/>
      <c r="OF873" s="1"/>
      <c r="OG873" s="1"/>
      <c r="OH873" s="1"/>
      <c r="OI873" s="1"/>
      <c r="OJ873" s="1"/>
      <c r="OK873" s="1"/>
      <c r="OL873" s="1"/>
      <c r="OM873" s="1"/>
      <c r="ON873" s="1"/>
      <c r="OO873" s="1"/>
      <c r="OP873" s="1"/>
      <c r="OQ873" s="1"/>
      <c r="OR873" s="1"/>
      <c r="OS873" s="1"/>
      <c r="OT873" s="1"/>
      <c r="OU873" s="1"/>
      <c r="OV873" s="1"/>
      <c r="OW873" s="1"/>
      <c r="OX873" s="1"/>
      <c r="OY873" s="1"/>
      <c r="OZ873" s="1"/>
      <c r="PA873" s="1"/>
      <c r="PB873" s="1"/>
      <c r="PC873" s="1"/>
      <c r="PD873" s="1"/>
      <c r="PE873" s="1"/>
      <c r="PF873" s="1"/>
      <c r="PG873" s="1"/>
      <c r="PH873" s="1"/>
      <c r="PI873" s="1"/>
      <c r="PJ873" s="1"/>
      <c r="PK873" s="1"/>
      <c r="PL873" s="1"/>
      <c r="PM873" s="1"/>
      <c r="PN873" s="1"/>
      <c r="PO873" s="1"/>
      <c r="PP873" s="1"/>
      <c r="PQ873" s="1"/>
      <c r="PR873" s="1"/>
      <c r="PS873" s="1"/>
      <c r="PT873" s="1"/>
      <c r="PU873" s="1"/>
      <c r="PV873" s="1"/>
      <c r="PW873" s="1"/>
      <c r="PX873" s="1"/>
      <c r="PY873" s="1"/>
      <c r="PZ873" s="1"/>
    </row>
    <row r="874" spans="1:442" s="91" customFormat="1" ht="56.7" customHeight="1" x14ac:dyDescent="0.3">
      <c r="A874" s="36"/>
      <c r="B874" s="228"/>
      <c r="C874" s="228"/>
      <c r="D874" s="228"/>
      <c r="E874" s="229"/>
      <c r="F874" s="229"/>
      <c r="G874" s="229"/>
      <c r="H874" s="228"/>
      <c r="I874" s="228"/>
      <c r="J874" s="11" t="s">
        <v>111</v>
      </c>
      <c r="K874" s="7" t="s">
        <v>112</v>
      </c>
      <c r="L874" s="7" t="s">
        <v>85</v>
      </c>
      <c r="M874" s="7">
        <v>3</v>
      </c>
      <c r="N874" s="227"/>
      <c r="O874" s="228"/>
      <c r="P874" s="228"/>
      <c r="Q874" s="228"/>
      <c r="R874" s="231"/>
      <c r="S874" s="231"/>
      <c r="T874" s="232"/>
      <c r="U874" s="232"/>
      <c r="V874" s="236"/>
      <c r="W874" s="236"/>
      <c r="X874" s="236"/>
      <c r="Y874" s="236"/>
      <c r="Z874" s="236"/>
      <c r="AA874" s="236"/>
      <c r="AB874" s="236"/>
      <c r="AC874" s="227"/>
      <c r="AD874" s="237"/>
      <c r="AE874" s="237"/>
      <c r="AF874" s="228"/>
      <c r="AG874" s="227"/>
      <c r="AH874" s="227"/>
      <c r="AI874" s="227"/>
      <c r="AJ874" s="228"/>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V874" s="1"/>
      <c r="FW874" s="1"/>
      <c r="FX874" s="1"/>
      <c r="FY874" s="1"/>
      <c r="FZ874" s="1"/>
      <c r="GA874" s="1"/>
      <c r="GB874" s="1"/>
      <c r="GC874" s="1"/>
      <c r="GD874" s="1"/>
      <c r="GE874" s="1"/>
      <c r="GF874" s="1"/>
      <c r="GG874" s="1"/>
      <c r="GH874" s="1"/>
      <c r="GI874" s="1"/>
      <c r="GJ874" s="1"/>
      <c r="GK874" s="1"/>
      <c r="GL874" s="1"/>
      <c r="GM874" s="1"/>
      <c r="GN874" s="1"/>
      <c r="GO874" s="1"/>
      <c r="GP874" s="1"/>
      <c r="GQ874" s="1"/>
      <c r="GR874" s="1"/>
      <c r="GS874" s="1"/>
      <c r="GT874" s="1"/>
      <c r="GU874" s="1"/>
      <c r="GV874" s="1"/>
      <c r="GW874" s="1"/>
      <c r="GX874" s="1"/>
      <c r="GY874" s="1"/>
      <c r="GZ874" s="1"/>
      <c r="HA874" s="1"/>
      <c r="HB874" s="1"/>
      <c r="HC874" s="1"/>
      <c r="HD874" s="1"/>
      <c r="HE874" s="1"/>
      <c r="HF874" s="1"/>
      <c r="HG874" s="1"/>
      <c r="HH874" s="1"/>
      <c r="HI874" s="1"/>
      <c r="HJ874" s="1"/>
      <c r="HK874" s="1"/>
      <c r="HL874" s="1"/>
      <c r="HM874" s="1"/>
      <c r="HN874" s="1"/>
      <c r="HO874" s="1"/>
      <c r="HP874" s="1"/>
      <c r="HQ874" s="1"/>
      <c r="HR874" s="1"/>
      <c r="HS874" s="1"/>
      <c r="HT874" s="1"/>
      <c r="HU874" s="1"/>
      <c r="HV874" s="1"/>
      <c r="HW874" s="1"/>
      <c r="HX874" s="1"/>
      <c r="HY874" s="1"/>
      <c r="HZ874" s="1"/>
      <c r="IA874" s="1"/>
      <c r="IB874" s="1"/>
      <c r="IC874" s="1"/>
      <c r="ID874" s="1"/>
      <c r="IE874" s="1"/>
      <c r="IF874" s="1"/>
      <c r="IG874" s="1"/>
      <c r="IH874" s="1"/>
      <c r="II874" s="1"/>
      <c r="IJ874" s="1"/>
      <c r="IK874" s="1"/>
      <c r="IL874" s="1"/>
      <c r="IM874" s="1"/>
      <c r="IN874" s="1"/>
      <c r="IO874" s="1"/>
      <c r="IP874" s="1"/>
      <c r="IQ874" s="1"/>
      <c r="IR874" s="1"/>
      <c r="IS874" s="1"/>
      <c r="IT874" s="1"/>
      <c r="IU874" s="1"/>
      <c r="IV874" s="1"/>
      <c r="IW874" s="1"/>
      <c r="IX874" s="1"/>
      <c r="IY874" s="1"/>
      <c r="IZ874" s="1"/>
      <c r="JA874" s="1"/>
      <c r="JB874" s="1"/>
      <c r="JC874" s="1"/>
      <c r="JD874" s="1"/>
      <c r="JE874" s="1"/>
      <c r="JF874" s="1"/>
      <c r="JG874" s="1"/>
      <c r="JH874" s="1"/>
      <c r="JI874" s="1"/>
      <c r="JJ874" s="1"/>
      <c r="JK874" s="1"/>
      <c r="JL874" s="1"/>
      <c r="JM874" s="1"/>
      <c r="JN874" s="1"/>
      <c r="JO874" s="1"/>
      <c r="JP874" s="1"/>
      <c r="JQ874" s="1"/>
      <c r="JR874" s="1"/>
      <c r="JS874" s="1"/>
      <c r="JT874" s="1"/>
      <c r="JU874" s="1"/>
      <c r="JV874" s="1"/>
      <c r="JW874" s="1"/>
      <c r="JX874" s="1"/>
      <c r="JY874" s="1"/>
      <c r="JZ874" s="1"/>
      <c r="KA874" s="1"/>
      <c r="KB874" s="1"/>
      <c r="KC874" s="1"/>
      <c r="KD874" s="1"/>
      <c r="KE874" s="1"/>
      <c r="KF874" s="1"/>
      <c r="KG874" s="1"/>
      <c r="KH874" s="1"/>
      <c r="KI874" s="1"/>
      <c r="KJ874" s="1"/>
      <c r="KK874" s="1"/>
      <c r="KL874" s="1"/>
      <c r="KM874" s="1"/>
      <c r="KN874" s="1"/>
      <c r="KO874" s="1"/>
      <c r="KP874" s="1"/>
      <c r="KQ874" s="1"/>
      <c r="KR874" s="1"/>
      <c r="KS874" s="1"/>
      <c r="KT874" s="1"/>
      <c r="KU874" s="1"/>
      <c r="KV874" s="1"/>
      <c r="KW874" s="1"/>
      <c r="KX874" s="1"/>
      <c r="KY874" s="1"/>
      <c r="KZ874" s="1"/>
      <c r="LA874" s="1"/>
      <c r="LB874" s="1"/>
      <c r="LC874" s="1"/>
      <c r="LD874" s="1"/>
      <c r="LE874" s="1"/>
      <c r="LF874" s="1"/>
      <c r="LG874" s="1"/>
      <c r="LH874" s="1"/>
      <c r="LI874" s="1"/>
      <c r="LJ874" s="1"/>
      <c r="LK874" s="1"/>
      <c r="LL874" s="1"/>
      <c r="LM874" s="1"/>
      <c r="LN874" s="1"/>
      <c r="LO874" s="1"/>
      <c r="LP874" s="1"/>
      <c r="LQ874" s="1"/>
      <c r="LR874" s="1"/>
      <c r="LS874" s="1"/>
      <c r="LT874" s="1"/>
      <c r="LU874" s="1"/>
      <c r="LV874" s="1"/>
      <c r="LW874" s="1"/>
      <c r="LX874" s="1"/>
      <c r="LY874" s="1"/>
      <c r="LZ874" s="1"/>
      <c r="MA874" s="1"/>
      <c r="MB874" s="1"/>
      <c r="MC874" s="1"/>
      <c r="MD874" s="1"/>
      <c r="ME874" s="1"/>
      <c r="MF874" s="1"/>
      <c r="MG874" s="1"/>
      <c r="MH874" s="1"/>
      <c r="MI874" s="1"/>
      <c r="MJ874" s="1"/>
      <c r="MK874" s="1"/>
      <c r="ML874" s="1"/>
      <c r="MM874" s="1"/>
      <c r="MN874" s="1"/>
      <c r="MO874" s="1"/>
      <c r="MP874" s="1"/>
      <c r="MQ874" s="1"/>
      <c r="MR874" s="1"/>
      <c r="MS874" s="1"/>
      <c r="MT874" s="1"/>
      <c r="MU874" s="1"/>
      <c r="MV874" s="1"/>
      <c r="MW874" s="1"/>
      <c r="MX874" s="1"/>
      <c r="MY874" s="1"/>
      <c r="MZ874" s="1"/>
      <c r="NA874" s="1"/>
      <c r="NB874" s="1"/>
      <c r="NC874" s="1"/>
      <c r="ND874" s="1"/>
      <c r="NE874" s="1"/>
      <c r="NF874" s="1"/>
      <c r="NG874" s="1"/>
      <c r="NH874" s="1"/>
      <c r="NI874" s="1"/>
      <c r="NJ874" s="1"/>
      <c r="NK874" s="1"/>
      <c r="NL874" s="1"/>
      <c r="NM874" s="1"/>
      <c r="NN874" s="1"/>
      <c r="NO874" s="1"/>
      <c r="NP874" s="1"/>
      <c r="NQ874" s="1"/>
      <c r="NR874" s="1"/>
      <c r="NS874" s="1"/>
      <c r="NT874" s="1"/>
      <c r="NU874" s="1"/>
      <c r="NV874" s="1"/>
      <c r="NW874" s="1"/>
      <c r="NX874" s="1"/>
      <c r="NY874" s="1"/>
      <c r="NZ874" s="1"/>
      <c r="OA874" s="1"/>
      <c r="OB874" s="1"/>
      <c r="OC874" s="1"/>
      <c r="OD874" s="1"/>
      <c r="OE874" s="1"/>
      <c r="OF874" s="1"/>
      <c r="OG874" s="1"/>
      <c r="OH874" s="1"/>
      <c r="OI874" s="1"/>
      <c r="OJ874" s="1"/>
      <c r="OK874" s="1"/>
      <c r="OL874" s="1"/>
      <c r="OM874" s="1"/>
      <c r="ON874" s="1"/>
      <c r="OO874" s="1"/>
      <c r="OP874" s="1"/>
      <c r="OQ874" s="1"/>
      <c r="OR874" s="1"/>
      <c r="OS874" s="1"/>
      <c r="OT874" s="1"/>
      <c r="OU874" s="1"/>
      <c r="OV874" s="1"/>
      <c r="OW874" s="1"/>
      <c r="OX874" s="1"/>
      <c r="OY874" s="1"/>
      <c r="OZ874" s="1"/>
      <c r="PA874" s="1"/>
      <c r="PB874" s="1"/>
      <c r="PC874" s="1"/>
      <c r="PD874" s="1"/>
      <c r="PE874" s="1"/>
      <c r="PF874" s="1"/>
      <c r="PG874" s="1"/>
      <c r="PH874" s="1"/>
      <c r="PI874" s="1"/>
      <c r="PJ874" s="1"/>
      <c r="PK874" s="1"/>
      <c r="PL874" s="1"/>
      <c r="PM874" s="1"/>
      <c r="PN874" s="1"/>
      <c r="PO874" s="1"/>
      <c r="PP874" s="1"/>
      <c r="PQ874" s="1"/>
      <c r="PR874" s="1"/>
      <c r="PS874" s="1"/>
      <c r="PT874" s="1"/>
      <c r="PU874" s="1"/>
      <c r="PV874" s="1"/>
      <c r="PW874" s="1"/>
      <c r="PX874" s="1"/>
      <c r="PY874" s="1"/>
      <c r="PZ874" s="1"/>
    </row>
    <row r="875" spans="1:442" s="91" customFormat="1" ht="64.5" customHeight="1" x14ac:dyDescent="0.3">
      <c r="A875" s="36"/>
      <c r="B875" s="228"/>
      <c r="C875" s="228"/>
      <c r="D875" s="228"/>
      <c r="E875" s="229"/>
      <c r="F875" s="229"/>
      <c r="G875" s="229"/>
      <c r="H875" s="228"/>
      <c r="I875" s="228"/>
      <c r="J875" s="11" t="s">
        <v>127</v>
      </c>
      <c r="K875" s="7" t="s">
        <v>128</v>
      </c>
      <c r="L875" s="7" t="s">
        <v>85</v>
      </c>
      <c r="M875" s="63">
        <v>66</v>
      </c>
      <c r="N875" s="227"/>
      <c r="O875" s="228"/>
      <c r="P875" s="228"/>
      <c r="Q875" s="228"/>
      <c r="R875" s="231"/>
      <c r="S875" s="231"/>
      <c r="T875" s="232"/>
      <c r="U875" s="232"/>
      <c r="V875" s="236"/>
      <c r="W875" s="236"/>
      <c r="X875" s="236"/>
      <c r="Y875" s="236"/>
      <c r="Z875" s="236"/>
      <c r="AA875" s="236"/>
      <c r="AB875" s="236"/>
      <c r="AC875" s="227"/>
      <c r="AD875" s="237"/>
      <c r="AE875" s="237"/>
      <c r="AF875" s="228"/>
      <c r="AG875" s="227"/>
      <c r="AH875" s="227"/>
      <c r="AI875" s="227"/>
      <c r="AJ875" s="228"/>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c r="FJ875" s="1"/>
      <c r="FK875" s="1"/>
      <c r="FL875" s="1"/>
      <c r="FM875" s="1"/>
      <c r="FN875" s="1"/>
      <c r="FO875" s="1"/>
      <c r="FP875" s="1"/>
      <c r="FQ875" s="1"/>
      <c r="FR875" s="1"/>
      <c r="FS875" s="1"/>
      <c r="FT875" s="1"/>
      <c r="FU875" s="1"/>
      <c r="FV875" s="1"/>
      <c r="FW875" s="1"/>
      <c r="FX875" s="1"/>
      <c r="FY875" s="1"/>
      <c r="FZ875" s="1"/>
      <c r="GA875" s="1"/>
      <c r="GB875" s="1"/>
      <c r="GC875" s="1"/>
      <c r="GD875" s="1"/>
      <c r="GE875" s="1"/>
      <c r="GF875" s="1"/>
      <c r="GG875" s="1"/>
      <c r="GH875" s="1"/>
      <c r="GI875" s="1"/>
      <c r="GJ875" s="1"/>
      <c r="GK875" s="1"/>
      <c r="GL875" s="1"/>
      <c r="GM875" s="1"/>
      <c r="GN875" s="1"/>
      <c r="GO875" s="1"/>
      <c r="GP875" s="1"/>
      <c r="GQ875" s="1"/>
      <c r="GR875" s="1"/>
      <c r="GS875" s="1"/>
      <c r="GT875" s="1"/>
      <c r="GU875" s="1"/>
      <c r="GV875" s="1"/>
      <c r="GW875" s="1"/>
      <c r="GX875" s="1"/>
      <c r="GY875" s="1"/>
      <c r="GZ875" s="1"/>
      <c r="HA875" s="1"/>
      <c r="HB875" s="1"/>
      <c r="HC875" s="1"/>
      <c r="HD875" s="1"/>
      <c r="HE875" s="1"/>
      <c r="HF875" s="1"/>
      <c r="HG875" s="1"/>
      <c r="HH875" s="1"/>
      <c r="HI875" s="1"/>
      <c r="HJ875" s="1"/>
      <c r="HK875" s="1"/>
      <c r="HL875" s="1"/>
      <c r="HM875" s="1"/>
      <c r="HN875" s="1"/>
      <c r="HO875" s="1"/>
      <c r="HP875" s="1"/>
      <c r="HQ875" s="1"/>
      <c r="HR875" s="1"/>
      <c r="HS875" s="1"/>
      <c r="HT875" s="1"/>
      <c r="HU875" s="1"/>
      <c r="HV875" s="1"/>
      <c r="HW875" s="1"/>
      <c r="HX875" s="1"/>
      <c r="HY875" s="1"/>
      <c r="HZ875" s="1"/>
      <c r="IA875" s="1"/>
      <c r="IB875" s="1"/>
      <c r="IC875" s="1"/>
      <c r="ID875" s="1"/>
      <c r="IE875" s="1"/>
      <c r="IF875" s="1"/>
      <c r="IG875" s="1"/>
      <c r="IH875" s="1"/>
      <c r="II875" s="1"/>
      <c r="IJ875" s="1"/>
      <c r="IK875" s="1"/>
      <c r="IL875" s="1"/>
      <c r="IM875" s="1"/>
      <c r="IN875" s="1"/>
      <c r="IO875" s="1"/>
      <c r="IP875" s="1"/>
      <c r="IQ875" s="1"/>
      <c r="IR875" s="1"/>
      <c r="IS875" s="1"/>
      <c r="IT875" s="1"/>
      <c r="IU875" s="1"/>
      <c r="IV875" s="1"/>
      <c r="IW875" s="1"/>
      <c r="IX875" s="1"/>
      <c r="IY875" s="1"/>
      <c r="IZ875" s="1"/>
      <c r="JA875" s="1"/>
      <c r="JB875" s="1"/>
      <c r="JC875" s="1"/>
      <c r="JD875" s="1"/>
      <c r="JE875" s="1"/>
      <c r="JF875" s="1"/>
      <c r="JG875" s="1"/>
      <c r="JH875" s="1"/>
      <c r="JI875" s="1"/>
      <c r="JJ875" s="1"/>
      <c r="JK875" s="1"/>
      <c r="JL875" s="1"/>
      <c r="JM875" s="1"/>
      <c r="JN875" s="1"/>
      <c r="JO875" s="1"/>
      <c r="JP875" s="1"/>
      <c r="JQ875" s="1"/>
      <c r="JR875" s="1"/>
      <c r="JS875" s="1"/>
      <c r="JT875" s="1"/>
      <c r="JU875" s="1"/>
      <c r="JV875" s="1"/>
      <c r="JW875" s="1"/>
      <c r="JX875" s="1"/>
      <c r="JY875" s="1"/>
      <c r="JZ875" s="1"/>
      <c r="KA875" s="1"/>
      <c r="KB875" s="1"/>
      <c r="KC875" s="1"/>
      <c r="KD875" s="1"/>
      <c r="KE875" s="1"/>
      <c r="KF875" s="1"/>
      <c r="KG875" s="1"/>
      <c r="KH875" s="1"/>
      <c r="KI875" s="1"/>
      <c r="KJ875" s="1"/>
      <c r="KK875" s="1"/>
      <c r="KL875" s="1"/>
      <c r="KM875" s="1"/>
      <c r="KN875" s="1"/>
      <c r="KO875" s="1"/>
      <c r="KP875" s="1"/>
      <c r="KQ875" s="1"/>
      <c r="KR875" s="1"/>
      <c r="KS875" s="1"/>
      <c r="KT875" s="1"/>
      <c r="KU875" s="1"/>
      <c r="KV875" s="1"/>
      <c r="KW875" s="1"/>
      <c r="KX875" s="1"/>
      <c r="KY875" s="1"/>
      <c r="KZ875" s="1"/>
      <c r="LA875" s="1"/>
      <c r="LB875" s="1"/>
      <c r="LC875" s="1"/>
      <c r="LD875" s="1"/>
      <c r="LE875" s="1"/>
      <c r="LF875" s="1"/>
      <c r="LG875" s="1"/>
      <c r="LH875" s="1"/>
      <c r="LI875" s="1"/>
      <c r="LJ875" s="1"/>
      <c r="LK875" s="1"/>
      <c r="LL875" s="1"/>
      <c r="LM875" s="1"/>
      <c r="LN875" s="1"/>
      <c r="LO875" s="1"/>
      <c r="LP875" s="1"/>
      <c r="LQ875" s="1"/>
      <c r="LR875" s="1"/>
      <c r="LS875" s="1"/>
      <c r="LT875" s="1"/>
      <c r="LU875" s="1"/>
      <c r="LV875" s="1"/>
      <c r="LW875" s="1"/>
      <c r="LX875" s="1"/>
      <c r="LY875" s="1"/>
      <c r="LZ875" s="1"/>
      <c r="MA875" s="1"/>
      <c r="MB875" s="1"/>
      <c r="MC875" s="1"/>
      <c r="MD875" s="1"/>
      <c r="ME875" s="1"/>
      <c r="MF875" s="1"/>
      <c r="MG875" s="1"/>
      <c r="MH875" s="1"/>
      <c r="MI875" s="1"/>
      <c r="MJ875" s="1"/>
      <c r="MK875" s="1"/>
      <c r="ML875" s="1"/>
      <c r="MM875" s="1"/>
      <c r="MN875" s="1"/>
      <c r="MO875" s="1"/>
      <c r="MP875" s="1"/>
      <c r="MQ875" s="1"/>
      <c r="MR875" s="1"/>
      <c r="MS875" s="1"/>
      <c r="MT875" s="1"/>
      <c r="MU875" s="1"/>
      <c r="MV875" s="1"/>
      <c r="MW875" s="1"/>
      <c r="MX875" s="1"/>
      <c r="MY875" s="1"/>
      <c r="MZ875" s="1"/>
      <c r="NA875" s="1"/>
      <c r="NB875" s="1"/>
      <c r="NC875" s="1"/>
      <c r="ND875" s="1"/>
      <c r="NE875" s="1"/>
      <c r="NF875" s="1"/>
      <c r="NG875" s="1"/>
      <c r="NH875" s="1"/>
      <c r="NI875" s="1"/>
      <c r="NJ875" s="1"/>
      <c r="NK875" s="1"/>
      <c r="NL875" s="1"/>
      <c r="NM875" s="1"/>
      <c r="NN875" s="1"/>
      <c r="NO875" s="1"/>
      <c r="NP875" s="1"/>
      <c r="NQ875" s="1"/>
      <c r="NR875" s="1"/>
      <c r="NS875" s="1"/>
      <c r="NT875" s="1"/>
      <c r="NU875" s="1"/>
      <c r="NV875" s="1"/>
      <c r="NW875" s="1"/>
      <c r="NX875" s="1"/>
      <c r="NY875" s="1"/>
      <c r="NZ875" s="1"/>
      <c r="OA875" s="1"/>
      <c r="OB875" s="1"/>
      <c r="OC875" s="1"/>
      <c r="OD875" s="1"/>
      <c r="OE875" s="1"/>
      <c r="OF875" s="1"/>
      <c r="OG875" s="1"/>
      <c r="OH875" s="1"/>
      <c r="OI875" s="1"/>
      <c r="OJ875" s="1"/>
      <c r="OK875" s="1"/>
      <c r="OL875" s="1"/>
      <c r="OM875" s="1"/>
      <c r="ON875" s="1"/>
      <c r="OO875" s="1"/>
      <c r="OP875" s="1"/>
      <c r="OQ875" s="1"/>
      <c r="OR875" s="1"/>
      <c r="OS875" s="1"/>
      <c r="OT875" s="1"/>
      <c r="OU875" s="1"/>
      <c r="OV875" s="1"/>
      <c r="OW875" s="1"/>
      <c r="OX875" s="1"/>
      <c r="OY875" s="1"/>
      <c r="OZ875" s="1"/>
      <c r="PA875" s="1"/>
      <c r="PB875" s="1"/>
      <c r="PC875" s="1"/>
      <c r="PD875" s="1"/>
      <c r="PE875" s="1"/>
      <c r="PF875" s="1"/>
      <c r="PG875" s="1"/>
      <c r="PH875" s="1"/>
      <c r="PI875" s="1"/>
      <c r="PJ875" s="1"/>
      <c r="PK875" s="1"/>
      <c r="PL875" s="1"/>
      <c r="PM875" s="1"/>
      <c r="PN875" s="1"/>
      <c r="PO875" s="1"/>
      <c r="PP875" s="1"/>
      <c r="PQ875" s="1"/>
      <c r="PR875" s="1"/>
      <c r="PS875" s="1"/>
      <c r="PT875" s="1"/>
      <c r="PU875" s="1"/>
      <c r="PV875" s="1"/>
      <c r="PW875" s="1"/>
      <c r="PX875" s="1"/>
      <c r="PY875" s="1"/>
      <c r="PZ875" s="1"/>
    </row>
    <row r="876" spans="1:442" s="91" customFormat="1" ht="96.6" x14ac:dyDescent="0.3">
      <c r="A876" s="36"/>
      <c r="B876" s="243" t="s">
        <v>1158</v>
      </c>
      <c r="C876" s="243" t="s">
        <v>572</v>
      </c>
      <c r="D876" s="243" t="s">
        <v>106</v>
      </c>
      <c r="E876" s="299" t="s">
        <v>67</v>
      </c>
      <c r="F876" s="299" t="s">
        <v>134</v>
      </c>
      <c r="G876" s="299" t="s">
        <v>147</v>
      </c>
      <c r="H876" s="243" t="s">
        <v>70</v>
      </c>
      <c r="I876" s="243" t="s">
        <v>79</v>
      </c>
      <c r="J876" s="20" t="s">
        <v>207</v>
      </c>
      <c r="K876" s="27" t="s">
        <v>107</v>
      </c>
      <c r="L876" s="27" t="s">
        <v>86</v>
      </c>
      <c r="M876" s="27">
        <v>40</v>
      </c>
      <c r="N876" s="282" t="s">
        <v>108</v>
      </c>
      <c r="O876" s="243" t="s">
        <v>571</v>
      </c>
      <c r="P876" s="243" t="s">
        <v>75</v>
      </c>
      <c r="Q876" s="243" t="s">
        <v>76</v>
      </c>
      <c r="R876" s="301" t="s">
        <v>77</v>
      </c>
      <c r="S876" s="301" t="s">
        <v>109</v>
      </c>
      <c r="T876" s="300">
        <f>V876+Y876</f>
        <v>26163.43</v>
      </c>
      <c r="U876" s="300" t="s">
        <v>79</v>
      </c>
      <c r="V876" s="284">
        <v>22238.91</v>
      </c>
      <c r="W876" s="284" t="s">
        <v>98</v>
      </c>
      <c r="X876" s="284" t="s">
        <v>79</v>
      </c>
      <c r="Y876" s="284">
        <v>3924.52</v>
      </c>
      <c r="Z876" s="284" t="s">
        <v>98</v>
      </c>
      <c r="AA876" s="284" t="s">
        <v>79</v>
      </c>
      <c r="AB876" s="284">
        <v>8693.5400000000009</v>
      </c>
      <c r="AC876" s="282" t="s">
        <v>149</v>
      </c>
      <c r="AD876" s="283" t="s">
        <v>79</v>
      </c>
      <c r="AE876" s="283">
        <f>V876+Y876</f>
        <v>26163.43</v>
      </c>
      <c r="AF876" s="243" t="s">
        <v>79</v>
      </c>
      <c r="AG876" s="282" t="s">
        <v>33</v>
      </c>
      <c r="AH876" s="282" t="s">
        <v>160</v>
      </c>
      <c r="AI876" s="282" t="s">
        <v>294</v>
      </c>
      <c r="AJ876" s="243"/>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c r="FJ876" s="1"/>
      <c r="FK876" s="1"/>
      <c r="FL876" s="1"/>
      <c r="FM876" s="1"/>
      <c r="FN876" s="1"/>
      <c r="FO876" s="1"/>
      <c r="FP876" s="1"/>
      <c r="FQ876" s="1"/>
      <c r="FR876" s="1"/>
      <c r="FS876" s="1"/>
      <c r="FT876" s="1"/>
      <c r="FU876" s="1"/>
      <c r="FV876" s="1"/>
      <c r="FW876" s="1"/>
      <c r="FX876" s="1"/>
      <c r="FY876" s="1"/>
      <c r="FZ876" s="1"/>
      <c r="GA876" s="1"/>
      <c r="GB876" s="1"/>
      <c r="GC876" s="1"/>
      <c r="GD876" s="1"/>
      <c r="GE876" s="1"/>
      <c r="GF876" s="1"/>
      <c r="GG876" s="1"/>
      <c r="GH876" s="1"/>
      <c r="GI876" s="1"/>
      <c r="GJ876" s="1"/>
      <c r="GK876" s="1"/>
      <c r="GL876" s="1"/>
      <c r="GM876" s="1"/>
      <c r="GN876" s="1"/>
      <c r="GO876" s="1"/>
      <c r="GP876" s="1"/>
      <c r="GQ876" s="1"/>
      <c r="GR876" s="1"/>
      <c r="GS876" s="1"/>
      <c r="GT876" s="1"/>
      <c r="GU876" s="1"/>
      <c r="GV876" s="1"/>
      <c r="GW876" s="1"/>
      <c r="GX876" s="1"/>
      <c r="GY876" s="1"/>
      <c r="GZ876" s="1"/>
      <c r="HA876" s="1"/>
      <c r="HB876" s="1"/>
      <c r="HC876" s="1"/>
      <c r="HD876" s="1"/>
      <c r="HE876" s="1"/>
      <c r="HF876" s="1"/>
      <c r="HG876" s="1"/>
      <c r="HH876" s="1"/>
      <c r="HI876" s="1"/>
      <c r="HJ876" s="1"/>
      <c r="HK876" s="1"/>
      <c r="HL876" s="1"/>
      <c r="HM876" s="1"/>
      <c r="HN876" s="1"/>
      <c r="HO876" s="1"/>
      <c r="HP876" s="1"/>
      <c r="HQ876" s="1"/>
      <c r="HR876" s="1"/>
      <c r="HS876" s="1"/>
      <c r="HT876" s="1"/>
      <c r="HU876" s="1"/>
      <c r="HV876" s="1"/>
      <c r="HW876" s="1"/>
      <c r="HX876" s="1"/>
      <c r="HY876" s="1"/>
      <c r="HZ876" s="1"/>
      <c r="IA876" s="1"/>
      <c r="IB876" s="1"/>
      <c r="IC876" s="1"/>
      <c r="ID876" s="1"/>
      <c r="IE876" s="1"/>
      <c r="IF876" s="1"/>
      <c r="IG876" s="1"/>
      <c r="IH876" s="1"/>
      <c r="II876" s="1"/>
      <c r="IJ876" s="1"/>
      <c r="IK876" s="1"/>
      <c r="IL876" s="1"/>
      <c r="IM876" s="1"/>
      <c r="IN876" s="1"/>
      <c r="IO876" s="1"/>
      <c r="IP876" s="1"/>
      <c r="IQ876" s="1"/>
      <c r="IR876" s="1"/>
      <c r="IS876" s="1"/>
      <c r="IT876" s="1"/>
      <c r="IU876" s="1"/>
      <c r="IV876" s="1"/>
      <c r="IW876" s="1"/>
      <c r="IX876" s="1"/>
      <c r="IY876" s="1"/>
      <c r="IZ876" s="1"/>
      <c r="JA876" s="1"/>
      <c r="JB876" s="1"/>
      <c r="JC876" s="1"/>
      <c r="JD876" s="1"/>
      <c r="JE876" s="1"/>
      <c r="JF876" s="1"/>
      <c r="JG876" s="1"/>
      <c r="JH876" s="1"/>
      <c r="JI876" s="1"/>
      <c r="JJ876" s="1"/>
      <c r="JK876" s="1"/>
      <c r="JL876" s="1"/>
      <c r="JM876" s="1"/>
      <c r="JN876" s="1"/>
      <c r="JO876" s="1"/>
      <c r="JP876" s="1"/>
      <c r="JQ876" s="1"/>
      <c r="JR876" s="1"/>
      <c r="JS876" s="1"/>
      <c r="JT876" s="1"/>
      <c r="JU876" s="1"/>
      <c r="JV876" s="1"/>
      <c r="JW876" s="1"/>
      <c r="JX876" s="1"/>
      <c r="JY876" s="1"/>
      <c r="JZ876" s="1"/>
      <c r="KA876" s="1"/>
      <c r="KB876" s="1"/>
      <c r="KC876" s="1"/>
      <c r="KD876" s="1"/>
      <c r="KE876" s="1"/>
      <c r="KF876" s="1"/>
      <c r="KG876" s="1"/>
      <c r="KH876" s="1"/>
      <c r="KI876" s="1"/>
      <c r="KJ876" s="1"/>
      <c r="KK876" s="1"/>
      <c r="KL876" s="1"/>
      <c r="KM876" s="1"/>
      <c r="KN876" s="1"/>
      <c r="KO876" s="1"/>
      <c r="KP876" s="1"/>
      <c r="KQ876" s="1"/>
      <c r="KR876" s="1"/>
      <c r="KS876" s="1"/>
      <c r="KT876" s="1"/>
      <c r="KU876" s="1"/>
      <c r="KV876" s="1"/>
      <c r="KW876" s="1"/>
      <c r="KX876" s="1"/>
      <c r="KY876" s="1"/>
      <c r="KZ876" s="1"/>
      <c r="LA876" s="1"/>
      <c r="LB876" s="1"/>
      <c r="LC876" s="1"/>
      <c r="LD876" s="1"/>
      <c r="LE876" s="1"/>
      <c r="LF876" s="1"/>
      <c r="LG876" s="1"/>
      <c r="LH876" s="1"/>
      <c r="LI876" s="1"/>
      <c r="LJ876" s="1"/>
      <c r="LK876" s="1"/>
      <c r="LL876" s="1"/>
      <c r="LM876" s="1"/>
      <c r="LN876" s="1"/>
      <c r="LO876" s="1"/>
      <c r="LP876" s="1"/>
      <c r="LQ876" s="1"/>
      <c r="LR876" s="1"/>
      <c r="LS876" s="1"/>
      <c r="LT876" s="1"/>
      <c r="LU876" s="1"/>
      <c r="LV876" s="1"/>
      <c r="LW876" s="1"/>
      <c r="LX876" s="1"/>
      <c r="LY876" s="1"/>
      <c r="LZ876" s="1"/>
      <c r="MA876" s="1"/>
      <c r="MB876" s="1"/>
      <c r="MC876" s="1"/>
      <c r="MD876" s="1"/>
      <c r="ME876" s="1"/>
      <c r="MF876" s="1"/>
      <c r="MG876" s="1"/>
      <c r="MH876" s="1"/>
      <c r="MI876" s="1"/>
      <c r="MJ876" s="1"/>
      <c r="MK876" s="1"/>
      <c r="ML876" s="1"/>
      <c r="MM876" s="1"/>
      <c r="MN876" s="1"/>
      <c r="MO876" s="1"/>
      <c r="MP876" s="1"/>
      <c r="MQ876" s="1"/>
      <c r="MR876" s="1"/>
      <c r="MS876" s="1"/>
      <c r="MT876" s="1"/>
      <c r="MU876" s="1"/>
      <c r="MV876" s="1"/>
      <c r="MW876" s="1"/>
      <c r="MX876" s="1"/>
      <c r="MY876" s="1"/>
      <c r="MZ876" s="1"/>
      <c r="NA876" s="1"/>
      <c r="NB876" s="1"/>
      <c r="NC876" s="1"/>
      <c r="ND876" s="1"/>
      <c r="NE876" s="1"/>
      <c r="NF876" s="1"/>
      <c r="NG876" s="1"/>
      <c r="NH876" s="1"/>
      <c r="NI876" s="1"/>
      <c r="NJ876" s="1"/>
      <c r="NK876" s="1"/>
      <c r="NL876" s="1"/>
      <c r="NM876" s="1"/>
      <c r="NN876" s="1"/>
      <c r="NO876" s="1"/>
      <c r="NP876" s="1"/>
      <c r="NQ876" s="1"/>
      <c r="NR876" s="1"/>
      <c r="NS876" s="1"/>
      <c r="NT876" s="1"/>
      <c r="NU876" s="1"/>
      <c r="NV876" s="1"/>
      <c r="NW876" s="1"/>
      <c r="NX876" s="1"/>
      <c r="NY876" s="1"/>
      <c r="NZ876" s="1"/>
      <c r="OA876" s="1"/>
      <c r="OB876" s="1"/>
      <c r="OC876" s="1"/>
      <c r="OD876" s="1"/>
      <c r="OE876" s="1"/>
      <c r="OF876" s="1"/>
      <c r="OG876" s="1"/>
      <c r="OH876" s="1"/>
      <c r="OI876" s="1"/>
      <c r="OJ876" s="1"/>
      <c r="OK876" s="1"/>
      <c r="OL876" s="1"/>
      <c r="OM876" s="1"/>
      <c r="ON876" s="1"/>
      <c r="OO876" s="1"/>
      <c r="OP876" s="1"/>
      <c r="OQ876" s="1"/>
      <c r="OR876" s="1"/>
      <c r="OS876" s="1"/>
      <c r="OT876" s="1"/>
      <c r="OU876" s="1"/>
      <c r="OV876" s="1"/>
      <c r="OW876" s="1"/>
      <c r="OX876" s="1"/>
      <c r="OY876" s="1"/>
      <c r="OZ876" s="1"/>
      <c r="PA876" s="1"/>
      <c r="PB876" s="1"/>
      <c r="PC876" s="1"/>
      <c r="PD876" s="1"/>
      <c r="PE876" s="1"/>
      <c r="PF876" s="1"/>
      <c r="PG876" s="1"/>
      <c r="PH876" s="1"/>
      <c r="PI876" s="1"/>
      <c r="PJ876" s="1"/>
      <c r="PK876" s="1"/>
      <c r="PL876" s="1"/>
      <c r="PM876" s="1"/>
      <c r="PN876" s="1"/>
      <c r="PO876" s="1"/>
      <c r="PP876" s="1"/>
      <c r="PQ876" s="1"/>
      <c r="PR876" s="1"/>
      <c r="PS876" s="1"/>
      <c r="PT876" s="1"/>
      <c r="PU876" s="1"/>
      <c r="PV876" s="1"/>
      <c r="PW876" s="1"/>
      <c r="PX876" s="1"/>
      <c r="PY876" s="1"/>
      <c r="PZ876" s="1"/>
    </row>
    <row r="877" spans="1:442" s="91" customFormat="1" ht="56.7" customHeight="1" x14ac:dyDescent="0.3">
      <c r="A877" s="36"/>
      <c r="B877" s="243"/>
      <c r="C877" s="243"/>
      <c r="D877" s="243"/>
      <c r="E877" s="299"/>
      <c r="F877" s="299"/>
      <c r="G877" s="299"/>
      <c r="H877" s="243"/>
      <c r="I877" s="243"/>
      <c r="J877" s="20" t="s">
        <v>111</v>
      </c>
      <c r="K877" s="27" t="s">
        <v>112</v>
      </c>
      <c r="L877" s="27" t="s">
        <v>85</v>
      </c>
      <c r="M877" s="27">
        <v>4</v>
      </c>
      <c r="N877" s="282"/>
      <c r="O877" s="243"/>
      <c r="P877" s="243"/>
      <c r="Q877" s="243"/>
      <c r="R877" s="301"/>
      <c r="S877" s="301"/>
      <c r="T877" s="300"/>
      <c r="U877" s="300"/>
      <c r="V877" s="284"/>
      <c r="W877" s="284"/>
      <c r="X877" s="284"/>
      <c r="Y877" s="284"/>
      <c r="Z877" s="284"/>
      <c r="AA877" s="284"/>
      <c r="AB877" s="284"/>
      <c r="AC877" s="282"/>
      <c r="AD877" s="283"/>
      <c r="AE877" s="283"/>
      <c r="AF877" s="243"/>
      <c r="AG877" s="282"/>
      <c r="AH877" s="282"/>
      <c r="AI877" s="282"/>
      <c r="AJ877" s="243"/>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c r="FJ877" s="1"/>
      <c r="FK877" s="1"/>
      <c r="FL877" s="1"/>
      <c r="FM877" s="1"/>
      <c r="FN877" s="1"/>
      <c r="FO877" s="1"/>
      <c r="FP877" s="1"/>
      <c r="FQ877" s="1"/>
      <c r="FR877" s="1"/>
      <c r="FS877" s="1"/>
      <c r="FT877" s="1"/>
      <c r="FU877" s="1"/>
      <c r="FV877" s="1"/>
      <c r="FW877" s="1"/>
      <c r="FX877" s="1"/>
      <c r="FY877" s="1"/>
      <c r="FZ877" s="1"/>
      <c r="GA877" s="1"/>
      <c r="GB877" s="1"/>
      <c r="GC877" s="1"/>
      <c r="GD877" s="1"/>
      <c r="GE877" s="1"/>
      <c r="GF877" s="1"/>
      <c r="GG877" s="1"/>
      <c r="GH877" s="1"/>
      <c r="GI877" s="1"/>
      <c r="GJ877" s="1"/>
      <c r="GK877" s="1"/>
      <c r="GL877" s="1"/>
      <c r="GM877" s="1"/>
      <c r="GN877" s="1"/>
      <c r="GO877" s="1"/>
      <c r="GP877" s="1"/>
      <c r="GQ877" s="1"/>
      <c r="GR877" s="1"/>
      <c r="GS877" s="1"/>
      <c r="GT877" s="1"/>
      <c r="GU877" s="1"/>
      <c r="GV877" s="1"/>
      <c r="GW877" s="1"/>
      <c r="GX877" s="1"/>
      <c r="GY877" s="1"/>
      <c r="GZ877" s="1"/>
      <c r="HA877" s="1"/>
      <c r="HB877" s="1"/>
      <c r="HC877" s="1"/>
      <c r="HD877" s="1"/>
      <c r="HE877" s="1"/>
      <c r="HF877" s="1"/>
      <c r="HG877" s="1"/>
      <c r="HH877" s="1"/>
      <c r="HI877" s="1"/>
      <c r="HJ877" s="1"/>
      <c r="HK877" s="1"/>
      <c r="HL877" s="1"/>
      <c r="HM877" s="1"/>
      <c r="HN877" s="1"/>
      <c r="HO877" s="1"/>
      <c r="HP877" s="1"/>
      <c r="HQ877" s="1"/>
      <c r="HR877" s="1"/>
      <c r="HS877" s="1"/>
      <c r="HT877" s="1"/>
      <c r="HU877" s="1"/>
      <c r="HV877" s="1"/>
      <c r="HW877" s="1"/>
      <c r="HX877" s="1"/>
      <c r="HY877" s="1"/>
      <c r="HZ877" s="1"/>
      <c r="IA877" s="1"/>
      <c r="IB877" s="1"/>
      <c r="IC877" s="1"/>
      <c r="ID877" s="1"/>
      <c r="IE877" s="1"/>
      <c r="IF877" s="1"/>
      <c r="IG877" s="1"/>
      <c r="IH877" s="1"/>
      <c r="II877" s="1"/>
      <c r="IJ877" s="1"/>
      <c r="IK877" s="1"/>
      <c r="IL877" s="1"/>
      <c r="IM877" s="1"/>
      <c r="IN877" s="1"/>
      <c r="IO877" s="1"/>
      <c r="IP877" s="1"/>
      <c r="IQ877" s="1"/>
      <c r="IR877" s="1"/>
      <c r="IS877" s="1"/>
      <c r="IT877" s="1"/>
      <c r="IU877" s="1"/>
      <c r="IV877" s="1"/>
      <c r="IW877" s="1"/>
      <c r="IX877" s="1"/>
      <c r="IY877" s="1"/>
      <c r="IZ877" s="1"/>
      <c r="JA877" s="1"/>
      <c r="JB877" s="1"/>
      <c r="JC877" s="1"/>
      <c r="JD877" s="1"/>
      <c r="JE877" s="1"/>
      <c r="JF877" s="1"/>
      <c r="JG877" s="1"/>
      <c r="JH877" s="1"/>
      <c r="JI877" s="1"/>
      <c r="JJ877" s="1"/>
      <c r="JK877" s="1"/>
      <c r="JL877" s="1"/>
      <c r="JM877" s="1"/>
      <c r="JN877" s="1"/>
      <c r="JO877" s="1"/>
      <c r="JP877" s="1"/>
      <c r="JQ877" s="1"/>
      <c r="JR877" s="1"/>
      <c r="JS877" s="1"/>
      <c r="JT877" s="1"/>
      <c r="JU877" s="1"/>
      <c r="JV877" s="1"/>
      <c r="JW877" s="1"/>
      <c r="JX877" s="1"/>
      <c r="JY877" s="1"/>
      <c r="JZ877" s="1"/>
      <c r="KA877" s="1"/>
      <c r="KB877" s="1"/>
      <c r="KC877" s="1"/>
      <c r="KD877" s="1"/>
      <c r="KE877" s="1"/>
      <c r="KF877" s="1"/>
      <c r="KG877" s="1"/>
      <c r="KH877" s="1"/>
      <c r="KI877" s="1"/>
      <c r="KJ877" s="1"/>
      <c r="KK877" s="1"/>
      <c r="KL877" s="1"/>
      <c r="KM877" s="1"/>
      <c r="KN877" s="1"/>
      <c r="KO877" s="1"/>
      <c r="KP877" s="1"/>
      <c r="KQ877" s="1"/>
      <c r="KR877" s="1"/>
      <c r="KS877" s="1"/>
      <c r="KT877" s="1"/>
      <c r="KU877" s="1"/>
      <c r="KV877" s="1"/>
      <c r="KW877" s="1"/>
      <c r="KX877" s="1"/>
      <c r="KY877" s="1"/>
      <c r="KZ877" s="1"/>
      <c r="LA877" s="1"/>
      <c r="LB877" s="1"/>
      <c r="LC877" s="1"/>
      <c r="LD877" s="1"/>
      <c r="LE877" s="1"/>
      <c r="LF877" s="1"/>
      <c r="LG877" s="1"/>
      <c r="LH877" s="1"/>
      <c r="LI877" s="1"/>
      <c r="LJ877" s="1"/>
      <c r="LK877" s="1"/>
      <c r="LL877" s="1"/>
      <c r="LM877" s="1"/>
      <c r="LN877" s="1"/>
      <c r="LO877" s="1"/>
      <c r="LP877" s="1"/>
      <c r="LQ877" s="1"/>
      <c r="LR877" s="1"/>
      <c r="LS877" s="1"/>
      <c r="LT877" s="1"/>
      <c r="LU877" s="1"/>
      <c r="LV877" s="1"/>
      <c r="LW877" s="1"/>
      <c r="LX877" s="1"/>
      <c r="LY877" s="1"/>
      <c r="LZ877" s="1"/>
      <c r="MA877" s="1"/>
      <c r="MB877" s="1"/>
      <c r="MC877" s="1"/>
      <c r="MD877" s="1"/>
      <c r="ME877" s="1"/>
      <c r="MF877" s="1"/>
      <c r="MG877" s="1"/>
      <c r="MH877" s="1"/>
      <c r="MI877" s="1"/>
      <c r="MJ877" s="1"/>
      <c r="MK877" s="1"/>
      <c r="ML877" s="1"/>
      <c r="MM877" s="1"/>
      <c r="MN877" s="1"/>
      <c r="MO877" s="1"/>
      <c r="MP877" s="1"/>
      <c r="MQ877" s="1"/>
      <c r="MR877" s="1"/>
      <c r="MS877" s="1"/>
      <c r="MT877" s="1"/>
      <c r="MU877" s="1"/>
      <c r="MV877" s="1"/>
      <c r="MW877" s="1"/>
      <c r="MX877" s="1"/>
      <c r="MY877" s="1"/>
      <c r="MZ877" s="1"/>
      <c r="NA877" s="1"/>
      <c r="NB877" s="1"/>
      <c r="NC877" s="1"/>
      <c r="ND877" s="1"/>
      <c r="NE877" s="1"/>
      <c r="NF877" s="1"/>
      <c r="NG877" s="1"/>
      <c r="NH877" s="1"/>
      <c r="NI877" s="1"/>
      <c r="NJ877" s="1"/>
      <c r="NK877" s="1"/>
      <c r="NL877" s="1"/>
      <c r="NM877" s="1"/>
      <c r="NN877" s="1"/>
      <c r="NO877" s="1"/>
      <c r="NP877" s="1"/>
      <c r="NQ877" s="1"/>
      <c r="NR877" s="1"/>
      <c r="NS877" s="1"/>
      <c r="NT877" s="1"/>
      <c r="NU877" s="1"/>
      <c r="NV877" s="1"/>
      <c r="NW877" s="1"/>
      <c r="NX877" s="1"/>
      <c r="NY877" s="1"/>
      <c r="NZ877" s="1"/>
      <c r="OA877" s="1"/>
      <c r="OB877" s="1"/>
      <c r="OC877" s="1"/>
      <c r="OD877" s="1"/>
      <c r="OE877" s="1"/>
      <c r="OF877" s="1"/>
      <c r="OG877" s="1"/>
      <c r="OH877" s="1"/>
      <c r="OI877" s="1"/>
      <c r="OJ877" s="1"/>
      <c r="OK877" s="1"/>
      <c r="OL877" s="1"/>
      <c r="OM877" s="1"/>
      <c r="ON877" s="1"/>
      <c r="OO877" s="1"/>
      <c r="OP877" s="1"/>
      <c r="OQ877" s="1"/>
      <c r="OR877" s="1"/>
      <c r="OS877" s="1"/>
      <c r="OT877" s="1"/>
      <c r="OU877" s="1"/>
      <c r="OV877" s="1"/>
      <c r="OW877" s="1"/>
      <c r="OX877" s="1"/>
      <c r="OY877" s="1"/>
      <c r="OZ877" s="1"/>
      <c r="PA877" s="1"/>
      <c r="PB877" s="1"/>
      <c r="PC877" s="1"/>
      <c r="PD877" s="1"/>
      <c r="PE877" s="1"/>
      <c r="PF877" s="1"/>
      <c r="PG877" s="1"/>
      <c r="PH877" s="1"/>
      <c r="PI877" s="1"/>
      <c r="PJ877" s="1"/>
      <c r="PK877" s="1"/>
      <c r="PL877" s="1"/>
      <c r="PM877" s="1"/>
      <c r="PN877" s="1"/>
      <c r="PO877" s="1"/>
      <c r="PP877" s="1"/>
      <c r="PQ877" s="1"/>
      <c r="PR877" s="1"/>
      <c r="PS877" s="1"/>
      <c r="PT877" s="1"/>
      <c r="PU877" s="1"/>
      <c r="PV877" s="1"/>
      <c r="PW877" s="1"/>
      <c r="PX877" s="1"/>
      <c r="PY877" s="1"/>
      <c r="PZ877" s="1"/>
    </row>
    <row r="878" spans="1:442" s="91" customFormat="1" ht="64.5" customHeight="1" x14ac:dyDescent="0.3">
      <c r="A878" s="36"/>
      <c r="B878" s="243"/>
      <c r="C878" s="243"/>
      <c r="D878" s="243"/>
      <c r="E878" s="299"/>
      <c r="F878" s="299"/>
      <c r="G878" s="299"/>
      <c r="H878" s="243"/>
      <c r="I878" s="243"/>
      <c r="J878" s="20" t="s">
        <v>127</v>
      </c>
      <c r="K878" s="27" t="s">
        <v>128</v>
      </c>
      <c r="L878" s="27" t="s">
        <v>85</v>
      </c>
      <c r="M878" s="61">
        <v>4</v>
      </c>
      <c r="N878" s="282"/>
      <c r="O878" s="243"/>
      <c r="P878" s="243"/>
      <c r="Q878" s="243"/>
      <c r="R878" s="301"/>
      <c r="S878" s="301"/>
      <c r="T878" s="300"/>
      <c r="U878" s="300"/>
      <c r="V878" s="284"/>
      <c r="W878" s="284"/>
      <c r="X878" s="284"/>
      <c r="Y878" s="284"/>
      <c r="Z878" s="284"/>
      <c r="AA878" s="284"/>
      <c r="AB878" s="284"/>
      <c r="AC878" s="282"/>
      <c r="AD878" s="283"/>
      <c r="AE878" s="283"/>
      <c r="AF878" s="243"/>
      <c r="AG878" s="282"/>
      <c r="AH878" s="282"/>
      <c r="AI878" s="282"/>
      <c r="AJ878" s="243"/>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c r="FJ878" s="1"/>
      <c r="FK878" s="1"/>
      <c r="FL878" s="1"/>
      <c r="FM878" s="1"/>
      <c r="FN878" s="1"/>
      <c r="FO878" s="1"/>
      <c r="FP878" s="1"/>
      <c r="FQ878" s="1"/>
      <c r="FR878" s="1"/>
      <c r="FS878" s="1"/>
      <c r="FT878" s="1"/>
      <c r="FU878" s="1"/>
      <c r="FV878" s="1"/>
      <c r="FW878" s="1"/>
      <c r="FX878" s="1"/>
      <c r="FY878" s="1"/>
      <c r="FZ878" s="1"/>
      <c r="GA878" s="1"/>
      <c r="GB878" s="1"/>
      <c r="GC878" s="1"/>
      <c r="GD878" s="1"/>
      <c r="GE878" s="1"/>
      <c r="GF878" s="1"/>
      <c r="GG878" s="1"/>
      <c r="GH878" s="1"/>
      <c r="GI878" s="1"/>
      <c r="GJ878" s="1"/>
      <c r="GK878" s="1"/>
      <c r="GL878" s="1"/>
      <c r="GM878" s="1"/>
      <c r="GN878" s="1"/>
      <c r="GO878" s="1"/>
      <c r="GP878" s="1"/>
      <c r="GQ878" s="1"/>
      <c r="GR878" s="1"/>
      <c r="GS878" s="1"/>
      <c r="GT878" s="1"/>
      <c r="GU878" s="1"/>
      <c r="GV878" s="1"/>
      <c r="GW878" s="1"/>
      <c r="GX878" s="1"/>
      <c r="GY878" s="1"/>
      <c r="GZ878" s="1"/>
      <c r="HA878" s="1"/>
      <c r="HB878" s="1"/>
      <c r="HC878" s="1"/>
      <c r="HD878" s="1"/>
      <c r="HE878" s="1"/>
      <c r="HF878" s="1"/>
      <c r="HG878" s="1"/>
      <c r="HH878" s="1"/>
      <c r="HI878" s="1"/>
      <c r="HJ878" s="1"/>
      <c r="HK878" s="1"/>
      <c r="HL878" s="1"/>
      <c r="HM878" s="1"/>
      <c r="HN878" s="1"/>
      <c r="HO878" s="1"/>
      <c r="HP878" s="1"/>
      <c r="HQ878" s="1"/>
      <c r="HR878" s="1"/>
      <c r="HS878" s="1"/>
      <c r="HT878" s="1"/>
      <c r="HU878" s="1"/>
      <c r="HV878" s="1"/>
      <c r="HW878" s="1"/>
      <c r="HX878" s="1"/>
      <c r="HY878" s="1"/>
      <c r="HZ878" s="1"/>
      <c r="IA878" s="1"/>
      <c r="IB878" s="1"/>
      <c r="IC878" s="1"/>
      <c r="ID878" s="1"/>
      <c r="IE878" s="1"/>
      <c r="IF878" s="1"/>
      <c r="IG878" s="1"/>
      <c r="IH878" s="1"/>
      <c r="II878" s="1"/>
      <c r="IJ878" s="1"/>
      <c r="IK878" s="1"/>
      <c r="IL878" s="1"/>
      <c r="IM878" s="1"/>
      <c r="IN878" s="1"/>
      <c r="IO878" s="1"/>
      <c r="IP878" s="1"/>
      <c r="IQ878" s="1"/>
      <c r="IR878" s="1"/>
      <c r="IS878" s="1"/>
      <c r="IT878" s="1"/>
      <c r="IU878" s="1"/>
      <c r="IV878" s="1"/>
      <c r="IW878" s="1"/>
      <c r="IX878" s="1"/>
      <c r="IY878" s="1"/>
      <c r="IZ878" s="1"/>
      <c r="JA878" s="1"/>
      <c r="JB878" s="1"/>
      <c r="JC878" s="1"/>
      <c r="JD878" s="1"/>
      <c r="JE878" s="1"/>
      <c r="JF878" s="1"/>
      <c r="JG878" s="1"/>
      <c r="JH878" s="1"/>
      <c r="JI878" s="1"/>
      <c r="JJ878" s="1"/>
      <c r="JK878" s="1"/>
      <c r="JL878" s="1"/>
      <c r="JM878" s="1"/>
      <c r="JN878" s="1"/>
      <c r="JO878" s="1"/>
      <c r="JP878" s="1"/>
      <c r="JQ878" s="1"/>
      <c r="JR878" s="1"/>
      <c r="JS878" s="1"/>
      <c r="JT878" s="1"/>
      <c r="JU878" s="1"/>
      <c r="JV878" s="1"/>
      <c r="JW878" s="1"/>
      <c r="JX878" s="1"/>
      <c r="JY878" s="1"/>
      <c r="JZ878" s="1"/>
      <c r="KA878" s="1"/>
      <c r="KB878" s="1"/>
      <c r="KC878" s="1"/>
      <c r="KD878" s="1"/>
      <c r="KE878" s="1"/>
      <c r="KF878" s="1"/>
      <c r="KG878" s="1"/>
      <c r="KH878" s="1"/>
      <c r="KI878" s="1"/>
      <c r="KJ878" s="1"/>
      <c r="KK878" s="1"/>
      <c r="KL878" s="1"/>
      <c r="KM878" s="1"/>
      <c r="KN878" s="1"/>
      <c r="KO878" s="1"/>
      <c r="KP878" s="1"/>
      <c r="KQ878" s="1"/>
      <c r="KR878" s="1"/>
      <c r="KS878" s="1"/>
      <c r="KT878" s="1"/>
      <c r="KU878" s="1"/>
      <c r="KV878" s="1"/>
      <c r="KW878" s="1"/>
      <c r="KX878" s="1"/>
      <c r="KY878" s="1"/>
      <c r="KZ878" s="1"/>
      <c r="LA878" s="1"/>
      <c r="LB878" s="1"/>
      <c r="LC878" s="1"/>
      <c r="LD878" s="1"/>
      <c r="LE878" s="1"/>
      <c r="LF878" s="1"/>
      <c r="LG878" s="1"/>
      <c r="LH878" s="1"/>
      <c r="LI878" s="1"/>
      <c r="LJ878" s="1"/>
      <c r="LK878" s="1"/>
      <c r="LL878" s="1"/>
      <c r="LM878" s="1"/>
      <c r="LN878" s="1"/>
      <c r="LO878" s="1"/>
      <c r="LP878" s="1"/>
      <c r="LQ878" s="1"/>
      <c r="LR878" s="1"/>
      <c r="LS878" s="1"/>
      <c r="LT878" s="1"/>
      <c r="LU878" s="1"/>
      <c r="LV878" s="1"/>
      <c r="LW878" s="1"/>
      <c r="LX878" s="1"/>
      <c r="LY878" s="1"/>
      <c r="LZ878" s="1"/>
      <c r="MA878" s="1"/>
      <c r="MB878" s="1"/>
      <c r="MC878" s="1"/>
      <c r="MD878" s="1"/>
      <c r="ME878" s="1"/>
      <c r="MF878" s="1"/>
      <c r="MG878" s="1"/>
      <c r="MH878" s="1"/>
      <c r="MI878" s="1"/>
      <c r="MJ878" s="1"/>
      <c r="MK878" s="1"/>
      <c r="ML878" s="1"/>
      <c r="MM878" s="1"/>
      <c r="MN878" s="1"/>
      <c r="MO878" s="1"/>
      <c r="MP878" s="1"/>
      <c r="MQ878" s="1"/>
      <c r="MR878" s="1"/>
      <c r="MS878" s="1"/>
      <c r="MT878" s="1"/>
      <c r="MU878" s="1"/>
      <c r="MV878" s="1"/>
      <c r="MW878" s="1"/>
      <c r="MX878" s="1"/>
      <c r="MY878" s="1"/>
      <c r="MZ878" s="1"/>
      <c r="NA878" s="1"/>
      <c r="NB878" s="1"/>
      <c r="NC878" s="1"/>
      <c r="ND878" s="1"/>
      <c r="NE878" s="1"/>
      <c r="NF878" s="1"/>
      <c r="NG878" s="1"/>
      <c r="NH878" s="1"/>
      <c r="NI878" s="1"/>
      <c r="NJ878" s="1"/>
      <c r="NK878" s="1"/>
      <c r="NL878" s="1"/>
      <c r="NM878" s="1"/>
      <c r="NN878" s="1"/>
      <c r="NO878" s="1"/>
      <c r="NP878" s="1"/>
      <c r="NQ878" s="1"/>
      <c r="NR878" s="1"/>
      <c r="NS878" s="1"/>
      <c r="NT878" s="1"/>
      <c r="NU878" s="1"/>
      <c r="NV878" s="1"/>
      <c r="NW878" s="1"/>
      <c r="NX878" s="1"/>
      <c r="NY878" s="1"/>
      <c r="NZ878" s="1"/>
      <c r="OA878" s="1"/>
      <c r="OB878" s="1"/>
      <c r="OC878" s="1"/>
      <c r="OD878" s="1"/>
      <c r="OE878" s="1"/>
      <c r="OF878" s="1"/>
      <c r="OG878" s="1"/>
      <c r="OH878" s="1"/>
      <c r="OI878" s="1"/>
      <c r="OJ878" s="1"/>
      <c r="OK878" s="1"/>
      <c r="OL878" s="1"/>
      <c r="OM878" s="1"/>
      <c r="ON878" s="1"/>
      <c r="OO878" s="1"/>
      <c r="OP878" s="1"/>
      <c r="OQ878" s="1"/>
      <c r="OR878" s="1"/>
      <c r="OS878" s="1"/>
      <c r="OT878" s="1"/>
      <c r="OU878" s="1"/>
      <c r="OV878" s="1"/>
      <c r="OW878" s="1"/>
      <c r="OX878" s="1"/>
      <c r="OY878" s="1"/>
      <c r="OZ878" s="1"/>
      <c r="PA878" s="1"/>
      <c r="PB878" s="1"/>
      <c r="PC878" s="1"/>
      <c r="PD878" s="1"/>
      <c r="PE878" s="1"/>
      <c r="PF878" s="1"/>
      <c r="PG878" s="1"/>
      <c r="PH878" s="1"/>
      <c r="PI878" s="1"/>
      <c r="PJ878" s="1"/>
      <c r="PK878" s="1"/>
      <c r="PL878" s="1"/>
      <c r="PM878" s="1"/>
      <c r="PN878" s="1"/>
      <c r="PO878" s="1"/>
      <c r="PP878" s="1"/>
      <c r="PQ878" s="1"/>
      <c r="PR878" s="1"/>
      <c r="PS878" s="1"/>
      <c r="PT878" s="1"/>
      <c r="PU878" s="1"/>
      <c r="PV878" s="1"/>
      <c r="PW878" s="1"/>
      <c r="PX878" s="1"/>
      <c r="PY878" s="1"/>
      <c r="PZ878" s="1"/>
    </row>
    <row r="879" spans="1:442" s="92" customFormat="1" ht="66.599999999999994" customHeight="1" x14ac:dyDescent="0.3">
      <c r="A879" s="36"/>
      <c r="B879" s="243" t="s">
        <v>1159</v>
      </c>
      <c r="C879" s="243" t="s">
        <v>574</v>
      </c>
      <c r="D879" s="243" t="s">
        <v>66</v>
      </c>
      <c r="E879" s="299" t="s">
        <v>67</v>
      </c>
      <c r="F879" s="299" t="s">
        <v>132</v>
      </c>
      <c r="G879" s="299" t="s">
        <v>69</v>
      </c>
      <c r="H879" s="243" t="s">
        <v>70</v>
      </c>
      <c r="I879" s="243" t="s">
        <v>79</v>
      </c>
      <c r="J879" s="20" t="s">
        <v>113</v>
      </c>
      <c r="K879" s="27" t="s">
        <v>114</v>
      </c>
      <c r="L879" s="27" t="s">
        <v>115</v>
      </c>
      <c r="M879" s="27">
        <v>2</v>
      </c>
      <c r="N879" s="282" t="s">
        <v>108</v>
      </c>
      <c r="O879" s="372" t="s">
        <v>573</v>
      </c>
      <c r="P879" s="243" t="s">
        <v>75</v>
      </c>
      <c r="Q879" s="243" t="s">
        <v>76</v>
      </c>
      <c r="R879" s="301" t="s">
        <v>77</v>
      </c>
      <c r="S879" s="301" t="s">
        <v>109</v>
      </c>
      <c r="T879" s="300">
        <f>V879+Y879</f>
        <v>106465.01</v>
      </c>
      <c r="U879" s="300" t="s">
        <v>79</v>
      </c>
      <c r="V879" s="284">
        <v>90495.25</v>
      </c>
      <c r="W879" s="284" t="s">
        <v>79</v>
      </c>
      <c r="X879" s="284" t="s">
        <v>79</v>
      </c>
      <c r="Y879" s="284">
        <v>15969.76</v>
      </c>
      <c r="Z879" s="284" t="s">
        <v>79</v>
      </c>
      <c r="AA879" s="284" t="s">
        <v>79</v>
      </c>
      <c r="AB879" s="284">
        <v>35376.019999999997</v>
      </c>
      <c r="AC879" s="282" t="s">
        <v>80</v>
      </c>
      <c r="AD879" s="283" t="s">
        <v>79</v>
      </c>
      <c r="AE879" s="283">
        <f>V879+Y879</f>
        <v>106465.01</v>
      </c>
      <c r="AF879" s="243" t="s">
        <v>79</v>
      </c>
      <c r="AG879" s="282" t="s">
        <v>33</v>
      </c>
      <c r="AH879" s="282" t="s">
        <v>247</v>
      </c>
      <c r="AI879" s="282" t="s">
        <v>252</v>
      </c>
      <c r="AJ879" s="243"/>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c r="FJ879" s="1"/>
      <c r="FK879" s="1"/>
      <c r="FL879" s="1"/>
      <c r="FM879" s="1"/>
      <c r="FN879" s="1"/>
      <c r="FO879" s="1"/>
      <c r="FP879" s="1"/>
      <c r="FQ879" s="1"/>
      <c r="FR879" s="1"/>
      <c r="FS879" s="1"/>
      <c r="FT879" s="1"/>
      <c r="FU879" s="1"/>
      <c r="FV879" s="1"/>
      <c r="FW879" s="1"/>
      <c r="FX879" s="1"/>
      <c r="FY879" s="1"/>
      <c r="FZ879" s="1"/>
      <c r="GA879" s="1"/>
      <c r="GB879" s="1"/>
      <c r="GC879" s="1"/>
      <c r="GD879" s="1"/>
      <c r="GE879" s="1"/>
      <c r="GF879" s="1"/>
      <c r="GG879" s="1"/>
      <c r="GH879" s="1"/>
      <c r="GI879" s="1"/>
      <c r="GJ879" s="1"/>
      <c r="GK879" s="1"/>
      <c r="GL879" s="1"/>
      <c r="GM879" s="1"/>
      <c r="GN879" s="1"/>
      <c r="GO879" s="1"/>
      <c r="GP879" s="1"/>
      <c r="GQ879" s="1"/>
      <c r="GR879" s="1"/>
      <c r="GS879" s="1"/>
      <c r="GT879" s="1"/>
      <c r="GU879" s="1"/>
      <c r="GV879" s="1"/>
      <c r="GW879" s="1"/>
      <c r="GX879" s="1"/>
      <c r="GY879" s="1"/>
      <c r="GZ879" s="1"/>
      <c r="HA879" s="1"/>
      <c r="HB879" s="1"/>
      <c r="HC879" s="1"/>
      <c r="HD879" s="1"/>
      <c r="HE879" s="1"/>
      <c r="HF879" s="1"/>
      <c r="HG879" s="1"/>
      <c r="HH879" s="1"/>
      <c r="HI879" s="1"/>
      <c r="HJ879" s="1"/>
      <c r="HK879" s="1"/>
      <c r="HL879" s="1"/>
      <c r="HM879" s="1"/>
      <c r="HN879" s="1"/>
      <c r="HO879" s="1"/>
      <c r="HP879" s="1"/>
      <c r="HQ879" s="1"/>
      <c r="HR879" s="1"/>
      <c r="HS879" s="1"/>
      <c r="HT879" s="1"/>
      <c r="HU879" s="1"/>
      <c r="HV879" s="1"/>
      <c r="HW879" s="1"/>
      <c r="HX879" s="1"/>
      <c r="HY879" s="1"/>
      <c r="HZ879" s="1"/>
      <c r="IA879" s="1"/>
      <c r="IB879" s="1"/>
      <c r="IC879" s="1"/>
      <c r="ID879" s="1"/>
      <c r="IE879" s="1"/>
      <c r="IF879" s="1"/>
      <c r="IG879" s="1"/>
      <c r="IH879" s="1"/>
      <c r="II879" s="1"/>
      <c r="IJ879" s="1"/>
      <c r="IK879" s="1"/>
      <c r="IL879" s="1"/>
      <c r="IM879" s="1"/>
      <c r="IN879" s="1"/>
      <c r="IO879" s="1"/>
      <c r="IP879" s="1"/>
      <c r="IQ879" s="1"/>
      <c r="IR879" s="1"/>
      <c r="IS879" s="1"/>
      <c r="IT879" s="1"/>
      <c r="IU879" s="1"/>
      <c r="IV879" s="1"/>
      <c r="IW879" s="1"/>
      <c r="IX879" s="1"/>
      <c r="IY879" s="1"/>
      <c r="IZ879" s="1"/>
      <c r="JA879" s="1"/>
      <c r="JB879" s="1"/>
      <c r="JC879" s="1"/>
      <c r="JD879" s="1"/>
      <c r="JE879" s="1"/>
      <c r="JF879" s="1"/>
      <c r="JG879" s="1"/>
      <c r="JH879" s="1"/>
      <c r="JI879" s="1"/>
      <c r="JJ879" s="1"/>
      <c r="JK879" s="1"/>
      <c r="JL879" s="1"/>
      <c r="JM879" s="1"/>
      <c r="JN879" s="1"/>
      <c r="JO879" s="1"/>
      <c r="JP879" s="1"/>
      <c r="JQ879" s="1"/>
      <c r="JR879" s="1"/>
      <c r="JS879" s="1"/>
      <c r="JT879" s="1"/>
      <c r="JU879" s="1"/>
      <c r="JV879" s="1"/>
      <c r="JW879" s="1"/>
      <c r="JX879" s="1"/>
      <c r="JY879" s="1"/>
      <c r="JZ879" s="1"/>
      <c r="KA879" s="1"/>
      <c r="KB879" s="1"/>
      <c r="KC879" s="1"/>
      <c r="KD879" s="1"/>
      <c r="KE879" s="1"/>
      <c r="KF879" s="1"/>
      <c r="KG879" s="1"/>
      <c r="KH879" s="1"/>
      <c r="KI879" s="1"/>
      <c r="KJ879" s="1"/>
      <c r="KK879" s="1"/>
      <c r="KL879" s="1"/>
      <c r="KM879" s="1"/>
      <c r="KN879" s="1"/>
      <c r="KO879" s="1"/>
      <c r="KP879" s="1"/>
      <c r="KQ879" s="1"/>
      <c r="KR879" s="1"/>
      <c r="KS879" s="1"/>
      <c r="KT879" s="1"/>
      <c r="KU879" s="1"/>
      <c r="KV879" s="1"/>
      <c r="KW879" s="1"/>
      <c r="KX879" s="1"/>
      <c r="KY879" s="1"/>
      <c r="KZ879" s="1"/>
      <c r="LA879" s="1"/>
      <c r="LB879" s="1"/>
      <c r="LC879" s="1"/>
      <c r="LD879" s="1"/>
      <c r="LE879" s="1"/>
      <c r="LF879" s="1"/>
      <c r="LG879" s="1"/>
      <c r="LH879" s="1"/>
      <c r="LI879" s="1"/>
      <c r="LJ879" s="1"/>
      <c r="LK879" s="1"/>
      <c r="LL879" s="1"/>
      <c r="LM879" s="1"/>
      <c r="LN879" s="1"/>
      <c r="LO879" s="1"/>
      <c r="LP879" s="1"/>
      <c r="LQ879" s="1"/>
      <c r="LR879" s="1"/>
      <c r="LS879" s="1"/>
      <c r="LT879" s="1"/>
      <c r="LU879" s="1"/>
      <c r="LV879" s="1"/>
      <c r="LW879" s="1"/>
      <c r="LX879" s="1"/>
      <c r="LY879" s="1"/>
      <c r="LZ879" s="1"/>
      <c r="MA879" s="1"/>
      <c r="MB879" s="1"/>
      <c r="MC879" s="1"/>
      <c r="MD879" s="1"/>
      <c r="ME879" s="1"/>
      <c r="MF879" s="1"/>
      <c r="MG879" s="1"/>
      <c r="MH879" s="1"/>
      <c r="MI879" s="1"/>
      <c r="MJ879" s="1"/>
      <c r="MK879" s="1"/>
      <c r="ML879" s="1"/>
      <c r="MM879" s="1"/>
      <c r="MN879" s="1"/>
      <c r="MO879" s="1"/>
      <c r="MP879" s="1"/>
      <c r="MQ879" s="1"/>
      <c r="MR879" s="1"/>
      <c r="MS879" s="1"/>
      <c r="MT879" s="1"/>
      <c r="MU879" s="1"/>
      <c r="MV879" s="1"/>
      <c r="MW879" s="1"/>
      <c r="MX879" s="1"/>
      <c r="MY879" s="1"/>
      <c r="MZ879" s="1"/>
      <c r="NA879" s="1"/>
      <c r="NB879" s="1"/>
      <c r="NC879" s="1"/>
      <c r="ND879" s="1"/>
      <c r="NE879" s="1"/>
      <c r="NF879" s="1"/>
      <c r="NG879" s="1"/>
      <c r="NH879" s="1"/>
      <c r="NI879" s="1"/>
      <c r="NJ879" s="1"/>
      <c r="NK879" s="1"/>
      <c r="NL879" s="1"/>
      <c r="NM879" s="1"/>
      <c r="NN879" s="1"/>
      <c r="NO879" s="1"/>
      <c r="NP879" s="1"/>
      <c r="NQ879" s="1"/>
      <c r="NR879" s="1"/>
      <c r="NS879" s="1"/>
      <c r="NT879" s="1"/>
      <c r="NU879" s="1"/>
      <c r="NV879" s="1"/>
      <c r="NW879" s="1"/>
      <c r="NX879" s="1"/>
      <c r="NY879" s="1"/>
      <c r="NZ879" s="1"/>
      <c r="OA879" s="1"/>
      <c r="OB879" s="1"/>
      <c r="OC879" s="1"/>
      <c r="OD879" s="1"/>
      <c r="OE879" s="1"/>
      <c r="OF879" s="1"/>
      <c r="OG879" s="1"/>
      <c r="OH879" s="1"/>
      <c r="OI879" s="1"/>
      <c r="OJ879" s="1"/>
      <c r="OK879" s="1"/>
      <c r="OL879" s="1"/>
      <c r="OM879" s="1"/>
      <c r="ON879" s="1"/>
      <c r="OO879" s="1"/>
      <c r="OP879" s="1"/>
      <c r="OQ879" s="1"/>
      <c r="OR879" s="1"/>
      <c r="OS879" s="1"/>
      <c r="OT879" s="1"/>
      <c r="OU879" s="1"/>
      <c r="OV879" s="1"/>
      <c r="OW879" s="1"/>
      <c r="OX879" s="1"/>
      <c r="OY879" s="1"/>
      <c r="OZ879" s="1"/>
      <c r="PA879" s="1"/>
      <c r="PB879" s="1"/>
      <c r="PC879" s="1"/>
      <c r="PD879" s="1"/>
      <c r="PE879" s="1"/>
      <c r="PF879" s="1"/>
      <c r="PG879" s="1"/>
      <c r="PH879" s="1"/>
      <c r="PI879" s="1"/>
      <c r="PJ879" s="1"/>
      <c r="PK879" s="1"/>
      <c r="PL879" s="1"/>
      <c r="PM879" s="1"/>
      <c r="PN879" s="1"/>
      <c r="PO879" s="1"/>
      <c r="PP879" s="1"/>
      <c r="PQ879" s="1"/>
      <c r="PR879" s="1"/>
      <c r="PS879" s="1"/>
      <c r="PT879" s="1"/>
      <c r="PU879" s="1"/>
      <c r="PV879" s="1"/>
      <c r="PW879" s="1"/>
      <c r="PX879" s="1"/>
      <c r="PY879" s="1"/>
      <c r="PZ879" s="1"/>
    </row>
    <row r="880" spans="1:442" s="92" customFormat="1" ht="73.2" customHeight="1" x14ac:dyDescent="0.3">
      <c r="A880" s="36"/>
      <c r="B880" s="243"/>
      <c r="C880" s="243"/>
      <c r="D880" s="243"/>
      <c r="E880" s="299"/>
      <c r="F880" s="299"/>
      <c r="G880" s="299"/>
      <c r="H880" s="243"/>
      <c r="I880" s="243"/>
      <c r="J880" s="20" t="s">
        <v>116</v>
      </c>
      <c r="K880" s="27" t="s">
        <v>117</v>
      </c>
      <c r="L880" s="27" t="s">
        <v>85</v>
      </c>
      <c r="M880" s="27">
        <v>2</v>
      </c>
      <c r="N880" s="282"/>
      <c r="O880" s="372"/>
      <c r="P880" s="243"/>
      <c r="Q880" s="243"/>
      <c r="R880" s="301"/>
      <c r="S880" s="301"/>
      <c r="T880" s="300"/>
      <c r="U880" s="300"/>
      <c r="V880" s="284"/>
      <c r="W880" s="284"/>
      <c r="X880" s="284"/>
      <c r="Y880" s="284"/>
      <c r="Z880" s="284"/>
      <c r="AA880" s="284"/>
      <c r="AB880" s="284"/>
      <c r="AC880" s="282"/>
      <c r="AD880" s="283"/>
      <c r="AE880" s="283"/>
      <c r="AF880" s="243"/>
      <c r="AG880" s="282"/>
      <c r="AH880" s="282"/>
      <c r="AI880" s="282"/>
      <c r="AJ880" s="243"/>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c r="GH880" s="1"/>
      <c r="GI880" s="1"/>
      <c r="GJ880" s="1"/>
      <c r="GK880" s="1"/>
      <c r="GL880" s="1"/>
      <c r="GM880" s="1"/>
      <c r="GN880" s="1"/>
      <c r="GO880" s="1"/>
      <c r="GP880" s="1"/>
      <c r="GQ880" s="1"/>
      <c r="GR880" s="1"/>
      <c r="GS880" s="1"/>
      <c r="GT880" s="1"/>
      <c r="GU880" s="1"/>
      <c r="GV880" s="1"/>
      <c r="GW880" s="1"/>
      <c r="GX880" s="1"/>
      <c r="GY880" s="1"/>
      <c r="GZ880" s="1"/>
      <c r="HA880" s="1"/>
      <c r="HB880" s="1"/>
      <c r="HC880" s="1"/>
      <c r="HD880" s="1"/>
      <c r="HE880" s="1"/>
      <c r="HF880" s="1"/>
      <c r="HG880" s="1"/>
      <c r="HH880" s="1"/>
      <c r="HI880" s="1"/>
      <c r="HJ880" s="1"/>
      <c r="HK880" s="1"/>
      <c r="HL880" s="1"/>
      <c r="HM880" s="1"/>
      <c r="HN880" s="1"/>
      <c r="HO880" s="1"/>
      <c r="HP880" s="1"/>
      <c r="HQ880" s="1"/>
      <c r="HR880" s="1"/>
      <c r="HS880" s="1"/>
      <c r="HT880" s="1"/>
      <c r="HU880" s="1"/>
      <c r="HV880" s="1"/>
      <c r="HW880" s="1"/>
      <c r="HX880" s="1"/>
      <c r="HY880" s="1"/>
      <c r="HZ880" s="1"/>
      <c r="IA880" s="1"/>
      <c r="IB880" s="1"/>
      <c r="IC880" s="1"/>
      <c r="ID880" s="1"/>
      <c r="IE880" s="1"/>
      <c r="IF880" s="1"/>
      <c r="IG880" s="1"/>
      <c r="IH880" s="1"/>
      <c r="II880" s="1"/>
      <c r="IJ880" s="1"/>
      <c r="IK880" s="1"/>
      <c r="IL880" s="1"/>
      <c r="IM880" s="1"/>
      <c r="IN880" s="1"/>
      <c r="IO880" s="1"/>
      <c r="IP880" s="1"/>
      <c r="IQ880" s="1"/>
      <c r="IR880" s="1"/>
      <c r="IS880" s="1"/>
      <c r="IT880" s="1"/>
      <c r="IU880" s="1"/>
      <c r="IV880" s="1"/>
      <c r="IW880" s="1"/>
      <c r="IX880" s="1"/>
      <c r="IY880" s="1"/>
      <c r="IZ880" s="1"/>
      <c r="JA880" s="1"/>
      <c r="JB880" s="1"/>
      <c r="JC880" s="1"/>
      <c r="JD880" s="1"/>
      <c r="JE880" s="1"/>
      <c r="JF880" s="1"/>
      <c r="JG880" s="1"/>
      <c r="JH880" s="1"/>
      <c r="JI880" s="1"/>
      <c r="JJ880" s="1"/>
      <c r="JK880" s="1"/>
      <c r="JL880" s="1"/>
      <c r="JM880" s="1"/>
      <c r="JN880" s="1"/>
      <c r="JO880" s="1"/>
      <c r="JP880" s="1"/>
      <c r="JQ880" s="1"/>
      <c r="JR880" s="1"/>
      <c r="JS880" s="1"/>
      <c r="JT880" s="1"/>
      <c r="JU880" s="1"/>
      <c r="JV880" s="1"/>
      <c r="JW880" s="1"/>
      <c r="JX880" s="1"/>
      <c r="JY880" s="1"/>
      <c r="JZ880" s="1"/>
      <c r="KA880" s="1"/>
      <c r="KB880" s="1"/>
      <c r="KC880" s="1"/>
      <c r="KD880" s="1"/>
      <c r="KE880" s="1"/>
      <c r="KF880" s="1"/>
      <c r="KG880" s="1"/>
      <c r="KH880" s="1"/>
      <c r="KI880" s="1"/>
      <c r="KJ880" s="1"/>
      <c r="KK880" s="1"/>
      <c r="KL880" s="1"/>
      <c r="KM880" s="1"/>
      <c r="KN880" s="1"/>
      <c r="KO880" s="1"/>
      <c r="KP880" s="1"/>
      <c r="KQ880" s="1"/>
      <c r="KR880" s="1"/>
      <c r="KS880" s="1"/>
      <c r="KT880" s="1"/>
      <c r="KU880" s="1"/>
      <c r="KV880" s="1"/>
      <c r="KW880" s="1"/>
      <c r="KX880" s="1"/>
      <c r="KY880" s="1"/>
      <c r="KZ880" s="1"/>
      <c r="LA880" s="1"/>
      <c r="LB880" s="1"/>
      <c r="LC880" s="1"/>
      <c r="LD880" s="1"/>
      <c r="LE880" s="1"/>
      <c r="LF880" s="1"/>
      <c r="LG880" s="1"/>
      <c r="LH880" s="1"/>
      <c r="LI880" s="1"/>
      <c r="LJ880" s="1"/>
      <c r="LK880" s="1"/>
      <c r="LL880" s="1"/>
      <c r="LM880" s="1"/>
      <c r="LN880" s="1"/>
      <c r="LO880" s="1"/>
      <c r="LP880" s="1"/>
      <c r="LQ880" s="1"/>
      <c r="LR880" s="1"/>
      <c r="LS880" s="1"/>
      <c r="LT880" s="1"/>
      <c r="LU880" s="1"/>
      <c r="LV880" s="1"/>
      <c r="LW880" s="1"/>
      <c r="LX880" s="1"/>
      <c r="LY880" s="1"/>
      <c r="LZ880" s="1"/>
      <c r="MA880" s="1"/>
      <c r="MB880" s="1"/>
      <c r="MC880" s="1"/>
      <c r="MD880" s="1"/>
      <c r="ME880" s="1"/>
      <c r="MF880" s="1"/>
      <c r="MG880" s="1"/>
      <c r="MH880" s="1"/>
      <c r="MI880" s="1"/>
      <c r="MJ880" s="1"/>
      <c r="MK880" s="1"/>
      <c r="ML880" s="1"/>
      <c r="MM880" s="1"/>
      <c r="MN880" s="1"/>
      <c r="MO880" s="1"/>
      <c r="MP880" s="1"/>
      <c r="MQ880" s="1"/>
      <c r="MR880" s="1"/>
      <c r="MS880" s="1"/>
      <c r="MT880" s="1"/>
      <c r="MU880" s="1"/>
      <c r="MV880" s="1"/>
      <c r="MW880" s="1"/>
      <c r="MX880" s="1"/>
      <c r="MY880" s="1"/>
      <c r="MZ880" s="1"/>
      <c r="NA880" s="1"/>
      <c r="NB880" s="1"/>
      <c r="NC880" s="1"/>
      <c r="ND880" s="1"/>
      <c r="NE880" s="1"/>
      <c r="NF880" s="1"/>
      <c r="NG880" s="1"/>
      <c r="NH880" s="1"/>
      <c r="NI880" s="1"/>
      <c r="NJ880" s="1"/>
      <c r="NK880" s="1"/>
      <c r="NL880" s="1"/>
      <c r="NM880" s="1"/>
      <c r="NN880" s="1"/>
      <c r="NO880" s="1"/>
      <c r="NP880" s="1"/>
      <c r="NQ880" s="1"/>
      <c r="NR880" s="1"/>
      <c r="NS880" s="1"/>
      <c r="NT880" s="1"/>
      <c r="NU880" s="1"/>
      <c r="NV880" s="1"/>
      <c r="NW880" s="1"/>
      <c r="NX880" s="1"/>
      <c r="NY880" s="1"/>
      <c r="NZ880" s="1"/>
      <c r="OA880" s="1"/>
      <c r="OB880" s="1"/>
      <c r="OC880" s="1"/>
      <c r="OD880" s="1"/>
      <c r="OE880" s="1"/>
      <c r="OF880" s="1"/>
      <c r="OG880" s="1"/>
      <c r="OH880" s="1"/>
      <c r="OI880" s="1"/>
      <c r="OJ880" s="1"/>
      <c r="OK880" s="1"/>
      <c r="OL880" s="1"/>
      <c r="OM880" s="1"/>
      <c r="ON880" s="1"/>
      <c r="OO880" s="1"/>
      <c r="OP880" s="1"/>
      <c r="OQ880" s="1"/>
      <c r="OR880" s="1"/>
      <c r="OS880" s="1"/>
      <c r="OT880" s="1"/>
      <c r="OU880" s="1"/>
      <c r="OV880" s="1"/>
      <c r="OW880" s="1"/>
      <c r="OX880" s="1"/>
      <c r="OY880" s="1"/>
      <c r="OZ880" s="1"/>
      <c r="PA880" s="1"/>
      <c r="PB880" s="1"/>
      <c r="PC880" s="1"/>
      <c r="PD880" s="1"/>
      <c r="PE880" s="1"/>
      <c r="PF880" s="1"/>
      <c r="PG880" s="1"/>
      <c r="PH880" s="1"/>
      <c r="PI880" s="1"/>
      <c r="PJ880" s="1"/>
      <c r="PK880" s="1"/>
      <c r="PL880" s="1"/>
      <c r="PM880" s="1"/>
      <c r="PN880" s="1"/>
      <c r="PO880" s="1"/>
      <c r="PP880" s="1"/>
      <c r="PQ880" s="1"/>
      <c r="PR880" s="1"/>
      <c r="PS880" s="1"/>
      <c r="PT880" s="1"/>
      <c r="PU880" s="1"/>
      <c r="PV880" s="1"/>
      <c r="PW880" s="1"/>
      <c r="PX880" s="1"/>
      <c r="PY880" s="1"/>
      <c r="PZ880" s="1"/>
    </row>
    <row r="881" spans="1:442" s="92" customFormat="1" ht="67.5" customHeight="1" x14ac:dyDescent="0.3">
      <c r="A881" s="36"/>
      <c r="B881" s="243"/>
      <c r="C881" s="243"/>
      <c r="D881" s="243"/>
      <c r="E881" s="299"/>
      <c r="F881" s="299"/>
      <c r="G881" s="299"/>
      <c r="H881" s="243"/>
      <c r="I881" s="243"/>
      <c r="J881" s="20" t="s">
        <v>208</v>
      </c>
      <c r="K881" s="27" t="s">
        <v>118</v>
      </c>
      <c r="L881" s="27" t="s">
        <v>119</v>
      </c>
      <c r="M881" s="27">
        <v>2</v>
      </c>
      <c r="N881" s="282"/>
      <c r="O881" s="372"/>
      <c r="P881" s="243"/>
      <c r="Q881" s="243"/>
      <c r="R881" s="301"/>
      <c r="S881" s="301"/>
      <c r="T881" s="300"/>
      <c r="U881" s="300"/>
      <c r="V881" s="284"/>
      <c r="W881" s="284"/>
      <c r="X881" s="284"/>
      <c r="Y881" s="284"/>
      <c r="Z881" s="284"/>
      <c r="AA881" s="284"/>
      <c r="AB881" s="284"/>
      <c r="AC881" s="282"/>
      <c r="AD881" s="283"/>
      <c r="AE881" s="283"/>
      <c r="AF881" s="243"/>
      <c r="AG881" s="282"/>
      <c r="AH881" s="282"/>
      <c r="AI881" s="282"/>
      <c r="AJ881" s="243"/>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c r="GH881" s="1"/>
      <c r="GI881" s="1"/>
      <c r="GJ881" s="1"/>
      <c r="GK881" s="1"/>
      <c r="GL881" s="1"/>
      <c r="GM881" s="1"/>
      <c r="GN881" s="1"/>
      <c r="GO881" s="1"/>
      <c r="GP881" s="1"/>
      <c r="GQ881" s="1"/>
      <c r="GR881" s="1"/>
      <c r="GS881" s="1"/>
      <c r="GT881" s="1"/>
      <c r="GU881" s="1"/>
      <c r="GV881" s="1"/>
      <c r="GW881" s="1"/>
      <c r="GX881" s="1"/>
      <c r="GY881" s="1"/>
      <c r="GZ881" s="1"/>
      <c r="HA881" s="1"/>
      <c r="HB881" s="1"/>
      <c r="HC881" s="1"/>
      <c r="HD881" s="1"/>
      <c r="HE881" s="1"/>
      <c r="HF881" s="1"/>
      <c r="HG881" s="1"/>
      <c r="HH881" s="1"/>
      <c r="HI881" s="1"/>
      <c r="HJ881" s="1"/>
      <c r="HK881" s="1"/>
      <c r="HL881" s="1"/>
      <c r="HM881" s="1"/>
      <c r="HN881" s="1"/>
      <c r="HO881" s="1"/>
      <c r="HP881" s="1"/>
      <c r="HQ881" s="1"/>
      <c r="HR881" s="1"/>
      <c r="HS881" s="1"/>
      <c r="HT881" s="1"/>
      <c r="HU881" s="1"/>
      <c r="HV881" s="1"/>
      <c r="HW881" s="1"/>
      <c r="HX881" s="1"/>
      <c r="HY881" s="1"/>
      <c r="HZ881" s="1"/>
      <c r="IA881" s="1"/>
      <c r="IB881" s="1"/>
      <c r="IC881" s="1"/>
      <c r="ID881" s="1"/>
      <c r="IE881" s="1"/>
      <c r="IF881" s="1"/>
      <c r="IG881" s="1"/>
      <c r="IH881" s="1"/>
      <c r="II881" s="1"/>
      <c r="IJ881" s="1"/>
      <c r="IK881" s="1"/>
      <c r="IL881" s="1"/>
      <c r="IM881" s="1"/>
      <c r="IN881" s="1"/>
      <c r="IO881" s="1"/>
      <c r="IP881" s="1"/>
      <c r="IQ881" s="1"/>
      <c r="IR881" s="1"/>
      <c r="IS881" s="1"/>
      <c r="IT881" s="1"/>
      <c r="IU881" s="1"/>
      <c r="IV881" s="1"/>
      <c r="IW881" s="1"/>
      <c r="IX881" s="1"/>
      <c r="IY881" s="1"/>
      <c r="IZ881" s="1"/>
      <c r="JA881" s="1"/>
      <c r="JB881" s="1"/>
      <c r="JC881" s="1"/>
      <c r="JD881" s="1"/>
      <c r="JE881" s="1"/>
      <c r="JF881" s="1"/>
      <c r="JG881" s="1"/>
      <c r="JH881" s="1"/>
      <c r="JI881" s="1"/>
      <c r="JJ881" s="1"/>
      <c r="JK881" s="1"/>
      <c r="JL881" s="1"/>
      <c r="JM881" s="1"/>
      <c r="JN881" s="1"/>
      <c r="JO881" s="1"/>
      <c r="JP881" s="1"/>
      <c r="JQ881" s="1"/>
      <c r="JR881" s="1"/>
      <c r="JS881" s="1"/>
      <c r="JT881" s="1"/>
      <c r="JU881" s="1"/>
      <c r="JV881" s="1"/>
      <c r="JW881" s="1"/>
      <c r="JX881" s="1"/>
      <c r="JY881" s="1"/>
      <c r="JZ881" s="1"/>
      <c r="KA881" s="1"/>
      <c r="KB881" s="1"/>
      <c r="KC881" s="1"/>
      <c r="KD881" s="1"/>
      <c r="KE881" s="1"/>
      <c r="KF881" s="1"/>
      <c r="KG881" s="1"/>
      <c r="KH881" s="1"/>
      <c r="KI881" s="1"/>
      <c r="KJ881" s="1"/>
      <c r="KK881" s="1"/>
      <c r="KL881" s="1"/>
      <c r="KM881" s="1"/>
      <c r="KN881" s="1"/>
      <c r="KO881" s="1"/>
      <c r="KP881" s="1"/>
      <c r="KQ881" s="1"/>
      <c r="KR881" s="1"/>
      <c r="KS881" s="1"/>
      <c r="KT881" s="1"/>
      <c r="KU881" s="1"/>
      <c r="KV881" s="1"/>
      <c r="KW881" s="1"/>
      <c r="KX881" s="1"/>
      <c r="KY881" s="1"/>
      <c r="KZ881" s="1"/>
      <c r="LA881" s="1"/>
      <c r="LB881" s="1"/>
      <c r="LC881" s="1"/>
      <c r="LD881" s="1"/>
      <c r="LE881" s="1"/>
      <c r="LF881" s="1"/>
      <c r="LG881" s="1"/>
      <c r="LH881" s="1"/>
      <c r="LI881" s="1"/>
      <c r="LJ881" s="1"/>
      <c r="LK881" s="1"/>
      <c r="LL881" s="1"/>
      <c r="LM881" s="1"/>
      <c r="LN881" s="1"/>
      <c r="LO881" s="1"/>
      <c r="LP881" s="1"/>
      <c r="LQ881" s="1"/>
      <c r="LR881" s="1"/>
      <c r="LS881" s="1"/>
      <c r="LT881" s="1"/>
      <c r="LU881" s="1"/>
      <c r="LV881" s="1"/>
      <c r="LW881" s="1"/>
      <c r="LX881" s="1"/>
      <c r="LY881" s="1"/>
      <c r="LZ881" s="1"/>
      <c r="MA881" s="1"/>
      <c r="MB881" s="1"/>
      <c r="MC881" s="1"/>
      <c r="MD881" s="1"/>
      <c r="ME881" s="1"/>
      <c r="MF881" s="1"/>
      <c r="MG881" s="1"/>
      <c r="MH881" s="1"/>
      <c r="MI881" s="1"/>
      <c r="MJ881" s="1"/>
      <c r="MK881" s="1"/>
      <c r="ML881" s="1"/>
      <c r="MM881" s="1"/>
      <c r="MN881" s="1"/>
      <c r="MO881" s="1"/>
      <c r="MP881" s="1"/>
      <c r="MQ881" s="1"/>
      <c r="MR881" s="1"/>
      <c r="MS881" s="1"/>
      <c r="MT881" s="1"/>
      <c r="MU881" s="1"/>
      <c r="MV881" s="1"/>
      <c r="MW881" s="1"/>
      <c r="MX881" s="1"/>
      <c r="MY881" s="1"/>
      <c r="MZ881" s="1"/>
      <c r="NA881" s="1"/>
      <c r="NB881" s="1"/>
      <c r="NC881" s="1"/>
      <c r="ND881" s="1"/>
      <c r="NE881" s="1"/>
      <c r="NF881" s="1"/>
      <c r="NG881" s="1"/>
      <c r="NH881" s="1"/>
      <c r="NI881" s="1"/>
      <c r="NJ881" s="1"/>
      <c r="NK881" s="1"/>
      <c r="NL881" s="1"/>
      <c r="NM881" s="1"/>
      <c r="NN881" s="1"/>
      <c r="NO881" s="1"/>
      <c r="NP881" s="1"/>
      <c r="NQ881" s="1"/>
      <c r="NR881" s="1"/>
      <c r="NS881" s="1"/>
      <c r="NT881" s="1"/>
      <c r="NU881" s="1"/>
      <c r="NV881" s="1"/>
      <c r="NW881" s="1"/>
      <c r="NX881" s="1"/>
      <c r="NY881" s="1"/>
      <c r="NZ881" s="1"/>
      <c r="OA881" s="1"/>
      <c r="OB881" s="1"/>
      <c r="OC881" s="1"/>
      <c r="OD881" s="1"/>
      <c r="OE881" s="1"/>
      <c r="OF881" s="1"/>
      <c r="OG881" s="1"/>
      <c r="OH881" s="1"/>
      <c r="OI881" s="1"/>
      <c r="OJ881" s="1"/>
      <c r="OK881" s="1"/>
      <c r="OL881" s="1"/>
      <c r="OM881" s="1"/>
      <c r="ON881" s="1"/>
      <c r="OO881" s="1"/>
      <c r="OP881" s="1"/>
      <c r="OQ881" s="1"/>
      <c r="OR881" s="1"/>
      <c r="OS881" s="1"/>
      <c r="OT881" s="1"/>
      <c r="OU881" s="1"/>
      <c r="OV881" s="1"/>
      <c r="OW881" s="1"/>
      <c r="OX881" s="1"/>
      <c r="OY881" s="1"/>
      <c r="OZ881" s="1"/>
      <c r="PA881" s="1"/>
      <c r="PB881" s="1"/>
      <c r="PC881" s="1"/>
      <c r="PD881" s="1"/>
      <c r="PE881" s="1"/>
      <c r="PF881" s="1"/>
      <c r="PG881" s="1"/>
      <c r="PH881" s="1"/>
      <c r="PI881" s="1"/>
      <c r="PJ881" s="1"/>
      <c r="PK881" s="1"/>
      <c r="PL881" s="1"/>
      <c r="PM881" s="1"/>
      <c r="PN881" s="1"/>
      <c r="PO881" s="1"/>
      <c r="PP881" s="1"/>
      <c r="PQ881" s="1"/>
      <c r="PR881" s="1"/>
      <c r="PS881" s="1"/>
      <c r="PT881" s="1"/>
      <c r="PU881" s="1"/>
      <c r="PV881" s="1"/>
      <c r="PW881" s="1"/>
      <c r="PX881" s="1"/>
      <c r="PY881" s="1"/>
      <c r="PZ881" s="1"/>
    </row>
    <row r="882" spans="1:442" s="92" customFormat="1" ht="27.6" x14ac:dyDescent="0.3">
      <c r="A882" s="36"/>
      <c r="B882" s="243"/>
      <c r="C882" s="243"/>
      <c r="D882" s="243"/>
      <c r="E882" s="299"/>
      <c r="F882" s="299"/>
      <c r="G882" s="299"/>
      <c r="H882" s="243"/>
      <c r="I882" s="243"/>
      <c r="J882" s="20" t="s">
        <v>120</v>
      </c>
      <c r="K882" s="27" t="s">
        <v>121</v>
      </c>
      <c r="L882" s="27" t="s">
        <v>119</v>
      </c>
      <c r="M882" s="61">
        <v>2</v>
      </c>
      <c r="N882" s="282"/>
      <c r="O882" s="372"/>
      <c r="P882" s="243"/>
      <c r="Q882" s="243"/>
      <c r="R882" s="301"/>
      <c r="S882" s="301"/>
      <c r="T882" s="300"/>
      <c r="U882" s="300"/>
      <c r="V882" s="284"/>
      <c r="W882" s="284"/>
      <c r="X882" s="284"/>
      <c r="Y882" s="284"/>
      <c r="Z882" s="284"/>
      <c r="AA882" s="284"/>
      <c r="AB882" s="284"/>
      <c r="AC882" s="282"/>
      <c r="AD882" s="283"/>
      <c r="AE882" s="283"/>
      <c r="AF882" s="243"/>
      <c r="AG882" s="282"/>
      <c r="AH882" s="282"/>
      <c r="AI882" s="282"/>
      <c r="AJ882" s="243"/>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c r="FJ882" s="1"/>
      <c r="FK882" s="1"/>
      <c r="FL882" s="1"/>
      <c r="FM882" s="1"/>
      <c r="FN882" s="1"/>
      <c r="FO882" s="1"/>
      <c r="FP882" s="1"/>
      <c r="FQ882" s="1"/>
      <c r="FR882" s="1"/>
      <c r="FS882" s="1"/>
      <c r="FT882" s="1"/>
      <c r="FU882" s="1"/>
      <c r="FV882" s="1"/>
      <c r="FW882" s="1"/>
      <c r="FX882" s="1"/>
      <c r="FY882" s="1"/>
      <c r="FZ882" s="1"/>
      <c r="GA882" s="1"/>
      <c r="GB882" s="1"/>
      <c r="GC882" s="1"/>
      <c r="GD882" s="1"/>
      <c r="GE882" s="1"/>
      <c r="GF882" s="1"/>
      <c r="GG882" s="1"/>
      <c r="GH882" s="1"/>
      <c r="GI882" s="1"/>
      <c r="GJ882" s="1"/>
      <c r="GK882" s="1"/>
      <c r="GL882" s="1"/>
      <c r="GM882" s="1"/>
      <c r="GN882" s="1"/>
      <c r="GO882" s="1"/>
      <c r="GP882" s="1"/>
      <c r="GQ882" s="1"/>
      <c r="GR882" s="1"/>
      <c r="GS882" s="1"/>
      <c r="GT882" s="1"/>
      <c r="GU882" s="1"/>
      <c r="GV882" s="1"/>
      <c r="GW882" s="1"/>
      <c r="GX882" s="1"/>
      <c r="GY882" s="1"/>
      <c r="GZ882" s="1"/>
      <c r="HA882" s="1"/>
      <c r="HB882" s="1"/>
      <c r="HC882" s="1"/>
      <c r="HD882" s="1"/>
      <c r="HE882" s="1"/>
      <c r="HF882" s="1"/>
      <c r="HG882" s="1"/>
      <c r="HH882" s="1"/>
      <c r="HI882" s="1"/>
      <c r="HJ882" s="1"/>
      <c r="HK882" s="1"/>
      <c r="HL882" s="1"/>
      <c r="HM882" s="1"/>
      <c r="HN882" s="1"/>
      <c r="HO882" s="1"/>
      <c r="HP882" s="1"/>
      <c r="HQ882" s="1"/>
      <c r="HR882" s="1"/>
      <c r="HS882" s="1"/>
      <c r="HT882" s="1"/>
      <c r="HU882" s="1"/>
      <c r="HV882" s="1"/>
      <c r="HW882" s="1"/>
      <c r="HX882" s="1"/>
      <c r="HY882" s="1"/>
      <c r="HZ882" s="1"/>
      <c r="IA882" s="1"/>
      <c r="IB882" s="1"/>
      <c r="IC882" s="1"/>
      <c r="ID882" s="1"/>
      <c r="IE882" s="1"/>
      <c r="IF882" s="1"/>
      <c r="IG882" s="1"/>
      <c r="IH882" s="1"/>
      <c r="II882" s="1"/>
      <c r="IJ882" s="1"/>
      <c r="IK882" s="1"/>
      <c r="IL882" s="1"/>
      <c r="IM882" s="1"/>
      <c r="IN882" s="1"/>
      <c r="IO882" s="1"/>
      <c r="IP882" s="1"/>
      <c r="IQ882" s="1"/>
      <c r="IR882" s="1"/>
      <c r="IS882" s="1"/>
      <c r="IT882" s="1"/>
      <c r="IU882" s="1"/>
      <c r="IV882" s="1"/>
      <c r="IW882" s="1"/>
      <c r="IX882" s="1"/>
      <c r="IY882" s="1"/>
      <c r="IZ882" s="1"/>
      <c r="JA882" s="1"/>
      <c r="JB882" s="1"/>
      <c r="JC882" s="1"/>
      <c r="JD882" s="1"/>
      <c r="JE882" s="1"/>
      <c r="JF882" s="1"/>
      <c r="JG882" s="1"/>
      <c r="JH882" s="1"/>
      <c r="JI882" s="1"/>
      <c r="JJ882" s="1"/>
      <c r="JK882" s="1"/>
      <c r="JL882" s="1"/>
      <c r="JM882" s="1"/>
      <c r="JN882" s="1"/>
      <c r="JO882" s="1"/>
      <c r="JP882" s="1"/>
      <c r="JQ882" s="1"/>
      <c r="JR882" s="1"/>
      <c r="JS882" s="1"/>
      <c r="JT882" s="1"/>
      <c r="JU882" s="1"/>
      <c r="JV882" s="1"/>
      <c r="JW882" s="1"/>
      <c r="JX882" s="1"/>
      <c r="JY882" s="1"/>
      <c r="JZ882" s="1"/>
      <c r="KA882" s="1"/>
      <c r="KB882" s="1"/>
      <c r="KC882" s="1"/>
      <c r="KD882" s="1"/>
      <c r="KE882" s="1"/>
      <c r="KF882" s="1"/>
      <c r="KG882" s="1"/>
      <c r="KH882" s="1"/>
      <c r="KI882" s="1"/>
      <c r="KJ882" s="1"/>
      <c r="KK882" s="1"/>
      <c r="KL882" s="1"/>
      <c r="KM882" s="1"/>
      <c r="KN882" s="1"/>
      <c r="KO882" s="1"/>
      <c r="KP882" s="1"/>
      <c r="KQ882" s="1"/>
      <c r="KR882" s="1"/>
      <c r="KS882" s="1"/>
      <c r="KT882" s="1"/>
      <c r="KU882" s="1"/>
      <c r="KV882" s="1"/>
      <c r="KW882" s="1"/>
      <c r="KX882" s="1"/>
      <c r="KY882" s="1"/>
      <c r="KZ882" s="1"/>
      <c r="LA882" s="1"/>
      <c r="LB882" s="1"/>
      <c r="LC882" s="1"/>
      <c r="LD882" s="1"/>
      <c r="LE882" s="1"/>
      <c r="LF882" s="1"/>
      <c r="LG882" s="1"/>
      <c r="LH882" s="1"/>
      <c r="LI882" s="1"/>
      <c r="LJ882" s="1"/>
      <c r="LK882" s="1"/>
      <c r="LL882" s="1"/>
      <c r="LM882" s="1"/>
      <c r="LN882" s="1"/>
      <c r="LO882" s="1"/>
      <c r="LP882" s="1"/>
      <c r="LQ882" s="1"/>
      <c r="LR882" s="1"/>
      <c r="LS882" s="1"/>
      <c r="LT882" s="1"/>
      <c r="LU882" s="1"/>
      <c r="LV882" s="1"/>
      <c r="LW882" s="1"/>
      <c r="LX882" s="1"/>
      <c r="LY882" s="1"/>
      <c r="LZ882" s="1"/>
      <c r="MA882" s="1"/>
      <c r="MB882" s="1"/>
      <c r="MC882" s="1"/>
      <c r="MD882" s="1"/>
      <c r="ME882" s="1"/>
      <c r="MF882" s="1"/>
      <c r="MG882" s="1"/>
      <c r="MH882" s="1"/>
      <c r="MI882" s="1"/>
      <c r="MJ882" s="1"/>
      <c r="MK882" s="1"/>
      <c r="ML882" s="1"/>
      <c r="MM882" s="1"/>
      <c r="MN882" s="1"/>
      <c r="MO882" s="1"/>
      <c r="MP882" s="1"/>
      <c r="MQ882" s="1"/>
      <c r="MR882" s="1"/>
      <c r="MS882" s="1"/>
      <c r="MT882" s="1"/>
      <c r="MU882" s="1"/>
      <c r="MV882" s="1"/>
      <c r="MW882" s="1"/>
      <c r="MX882" s="1"/>
      <c r="MY882" s="1"/>
      <c r="MZ882" s="1"/>
      <c r="NA882" s="1"/>
      <c r="NB882" s="1"/>
      <c r="NC882" s="1"/>
      <c r="ND882" s="1"/>
      <c r="NE882" s="1"/>
      <c r="NF882" s="1"/>
      <c r="NG882" s="1"/>
      <c r="NH882" s="1"/>
      <c r="NI882" s="1"/>
      <c r="NJ882" s="1"/>
      <c r="NK882" s="1"/>
      <c r="NL882" s="1"/>
      <c r="NM882" s="1"/>
      <c r="NN882" s="1"/>
      <c r="NO882" s="1"/>
      <c r="NP882" s="1"/>
      <c r="NQ882" s="1"/>
      <c r="NR882" s="1"/>
      <c r="NS882" s="1"/>
      <c r="NT882" s="1"/>
      <c r="NU882" s="1"/>
      <c r="NV882" s="1"/>
      <c r="NW882" s="1"/>
      <c r="NX882" s="1"/>
      <c r="NY882" s="1"/>
      <c r="NZ882" s="1"/>
      <c r="OA882" s="1"/>
      <c r="OB882" s="1"/>
      <c r="OC882" s="1"/>
      <c r="OD882" s="1"/>
      <c r="OE882" s="1"/>
      <c r="OF882" s="1"/>
      <c r="OG882" s="1"/>
      <c r="OH882" s="1"/>
      <c r="OI882" s="1"/>
      <c r="OJ882" s="1"/>
      <c r="OK882" s="1"/>
      <c r="OL882" s="1"/>
      <c r="OM882" s="1"/>
      <c r="ON882" s="1"/>
      <c r="OO882" s="1"/>
      <c r="OP882" s="1"/>
      <c r="OQ882" s="1"/>
      <c r="OR882" s="1"/>
      <c r="OS882" s="1"/>
      <c r="OT882" s="1"/>
      <c r="OU882" s="1"/>
      <c r="OV882" s="1"/>
      <c r="OW882" s="1"/>
      <c r="OX882" s="1"/>
      <c r="OY882" s="1"/>
      <c r="OZ882" s="1"/>
      <c r="PA882" s="1"/>
      <c r="PB882" s="1"/>
      <c r="PC882" s="1"/>
      <c r="PD882" s="1"/>
      <c r="PE882" s="1"/>
      <c r="PF882" s="1"/>
      <c r="PG882" s="1"/>
      <c r="PH882" s="1"/>
      <c r="PI882" s="1"/>
      <c r="PJ882" s="1"/>
      <c r="PK882" s="1"/>
      <c r="PL882" s="1"/>
      <c r="PM882" s="1"/>
      <c r="PN882" s="1"/>
      <c r="PO882" s="1"/>
      <c r="PP882" s="1"/>
      <c r="PQ882" s="1"/>
      <c r="PR882" s="1"/>
      <c r="PS882" s="1"/>
      <c r="PT882" s="1"/>
      <c r="PU882" s="1"/>
      <c r="PV882" s="1"/>
      <c r="PW882" s="1"/>
      <c r="PX882" s="1"/>
      <c r="PY882" s="1"/>
      <c r="PZ882" s="1"/>
    </row>
    <row r="883" spans="1:442" s="91" customFormat="1" ht="96.6" x14ac:dyDescent="0.3">
      <c r="A883" s="36"/>
      <c r="B883" s="228" t="s">
        <v>575</v>
      </c>
      <c r="C883" s="228" t="s">
        <v>567</v>
      </c>
      <c r="D883" s="228" t="s">
        <v>106</v>
      </c>
      <c r="E883" s="229" t="s">
        <v>67</v>
      </c>
      <c r="F883" s="229" t="s">
        <v>134</v>
      </c>
      <c r="G883" s="229" t="s">
        <v>147</v>
      </c>
      <c r="H883" s="228" t="s">
        <v>70</v>
      </c>
      <c r="I883" s="228" t="s">
        <v>79</v>
      </c>
      <c r="J883" s="11" t="s">
        <v>207</v>
      </c>
      <c r="K883" s="7" t="s">
        <v>107</v>
      </c>
      <c r="L883" s="7" t="s">
        <v>86</v>
      </c>
      <c r="M883" s="7">
        <v>40</v>
      </c>
      <c r="N883" s="227" t="s">
        <v>108</v>
      </c>
      <c r="O883" s="228" t="s">
        <v>571</v>
      </c>
      <c r="P883" s="228" t="s">
        <v>75</v>
      </c>
      <c r="Q883" s="228" t="s">
        <v>76</v>
      </c>
      <c r="R883" s="231" t="s">
        <v>77</v>
      </c>
      <c r="S883" s="231" t="s">
        <v>109</v>
      </c>
      <c r="T883" s="232">
        <f>V883+Y883</f>
        <v>142374.45000000001</v>
      </c>
      <c r="U883" s="232" t="s">
        <v>79</v>
      </c>
      <c r="V883" s="236">
        <v>121018.32</v>
      </c>
      <c r="W883" s="236" t="s">
        <v>98</v>
      </c>
      <c r="X883" s="236" t="s">
        <v>98</v>
      </c>
      <c r="Y883" s="236">
        <v>21356.13</v>
      </c>
      <c r="Z883" s="236" t="s">
        <v>98</v>
      </c>
      <c r="AA883" s="236" t="s">
        <v>79</v>
      </c>
      <c r="AB883" s="236">
        <v>47291.77</v>
      </c>
      <c r="AC883" s="227" t="s">
        <v>149</v>
      </c>
      <c r="AD883" s="237" t="s">
        <v>79</v>
      </c>
      <c r="AE883" s="237">
        <f>V883+Y883</f>
        <v>142374.45000000001</v>
      </c>
      <c r="AF883" s="228" t="s">
        <v>79</v>
      </c>
      <c r="AG883" s="227" t="s">
        <v>33</v>
      </c>
      <c r="AH883" s="227" t="s">
        <v>167</v>
      </c>
      <c r="AI883" s="227" t="s">
        <v>232</v>
      </c>
      <c r="AJ883" s="228"/>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c r="FJ883" s="1"/>
      <c r="FK883" s="1"/>
      <c r="FL883" s="1"/>
      <c r="FM883" s="1"/>
      <c r="FN883" s="1"/>
      <c r="FO883" s="1"/>
      <c r="FP883" s="1"/>
      <c r="FQ883" s="1"/>
      <c r="FR883" s="1"/>
      <c r="FS883" s="1"/>
      <c r="FT883" s="1"/>
      <c r="FU883" s="1"/>
      <c r="FV883" s="1"/>
      <c r="FW883" s="1"/>
      <c r="FX883" s="1"/>
      <c r="FY883" s="1"/>
      <c r="FZ883" s="1"/>
      <c r="GA883" s="1"/>
      <c r="GB883" s="1"/>
      <c r="GC883" s="1"/>
      <c r="GD883" s="1"/>
      <c r="GE883" s="1"/>
      <c r="GF883" s="1"/>
      <c r="GG883" s="1"/>
      <c r="GH883" s="1"/>
      <c r="GI883" s="1"/>
      <c r="GJ883" s="1"/>
      <c r="GK883" s="1"/>
      <c r="GL883" s="1"/>
      <c r="GM883" s="1"/>
      <c r="GN883" s="1"/>
      <c r="GO883" s="1"/>
      <c r="GP883" s="1"/>
      <c r="GQ883" s="1"/>
      <c r="GR883" s="1"/>
      <c r="GS883" s="1"/>
      <c r="GT883" s="1"/>
      <c r="GU883" s="1"/>
      <c r="GV883" s="1"/>
      <c r="GW883" s="1"/>
      <c r="GX883" s="1"/>
      <c r="GY883" s="1"/>
      <c r="GZ883" s="1"/>
      <c r="HA883" s="1"/>
      <c r="HB883" s="1"/>
      <c r="HC883" s="1"/>
      <c r="HD883" s="1"/>
      <c r="HE883" s="1"/>
      <c r="HF883" s="1"/>
      <c r="HG883" s="1"/>
      <c r="HH883" s="1"/>
      <c r="HI883" s="1"/>
      <c r="HJ883" s="1"/>
      <c r="HK883" s="1"/>
      <c r="HL883" s="1"/>
      <c r="HM883" s="1"/>
      <c r="HN883" s="1"/>
      <c r="HO883" s="1"/>
      <c r="HP883" s="1"/>
      <c r="HQ883" s="1"/>
      <c r="HR883" s="1"/>
      <c r="HS883" s="1"/>
      <c r="HT883" s="1"/>
      <c r="HU883" s="1"/>
      <c r="HV883" s="1"/>
      <c r="HW883" s="1"/>
      <c r="HX883" s="1"/>
      <c r="HY883" s="1"/>
      <c r="HZ883" s="1"/>
      <c r="IA883" s="1"/>
      <c r="IB883" s="1"/>
      <c r="IC883" s="1"/>
      <c r="ID883" s="1"/>
      <c r="IE883" s="1"/>
      <c r="IF883" s="1"/>
      <c r="IG883" s="1"/>
      <c r="IH883" s="1"/>
      <c r="II883" s="1"/>
      <c r="IJ883" s="1"/>
      <c r="IK883" s="1"/>
      <c r="IL883" s="1"/>
      <c r="IM883" s="1"/>
      <c r="IN883" s="1"/>
      <c r="IO883" s="1"/>
      <c r="IP883" s="1"/>
      <c r="IQ883" s="1"/>
      <c r="IR883" s="1"/>
      <c r="IS883" s="1"/>
      <c r="IT883" s="1"/>
      <c r="IU883" s="1"/>
      <c r="IV883" s="1"/>
      <c r="IW883" s="1"/>
      <c r="IX883" s="1"/>
      <c r="IY883" s="1"/>
      <c r="IZ883" s="1"/>
      <c r="JA883" s="1"/>
      <c r="JB883" s="1"/>
      <c r="JC883" s="1"/>
      <c r="JD883" s="1"/>
      <c r="JE883" s="1"/>
      <c r="JF883" s="1"/>
      <c r="JG883" s="1"/>
      <c r="JH883" s="1"/>
      <c r="JI883" s="1"/>
      <c r="JJ883" s="1"/>
      <c r="JK883" s="1"/>
      <c r="JL883" s="1"/>
      <c r="JM883" s="1"/>
      <c r="JN883" s="1"/>
      <c r="JO883" s="1"/>
      <c r="JP883" s="1"/>
      <c r="JQ883" s="1"/>
      <c r="JR883" s="1"/>
      <c r="JS883" s="1"/>
      <c r="JT883" s="1"/>
      <c r="JU883" s="1"/>
      <c r="JV883" s="1"/>
      <c r="JW883" s="1"/>
      <c r="JX883" s="1"/>
      <c r="JY883" s="1"/>
      <c r="JZ883" s="1"/>
      <c r="KA883" s="1"/>
      <c r="KB883" s="1"/>
      <c r="KC883" s="1"/>
      <c r="KD883" s="1"/>
      <c r="KE883" s="1"/>
      <c r="KF883" s="1"/>
      <c r="KG883" s="1"/>
      <c r="KH883" s="1"/>
      <c r="KI883" s="1"/>
      <c r="KJ883" s="1"/>
      <c r="KK883" s="1"/>
      <c r="KL883" s="1"/>
      <c r="KM883" s="1"/>
      <c r="KN883" s="1"/>
      <c r="KO883" s="1"/>
      <c r="KP883" s="1"/>
      <c r="KQ883" s="1"/>
      <c r="KR883" s="1"/>
      <c r="KS883" s="1"/>
      <c r="KT883" s="1"/>
      <c r="KU883" s="1"/>
      <c r="KV883" s="1"/>
      <c r="KW883" s="1"/>
      <c r="KX883" s="1"/>
      <c r="KY883" s="1"/>
      <c r="KZ883" s="1"/>
      <c r="LA883" s="1"/>
      <c r="LB883" s="1"/>
      <c r="LC883" s="1"/>
      <c r="LD883" s="1"/>
      <c r="LE883" s="1"/>
      <c r="LF883" s="1"/>
      <c r="LG883" s="1"/>
      <c r="LH883" s="1"/>
      <c r="LI883" s="1"/>
      <c r="LJ883" s="1"/>
      <c r="LK883" s="1"/>
      <c r="LL883" s="1"/>
      <c r="LM883" s="1"/>
      <c r="LN883" s="1"/>
      <c r="LO883" s="1"/>
      <c r="LP883" s="1"/>
      <c r="LQ883" s="1"/>
      <c r="LR883" s="1"/>
      <c r="LS883" s="1"/>
      <c r="LT883" s="1"/>
      <c r="LU883" s="1"/>
      <c r="LV883" s="1"/>
      <c r="LW883" s="1"/>
      <c r="LX883" s="1"/>
      <c r="LY883" s="1"/>
      <c r="LZ883" s="1"/>
      <c r="MA883" s="1"/>
      <c r="MB883" s="1"/>
      <c r="MC883" s="1"/>
      <c r="MD883" s="1"/>
      <c r="ME883" s="1"/>
      <c r="MF883" s="1"/>
      <c r="MG883" s="1"/>
      <c r="MH883" s="1"/>
      <c r="MI883" s="1"/>
      <c r="MJ883" s="1"/>
      <c r="MK883" s="1"/>
      <c r="ML883" s="1"/>
      <c r="MM883" s="1"/>
      <c r="MN883" s="1"/>
      <c r="MO883" s="1"/>
      <c r="MP883" s="1"/>
      <c r="MQ883" s="1"/>
      <c r="MR883" s="1"/>
      <c r="MS883" s="1"/>
      <c r="MT883" s="1"/>
      <c r="MU883" s="1"/>
      <c r="MV883" s="1"/>
      <c r="MW883" s="1"/>
      <c r="MX883" s="1"/>
      <c r="MY883" s="1"/>
      <c r="MZ883" s="1"/>
      <c r="NA883" s="1"/>
      <c r="NB883" s="1"/>
      <c r="NC883" s="1"/>
      <c r="ND883" s="1"/>
      <c r="NE883" s="1"/>
      <c r="NF883" s="1"/>
      <c r="NG883" s="1"/>
      <c r="NH883" s="1"/>
      <c r="NI883" s="1"/>
      <c r="NJ883" s="1"/>
      <c r="NK883" s="1"/>
      <c r="NL883" s="1"/>
      <c r="NM883" s="1"/>
      <c r="NN883" s="1"/>
      <c r="NO883" s="1"/>
      <c r="NP883" s="1"/>
      <c r="NQ883" s="1"/>
      <c r="NR883" s="1"/>
      <c r="NS883" s="1"/>
      <c r="NT883" s="1"/>
      <c r="NU883" s="1"/>
      <c r="NV883" s="1"/>
      <c r="NW883" s="1"/>
      <c r="NX883" s="1"/>
      <c r="NY883" s="1"/>
      <c r="NZ883" s="1"/>
      <c r="OA883" s="1"/>
      <c r="OB883" s="1"/>
      <c r="OC883" s="1"/>
      <c r="OD883" s="1"/>
      <c r="OE883" s="1"/>
      <c r="OF883" s="1"/>
      <c r="OG883" s="1"/>
      <c r="OH883" s="1"/>
      <c r="OI883" s="1"/>
      <c r="OJ883" s="1"/>
      <c r="OK883" s="1"/>
      <c r="OL883" s="1"/>
      <c r="OM883" s="1"/>
      <c r="ON883" s="1"/>
      <c r="OO883" s="1"/>
      <c r="OP883" s="1"/>
      <c r="OQ883" s="1"/>
      <c r="OR883" s="1"/>
      <c r="OS883" s="1"/>
      <c r="OT883" s="1"/>
      <c r="OU883" s="1"/>
      <c r="OV883" s="1"/>
      <c r="OW883" s="1"/>
      <c r="OX883" s="1"/>
      <c r="OY883" s="1"/>
      <c r="OZ883" s="1"/>
      <c r="PA883" s="1"/>
      <c r="PB883" s="1"/>
      <c r="PC883" s="1"/>
      <c r="PD883" s="1"/>
      <c r="PE883" s="1"/>
      <c r="PF883" s="1"/>
      <c r="PG883" s="1"/>
      <c r="PH883" s="1"/>
      <c r="PI883" s="1"/>
      <c r="PJ883" s="1"/>
      <c r="PK883" s="1"/>
      <c r="PL883" s="1"/>
      <c r="PM883" s="1"/>
      <c r="PN883" s="1"/>
      <c r="PO883" s="1"/>
      <c r="PP883" s="1"/>
      <c r="PQ883" s="1"/>
      <c r="PR883" s="1"/>
      <c r="PS883" s="1"/>
      <c r="PT883" s="1"/>
      <c r="PU883" s="1"/>
      <c r="PV883" s="1"/>
      <c r="PW883" s="1"/>
      <c r="PX883" s="1"/>
      <c r="PY883" s="1"/>
      <c r="PZ883" s="1"/>
    </row>
    <row r="884" spans="1:442" s="91" customFormat="1" ht="41.4" x14ac:dyDescent="0.3">
      <c r="A884" s="36"/>
      <c r="B884" s="228"/>
      <c r="C884" s="228"/>
      <c r="D884" s="228"/>
      <c r="E884" s="229"/>
      <c r="F884" s="229"/>
      <c r="G884" s="229"/>
      <c r="H884" s="228"/>
      <c r="I884" s="228"/>
      <c r="J884" s="11" t="s">
        <v>111</v>
      </c>
      <c r="K884" s="7" t="s">
        <v>112</v>
      </c>
      <c r="L884" s="7" t="s">
        <v>85</v>
      </c>
      <c r="M884" s="7">
        <v>6</v>
      </c>
      <c r="N884" s="227"/>
      <c r="O884" s="228"/>
      <c r="P884" s="228"/>
      <c r="Q884" s="228"/>
      <c r="R884" s="231"/>
      <c r="S884" s="231"/>
      <c r="T884" s="232"/>
      <c r="U884" s="232"/>
      <c r="V884" s="236"/>
      <c r="W884" s="236"/>
      <c r="X884" s="236"/>
      <c r="Y884" s="236"/>
      <c r="Z884" s="236"/>
      <c r="AA884" s="236"/>
      <c r="AB884" s="236"/>
      <c r="AC884" s="227"/>
      <c r="AD884" s="237"/>
      <c r="AE884" s="237"/>
      <c r="AF884" s="228"/>
      <c r="AG884" s="227"/>
      <c r="AH884" s="227"/>
      <c r="AI884" s="227"/>
      <c r="AJ884" s="228"/>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c r="FJ884" s="1"/>
      <c r="FK884" s="1"/>
      <c r="FL884" s="1"/>
      <c r="FM884" s="1"/>
      <c r="FN884" s="1"/>
      <c r="FO884" s="1"/>
      <c r="FP884" s="1"/>
      <c r="FQ884" s="1"/>
      <c r="FR884" s="1"/>
      <c r="FS884" s="1"/>
      <c r="FT884" s="1"/>
      <c r="FU884" s="1"/>
      <c r="FV884" s="1"/>
      <c r="FW884" s="1"/>
      <c r="FX884" s="1"/>
      <c r="FY884" s="1"/>
      <c r="FZ884" s="1"/>
      <c r="GA884" s="1"/>
      <c r="GB884" s="1"/>
      <c r="GC884" s="1"/>
      <c r="GD884" s="1"/>
      <c r="GE884" s="1"/>
      <c r="GF884" s="1"/>
      <c r="GG884" s="1"/>
      <c r="GH884" s="1"/>
      <c r="GI884" s="1"/>
      <c r="GJ884" s="1"/>
      <c r="GK884" s="1"/>
      <c r="GL884" s="1"/>
      <c r="GM884" s="1"/>
      <c r="GN884" s="1"/>
      <c r="GO884" s="1"/>
      <c r="GP884" s="1"/>
      <c r="GQ884" s="1"/>
      <c r="GR884" s="1"/>
      <c r="GS884" s="1"/>
      <c r="GT884" s="1"/>
      <c r="GU884" s="1"/>
      <c r="GV884" s="1"/>
      <c r="GW884" s="1"/>
      <c r="GX884" s="1"/>
      <c r="GY884" s="1"/>
      <c r="GZ884" s="1"/>
      <c r="HA884" s="1"/>
      <c r="HB884" s="1"/>
      <c r="HC884" s="1"/>
      <c r="HD884" s="1"/>
      <c r="HE884" s="1"/>
      <c r="HF884" s="1"/>
      <c r="HG884" s="1"/>
      <c r="HH884" s="1"/>
      <c r="HI884" s="1"/>
      <c r="HJ884" s="1"/>
      <c r="HK884" s="1"/>
      <c r="HL884" s="1"/>
      <c r="HM884" s="1"/>
      <c r="HN884" s="1"/>
      <c r="HO884" s="1"/>
      <c r="HP884" s="1"/>
      <c r="HQ884" s="1"/>
      <c r="HR884" s="1"/>
      <c r="HS884" s="1"/>
      <c r="HT884" s="1"/>
      <c r="HU884" s="1"/>
      <c r="HV884" s="1"/>
      <c r="HW884" s="1"/>
      <c r="HX884" s="1"/>
      <c r="HY884" s="1"/>
      <c r="HZ884" s="1"/>
      <c r="IA884" s="1"/>
      <c r="IB884" s="1"/>
      <c r="IC884" s="1"/>
      <c r="ID884" s="1"/>
      <c r="IE884" s="1"/>
      <c r="IF884" s="1"/>
      <c r="IG884" s="1"/>
      <c r="IH884" s="1"/>
      <c r="II884" s="1"/>
      <c r="IJ884" s="1"/>
      <c r="IK884" s="1"/>
      <c r="IL884" s="1"/>
      <c r="IM884" s="1"/>
      <c r="IN884" s="1"/>
      <c r="IO884" s="1"/>
      <c r="IP884" s="1"/>
      <c r="IQ884" s="1"/>
      <c r="IR884" s="1"/>
      <c r="IS884" s="1"/>
      <c r="IT884" s="1"/>
      <c r="IU884" s="1"/>
      <c r="IV884" s="1"/>
      <c r="IW884" s="1"/>
      <c r="IX884" s="1"/>
      <c r="IY884" s="1"/>
      <c r="IZ884" s="1"/>
      <c r="JA884" s="1"/>
      <c r="JB884" s="1"/>
      <c r="JC884" s="1"/>
      <c r="JD884" s="1"/>
      <c r="JE884" s="1"/>
      <c r="JF884" s="1"/>
      <c r="JG884" s="1"/>
      <c r="JH884" s="1"/>
      <c r="JI884" s="1"/>
      <c r="JJ884" s="1"/>
      <c r="JK884" s="1"/>
      <c r="JL884" s="1"/>
      <c r="JM884" s="1"/>
      <c r="JN884" s="1"/>
      <c r="JO884" s="1"/>
      <c r="JP884" s="1"/>
      <c r="JQ884" s="1"/>
      <c r="JR884" s="1"/>
      <c r="JS884" s="1"/>
      <c r="JT884" s="1"/>
      <c r="JU884" s="1"/>
      <c r="JV884" s="1"/>
      <c r="JW884" s="1"/>
      <c r="JX884" s="1"/>
      <c r="JY884" s="1"/>
      <c r="JZ884" s="1"/>
      <c r="KA884" s="1"/>
      <c r="KB884" s="1"/>
      <c r="KC884" s="1"/>
      <c r="KD884" s="1"/>
      <c r="KE884" s="1"/>
      <c r="KF884" s="1"/>
      <c r="KG884" s="1"/>
      <c r="KH884" s="1"/>
      <c r="KI884" s="1"/>
      <c r="KJ884" s="1"/>
      <c r="KK884" s="1"/>
      <c r="KL884" s="1"/>
      <c r="KM884" s="1"/>
      <c r="KN884" s="1"/>
      <c r="KO884" s="1"/>
      <c r="KP884" s="1"/>
      <c r="KQ884" s="1"/>
      <c r="KR884" s="1"/>
      <c r="KS884" s="1"/>
      <c r="KT884" s="1"/>
      <c r="KU884" s="1"/>
      <c r="KV884" s="1"/>
      <c r="KW884" s="1"/>
      <c r="KX884" s="1"/>
      <c r="KY884" s="1"/>
      <c r="KZ884" s="1"/>
      <c r="LA884" s="1"/>
      <c r="LB884" s="1"/>
      <c r="LC884" s="1"/>
      <c r="LD884" s="1"/>
      <c r="LE884" s="1"/>
      <c r="LF884" s="1"/>
      <c r="LG884" s="1"/>
      <c r="LH884" s="1"/>
      <c r="LI884" s="1"/>
      <c r="LJ884" s="1"/>
      <c r="LK884" s="1"/>
      <c r="LL884" s="1"/>
      <c r="LM884" s="1"/>
      <c r="LN884" s="1"/>
      <c r="LO884" s="1"/>
      <c r="LP884" s="1"/>
      <c r="LQ884" s="1"/>
      <c r="LR884" s="1"/>
      <c r="LS884" s="1"/>
      <c r="LT884" s="1"/>
      <c r="LU884" s="1"/>
      <c r="LV884" s="1"/>
      <c r="LW884" s="1"/>
      <c r="LX884" s="1"/>
      <c r="LY884" s="1"/>
      <c r="LZ884" s="1"/>
      <c r="MA884" s="1"/>
      <c r="MB884" s="1"/>
      <c r="MC884" s="1"/>
      <c r="MD884" s="1"/>
      <c r="ME884" s="1"/>
      <c r="MF884" s="1"/>
      <c r="MG884" s="1"/>
      <c r="MH884" s="1"/>
      <c r="MI884" s="1"/>
      <c r="MJ884" s="1"/>
      <c r="MK884" s="1"/>
      <c r="ML884" s="1"/>
      <c r="MM884" s="1"/>
      <c r="MN884" s="1"/>
      <c r="MO884" s="1"/>
      <c r="MP884" s="1"/>
      <c r="MQ884" s="1"/>
      <c r="MR884" s="1"/>
      <c r="MS884" s="1"/>
      <c r="MT884" s="1"/>
      <c r="MU884" s="1"/>
      <c r="MV884" s="1"/>
      <c r="MW884" s="1"/>
      <c r="MX884" s="1"/>
      <c r="MY884" s="1"/>
      <c r="MZ884" s="1"/>
      <c r="NA884" s="1"/>
      <c r="NB884" s="1"/>
      <c r="NC884" s="1"/>
      <c r="ND884" s="1"/>
      <c r="NE884" s="1"/>
      <c r="NF884" s="1"/>
      <c r="NG884" s="1"/>
      <c r="NH884" s="1"/>
      <c r="NI884" s="1"/>
      <c r="NJ884" s="1"/>
      <c r="NK884" s="1"/>
      <c r="NL884" s="1"/>
      <c r="NM884" s="1"/>
      <c r="NN884" s="1"/>
      <c r="NO884" s="1"/>
      <c r="NP884" s="1"/>
      <c r="NQ884" s="1"/>
      <c r="NR884" s="1"/>
      <c r="NS884" s="1"/>
      <c r="NT884" s="1"/>
      <c r="NU884" s="1"/>
      <c r="NV884" s="1"/>
      <c r="NW884" s="1"/>
      <c r="NX884" s="1"/>
      <c r="NY884" s="1"/>
      <c r="NZ884" s="1"/>
      <c r="OA884" s="1"/>
      <c r="OB884" s="1"/>
      <c r="OC884" s="1"/>
      <c r="OD884" s="1"/>
      <c r="OE884" s="1"/>
      <c r="OF884" s="1"/>
      <c r="OG884" s="1"/>
      <c r="OH884" s="1"/>
      <c r="OI884" s="1"/>
      <c r="OJ884" s="1"/>
      <c r="OK884" s="1"/>
      <c r="OL884" s="1"/>
      <c r="OM884" s="1"/>
      <c r="ON884" s="1"/>
      <c r="OO884" s="1"/>
      <c r="OP884" s="1"/>
      <c r="OQ884" s="1"/>
      <c r="OR884" s="1"/>
      <c r="OS884" s="1"/>
      <c r="OT884" s="1"/>
      <c r="OU884" s="1"/>
      <c r="OV884" s="1"/>
      <c r="OW884" s="1"/>
      <c r="OX884" s="1"/>
      <c r="OY884" s="1"/>
      <c r="OZ884" s="1"/>
      <c r="PA884" s="1"/>
      <c r="PB884" s="1"/>
      <c r="PC884" s="1"/>
      <c r="PD884" s="1"/>
      <c r="PE884" s="1"/>
      <c r="PF884" s="1"/>
      <c r="PG884" s="1"/>
      <c r="PH884" s="1"/>
      <c r="PI884" s="1"/>
      <c r="PJ884" s="1"/>
      <c r="PK884" s="1"/>
      <c r="PL884" s="1"/>
      <c r="PM884" s="1"/>
      <c r="PN884" s="1"/>
      <c r="PO884" s="1"/>
      <c r="PP884" s="1"/>
      <c r="PQ884" s="1"/>
      <c r="PR884" s="1"/>
      <c r="PS884" s="1"/>
      <c r="PT884" s="1"/>
      <c r="PU884" s="1"/>
      <c r="PV884" s="1"/>
      <c r="PW884" s="1"/>
      <c r="PX884" s="1"/>
      <c r="PY884" s="1"/>
      <c r="PZ884" s="1"/>
    </row>
    <row r="885" spans="1:442" s="91" customFormat="1" ht="27.6" x14ac:dyDescent="0.3">
      <c r="A885" s="36"/>
      <c r="B885" s="228"/>
      <c r="C885" s="228"/>
      <c r="D885" s="228"/>
      <c r="E885" s="229"/>
      <c r="F885" s="229"/>
      <c r="G885" s="229"/>
      <c r="H885" s="228"/>
      <c r="I885" s="228"/>
      <c r="J885" s="11" t="s">
        <v>127</v>
      </c>
      <c r="K885" s="7" t="s">
        <v>128</v>
      </c>
      <c r="L885" s="7" t="s">
        <v>85</v>
      </c>
      <c r="M885" s="63">
        <v>133</v>
      </c>
      <c r="N885" s="227"/>
      <c r="O885" s="228"/>
      <c r="P885" s="228"/>
      <c r="Q885" s="228"/>
      <c r="R885" s="231"/>
      <c r="S885" s="231"/>
      <c r="T885" s="232"/>
      <c r="U885" s="232"/>
      <c r="V885" s="236"/>
      <c r="W885" s="236"/>
      <c r="X885" s="236"/>
      <c r="Y885" s="236"/>
      <c r="Z885" s="236"/>
      <c r="AA885" s="236"/>
      <c r="AB885" s="236"/>
      <c r="AC885" s="227"/>
      <c r="AD885" s="237"/>
      <c r="AE885" s="237"/>
      <c r="AF885" s="228"/>
      <c r="AG885" s="227"/>
      <c r="AH885" s="227"/>
      <c r="AI885" s="227"/>
      <c r="AJ885" s="228"/>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c r="FJ885" s="1"/>
      <c r="FK885" s="1"/>
      <c r="FL885" s="1"/>
      <c r="FM885" s="1"/>
      <c r="FN885" s="1"/>
      <c r="FO885" s="1"/>
      <c r="FP885" s="1"/>
      <c r="FQ885" s="1"/>
      <c r="FR885" s="1"/>
      <c r="FS885" s="1"/>
      <c r="FT885" s="1"/>
      <c r="FU885" s="1"/>
      <c r="FV885" s="1"/>
      <c r="FW885" s="1"/>
      <c r="FX885" s="1"/>
      <c r="FY885" s="1"/>
      <c r="FZ885" s="1"/>
      <c r="GA885" s="1"/>
      <c r="GB885" s="1"/>
      <c r="GC885" s="1"/>
      <c r="GD885" s="1"/>
      <c r="GE885" s="1"/>
      <c r="GF885" s="1"/>
      <c r="GG885" s="1"/>
      <c r="GH885" s="1"/>
      <c r="GI885" s="1"/>
      <c r="GJ885" s="1"/>
      <c r="GK885" s="1"/>
      <c r="GL885" s="1"/>
      <c r="GM885" s="1"/>
      <c r="GN885" s="1"/>
      <c r="GO885" s="1"/>
      <c r="GP885" s="1"/>
      <c r="GQ885" s="1"/>
      <c r="GR885" s="1"/>
      <c r="GS885" s="1"/>
      <c r="GT885" s="1"/>
      <c r="GU885" s="1"/>
      <c r="GV885" s="1"/>
      <c r="GW885" s="1"/>
      <c r="GX885" s="1"/>
      <c r="GY885" s="1"/>
      <c r="GZ885" s="1"/>
      <c r="HA885" s="1"/>
      <c r="HB885" s="1"/>
      <c r="HC885" s="1"/>
      <c r="HD885" s="1"/>
      <c r="HE885" s="1"/>
      <c r="HF885" s="1"/>
      <c r="HG885" s="1"/>
      <c r="HH885" s="1"/>
      <c r="HI885" s="1"/>
      <c r="HJ885" s="1"/>
      <c r="HK885" s="1"/>
      <c r="HL885" s="1"/>
      <c r="HM885" s="1"/>
      <c r="HN885" s="1"/>
      <c r="HO885" s="1"/>
      <c r="HP885" s="1"/>
      <c r="HQ885" s="1"/>
      <c r="HR885" s="1"/>
      <c r="HS885" s="1"/>
      <c r="HT885" s="1"/>
      <c r="HU885" s="1"/>
      <c r="HV885" s="1"/>
      <c r="HW885" s="1"/>
      <c r="HX885" s="1"/>
      <c r="HY885" s="1"/>
      <c r="HZ885" s="1"/>
      <c r="IA885" s="1"/>
      <c r="IB885" s="1"/>
      <c r="IC885" s="1"/>
      <c r="ID885" s="1"/>
      <c r="IE885" s="1"/>
      <c r="IF885" s="1"/>
      <c r="IG885" s="1"/>
      <c r="IH885" s="1"/>
      <c r="II885" s="1"/>
      <c r="IJ885" s="1"/>
      <c r="IK885" s="1"/>
      <c r="IL885" s="1"/>
      <c r="IM885" s="1"/>
      <c r="IN885" s="1"/>
      <c r="IO885" s="1"/>
      <c r="IP885" s="1"/>
      <c r="IQ885" s="1"/>
      <c r="IR885" s="1"/>
      <c r="IS885" s="1"/>
      <c r="IT885" s="1"/>
      <c r="IU885" s="1"/>
      <c r="IV885" s="1"/>
      <c r="IW885" s="1"/>
      <c r="IX885" s="1"/>
      <c r="IY885" s="1"/>
      <c r="IZ885" s="1"/>
      <c r="JA885" s="1"/>
      <c r="JB885" s="1"/>
      <c r="JC885" s="1"/>
      <c r="JD885" s="1"/>
      <c r="JE885" s="1"/>
      <c r="JF885" s="1"/>
      <c r="JG885" s="1"/>
      <c r="JH885" s="1"/>
      <c r="JI885" s="1"/>
      <c r="JJ885" s="1"/>
      <c r="JK885" s="1"/>
      <c r="JL885" s="1"/>
      <c r="JM885" s="1"/>
      <c r="JN885" s="1"/>
      <c r="JO885" s="1"/>
      <c r="JP885" s="1"/>
      <c r="JQ885" s="1"/>
      <c r="JR885" s="1"/>
      <c r="JS885" s="1"/>
      <c r="JT885" s="1"/>
      <c r="JU885" s="1"/>
      <c r="JV885" s="1"/>
      <c r="JW885" s="1"/>
      <c r="JX885" s="1"/>
      <c r="JY885" s="1"/>
      <c r="JZ885" s="1"/>
      <c r="KA885" s="1"/>
      <c r="KB885" s="1"/>
      <c r="KC885" s="1"/>
      <c r="KD885" s="1"/>
      <c r="KE885" s="1"/>
      <c r="KF885" s="1"/>
      <c r="KG885" s="1"/>
      <c r="KH885" s="1"/>
      <c r="KI885" s="1"/>
      <c r="KJ885" s="1"/>
      <c r="KK885" s="1"/>
      <c r="KL885" s="1"/>
      <c r="KM885" s="1"/>
      <c r="KN885" s="1"/>
      <c r="KO885" s="1"/>
      <c r="KP885" s="1"/>
      <c r="KQ885" s="1"/>
      <c r="KR885" s="1"/>
      <c r="KS885" s="1"/>
      <c r="KT885" s="1"/>
      <c r="KU885" s="1"/>
      <c r="KV885" s="1"/>
      <c r="KW885" s="1"/>
      <c r="KX885" s="1"/>
      <c r="KY885" s="1"/>
      <c r="KZ885" s="1"/>
      <c r="LA885" s="1"/>
      <c r="LB885" s="1"/>
      <c r="LC885" s="1"/>
      <c r="LD885" s="1"/>
      <c r="LE885" s="1"/>
      <c r="LF885" s="1"/>
      <c r="LG885" s="1"/>
      <c r="LH885" s="1"/>
      <c r="LI885" s="1"/>
      <c r="LJ885" s="1"/>
      <c r="LK885" s="1"/>
      <c r="LL885" s="1"/>
      <c r="LM885" s="1"/>
      <c r="LN885" s="1"/>
      <c r="LO885" s="1"/>
      <c r="LP885" s="1"/>
      <c r="LQ885" s="1"/>
      <c r="LR885" s="1"/>
      <c r="LS885" s="1"/>
      <c r="LT885" s="1"/>
      <c r="LU885" s="1"/>
      <c r="LV885" s="1"/>
      <c r="LW885" s="1"/>
      <c r="LX885" s="1"/>
      <c r="LY885" s="1"/>
      <c r="LZ885" s="1"/>
      <c r="MA885" s="1"/>
      <c r="MB885" s="1"/>
      <c r="MC885" s="1"/>
      <c r="MD885" s="1"/>
      <c r="ME885" s="1"/>
      <c r="MF885" s="1"/>
      <c r="MG885" s="1"/>
      <c r="MH885" s="1"/>
      <c r="MI885" s="1"/>
      <c r="MJ885" s="1"/>
      <c r="MK885" s="1"/>
      <c r="ML885" s="1"/>
      <c r="MM885" s="1"/>
      <c r="MN885" s="1"/>
      <c r="MO885" s="1"/>
      <c r="MP885" s="1"/>
      <c r="MQ885" s="1"/>
      <c r="MR885" s="1"/>
      <c r="MS885" s="1"/>
      <c r="MT885" s="1"/>
      <c r="MU885" s="1"/>
      <c r="MV885" s="1"/>
      <c r="MW885" s="1"/>
      <c r="MX885" s="1"/>
      <c r="MY885" s="1"/>
      <c r="MZ885" s="1"/>
      <c r="NA885" s="1"/>
      <c r="NB885" s="1"/>
      <c r="NC885" s="1"/>
      <c r="ND885" s="1"/>
      <c r="NE885" s="1"/>
      <c r="NF885" s="1"/>
      <c r="NG885" s="1"/>
      <c r="NH885" s="1"/>
      <c r="NI885" s="1"/>
      <c r="NJ885" s="1"/>
      <c r="NK885" s="1"/>
      <c r="NL885" s="1"/>
      <c r="NM885" s="1"/>
      <c r="NN885" s="1"/>
      <c r="NO885" s="1"/>
      <c r="NP885" s="1"/>
      <c r="NQ885" s="1"/>
      <c r="NR885" s="1"/>
      <c r="NS885" s="1"/>
      <c r="NT885" s="1"/>
      <c r="NU885" s="1"/>
      <c r="NV885" s="1"/>
      <c r="NW885" s="1"/>
      <c r="NX885" s="1"/>
      <c r="NY885" s="1"/>
      <c r="NZ885" s="1"/>
      <c r="OA885" s="1"/>
      <c r="OB885" s="1"/>
      <c r="OC885" s="1"/>
      <c r="OD885" s="1"/>
      <c r="OE885" s="1"/>
      <c r="OF885" s="1"/>
      <c r="OG885" s="1"/>
      <c r="OH885" s="1"/>
      <c r="OI885" s="1"/>
      <c r="OJ885" s="1"/>
      <c r="OK885" s="1"/>
      <c r="OL885" s="1"/>
      <c r="OM885" s="1"/>
      <c r="ON885" s="1"/>
      <c r="OO885" s="1"/>
      <c r="OP885" s="1"/>
      <c r="OQ885" s="1"/>
      <c r="OR885" s="1"/>
      <c r="OS885" s="1"/>
      <c r="OT885" s="1"/>
      <c r="OU885" s="1"/>
      <c r="OV885" s="1"/>
      <c r="OW885" s="1"/>
      <c r="OX885" s="1"/>
      <c r="OY885" s="1"/>
      <c r="OZ885" s="1"/>
      <c r="PA885" s="1"/>
      <c r="PB885" s="1"/>
      <c r="PC885" s="1"/>
      <c r="PD885" s="1"/>
      <c r="PE885" s="1"/>
      <c r="PF885" s="1"/>
      <c r="PG885" s="1"/>
      <c r="PH885" s="1"/>
      <c r="PI885" s="1"/>
      <c r="PJ885" s="1"/>
      <c r="PK885" s="1"/>
      <c r="PL885" s="1"/>
      <c r="PM885" s="1"/>
      <c r="PN885" s="1"/>
      <c r="PO885" s="1"/>
      <c r="PP885" s="1"/>
      <c r="PQ885" s="1"/>
      <c r="PR885" s="1"/>
      <c r="PS885" s="1"/>
      <c r="PT885" s="1"/>
      <c r="PU885" s="1"/>
      <c r="PV885" s="1"/>
      <c r="PW885" s="1"/>
      <c r="PX885" s="1"/>
      <c r="PY885" s="1"/>
      <c r="PZ885" s="1"/>
    </row>
    <row r="886" spans="1:442" s="91" customFormat="1" ht="96.6" x14ac:dyDescent="0.3">
      <c r="A886" s="36"/>
      <c r="B886" s="228" t="s">
        <v>1157</v>
      </c>
      <c r="C886" s="228" t="s">
        <v>569</v>
      </c>
      <c r="D886" s="228" t="s">
        <v>106</v>
      </c>
      <c r="E886" s="229" t="s">
        <v>67</v>
      </c>
      <c r="F886" s="229" t="s">
        <v>134</v>
      </c>
      <c r="G886" s="229" t="s">
        <v>147</v>
      </c>
      <c r="H886" s="228" t="s">
        <v>70</v>
      </c>
      <c r="I886" s="228" t="s">
        <v>79</v>
      </c>
      <c r="J886" s="11" t="s">
        <v>207</v>
      </c>
      <c r="K886" s="7" t="s">
        <v>107</v>
      </c>
      <c r="L886" s="7" t="s">
        <v>86</v>
      </c>
      <c r="M886" s="7">
        <v>40</v>
      </c>
      <c r="N886" s="227" t="s">
        <v>108</v>
      </c>
      <c r="O886" s="228" t="s">
        <v>571</v>
      </c>
      <c r="P886" s="228" t="s">
        <v>75</v>
      </c>
      <c r="Q886" s="228" t="s">
        <v>76</v>
      </c>
      <c r="R886" s="231" t="s">
        <v>77</v>
      </c>
      <c r="S886" s="231" t="s">
        <v>109</v>
      </c>
      <c r="T886" s="232">
        <f>V886+Y886</f>
        <v>33649.24</v>
      </c>
      <c r="U886" s="232" t="s">
        <v>79</v>
      </c>
      <c r="V886" s="236">
        <v>28601.86</v>
      </c>
      <c r="W886" s="236" t="s">
        <v>98</v>
      </c>
      <c r="X886" s="236" t="s">
        <v>79</v>
      </c>
      <c r="Y886" s="236">
        <v>5047.38</v>
      </c>
      <c r="Z886" s="236" t="s">
        <v>98</v>
      </c>
      <c r="AA886" s="236" t="s">
        <v>79</v>
      </c>
      <c r="AB886" s="236">
        <v>11181</v>
      </c>
      <c r="AC886" s="227" t="s">
        <v>149</v>
      </c>
      <c r="AD886" s="237" t="s">
        <v>79</v>
      </c>
      <c r="AE886" s="237">
        <f>V886+Y886</f>
        <v>33649.24</v>
      </c>
      <c r="AF886" s="228" t="s">
        <v>79</v>
      </c>
      <c r="AG886" s="227" t="s">
        <v>33</v>
      </c>
      <c r="AH886" s="227" t="s">
        <v>167</v>
      </c>
      <c r="AI886" s="227" t="s">
        <v>232</v>
      </c>
      <c r="AJ886" s="228"/>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c r="FJ886" s="1"/>
      <c r="FK886" s="1"/>
      <c r="FL886" s="1"/>
      <c r="FM886" s="1"/>
      <c r="FN886" s="1"/>
      <c r="FO886" s="1"/>
      <c r="FP886" s="1"/>
      <c r="FQ886" s="1"/>
      <c r="FR886" s="1"/>
      <c r="FS886" s="1"/>
      <c r="FT886" s="1"/>
      <c r="FU886" s="1"/>
      <c r="FV886" s="1"/>
      <c r="FW886" s="1"/>
      <c r="FX886" s="1"/>
      <c r="FY886" s="1"/>
      <c r="FZ886" s="1"/>
      <c r="GA886" s="1"/>
      <c r="GB886" s="1"/>
      <c r="GC886" s="1"/>
      <c r="GD886" s="1"/>
      <c r="GE886" s="1"/>
      <c r="GF886" s="1"/>
      <c r="GG886" s="1"/>
      <c r="GH886" s="1"/>
      <c r="GI886" s="1"/>
      <c r="GJ886" s="1"/>
      <c r="GK886" s="1"/>
      <c r="GL886" s="1"/>
      <c r="GM886" s="1"/>
      <c r="GN886" s="1"/>
      <c r="GO886" s="1"/>
      <c r="GP886" s="1"/>
      <c r="GQ886" s="1"/>
      <c r="GR886" s="1"/>
      <c r="GS886" s="1"/>
      <c r="GT886" s="1"/>
      <c r="GU886" s="1"/>
      <c r="GV886" s="1"/>
      <c r="GW886" s="1"/>
      <c r="GX886" s="1"/>
      <c r="GY886" s="1"/>
      <c r="GZ886" s="1"/>
      <c r="HA886" s="1"/>
      <c r="HB886" s="1"/>
      <c r="HC886" s="1"/>
      <c r="HD886" s="1"/>
      <c r="HE886" s="1"/>
      <c r="HF886" s="1"/>
      <c r="HG886" s="1"/>
      <c r="HH886" s="1"/>
      <c r="HI886" s="1"/>
      <c r="HJ886" s="1"/>
      <c r="HK886" s="1"/>
      <c r="HL886" s="1"/>
      <c r="HM886" s="1"/>
      <c r="HN886" s="1"/>
      <c r="HO886" s="1"/>
      <c r="HP886" s="1"/>
      <c r="HQ886" s="1"/>
      <c r="HR886" s="1"/>
      <c r="HS886" s="1"/>
      <c r="HT886" s="1"/>
      <c r="HU886" s="1"/>
      <c r="HV886" s="1"/>
      <c r="HW886" s="1"/>
      <c r="HX886" s="1"/>
      <c r="HY886" s="1"/>
      <c r="HZ886" s="1"/>
      <c r="IA886" s="1"/>
      <c r="IB886" s="1"/>
      <c r="IC886" s="1"/>
      <c r="ID886" s="1"/>
      <c r="IE886" s="1"/>
      <c r="IF886" s="1"/>
      <c r="IG886" s="1"/>
      <c r="IH886" s="1"/>
      <c r="II886" s="1"/>
      <c r="IJ886" s="1"/>
      <c r="IK886" s="1"/>
      <c r="IL886" s="1"/>
      <c r="IM886" s="1"/>
      <c r="IN886" s="1"/>
      <c r="IO886" s="1"/>
      <c r="IP886" s="1"/>
      <c r="IQ886" s="1"/>
      <c r="IR886" s="1"/>
      <c r="IS886" s="1"/>
      <c r="IT886" s="1"/>
      <c r="IU886" s="1"/>
      <c r="IV886" s="1"/>
      <c r="IW886" s="1"/>
      <c r="IX886" s="1"/>
      <c r="IY886" s="1"/>
      <c r="IZ886" s="1"/>
      <c r="JA886" s="1"/>
      <c r="JB886" s="1"/>
      <c r="JC886" s="1"/>
      <c r="JD886" s="1"/>
      <c r="JE886" s="1"/>
      <c r="JF886" s="1"/>
      <c r="JG886" s="1"/>
      <c r="JH886" s="1"/>
      <c r="JI886" s="1"/>
      <c r="JJ886" s="1"/>
      <c r="JK886" s="1"/>
      <c r="JL886" s="1"/>
      <c r="JM886" s="1"/>
      <c r="JN886" s="1"/>
      <c r="JO886" s="1"/>
      <c r="JP886" s="1"/>
      <c r="JQ886" s="1"/>
      <c r="JR886" s="1"/>
      <c r="JS886" s="1"/>
      <c r="JT886" s="1"/>
      <c r="JU886" s="1"/>
      <c r="JV886" s="1"/>
      <c r="JW886" s="1"/>
      <c r="JX886" s="1"/>
      <c r="JY886" s="1"/>
      <c r="JZ886" s="1"/>
      <c r="KA886" s="1"/>
      <c r="KB886" s="1"/>
      <c r="KC886" s="1"/>
      <c r="KD886" s="1"/>
      <c r="KE886" s="1"/>
      <c r="KF886" s="1"/>
      <c r="KG886" s="1"/>
      <c r="KH886" s="1"/>
      <c r="KI886" s="1"/>
      <c r="KJ886" s="1"/>
      <c r="KK886" s="1"/>
      <c r="KL886" s="1"/>
      <c r="KM886" s="1"/>
      <c r="KN886" s="1"/>
      <c r="KO886" s="1"/>
      <c r="KP886" s="1"/>
      <c r="KQ886" s="1"/>
      <c r="KR886" s="1"/>
      <c r="KS886" s="1"/>
      <c r="KT886" s="1"/>
      <c r="KU886" s="1"/>
      <c r="KV886" s="1"/>
      <c r="KW886" s="1"/>
      <c r="KX886" s="1"/>
      <c r="KY886" s="1"/>
      <c r="KZ886" s="1"/>
      <c r="LA886" s="1"/>
      <c r="LB886" s="1"/>
      <c r="LC886" s="1"/>
      <c r="LD886" s="1"/>
      <c r="LE886" s="1"/>
      <c r="LF886" s="1"/>
      <c r="LG886" s="1"/>
      <c r="LH886" s="1"/>
      <c r="LI886" s="1"/>
      <c r="LJ886" s="1"/>
      <c r="LK886" s="1"/>
      <c r="LL886" s="1"/>
      <c r="LM886" s="1"/>
      <c r="LN886" s="1"/>
      <c r="LO886" s="1"/>
      <c r="LP886" s="1"/>
      <c r="LQ886" s="1"/>
      <c r="LR886" s="1"/>
      <c r="LS886" s="1"/>
      <c r="LT886" s="1"/>
      <c r="LU886" s="1"/>
      <c r="LV886" s="1"/>
      <c r="LW886" s="1"/>
      <c r="LX886" s="1"/>
      <c r="LY886" s="1"/>
      <c r="LZ886" s="1"/>
      <c r="MA886" s="1"/>
      <c r="MB886" s="1"/>
      <c r="MC886" s="1"/>
      <c r="MD886" s="1"/>
      <c r="ME886" s="1"/>
      <c r="MF886" s="1"/>
      <c r="MG886" s="1"/>
      <c r="MH886" s="1"/>
      <c r="MI886" s="1"/>
      <c r="MJ886" s="1"/>
      <c r="MK886" s="1"/>
      <c r="ML886" s="1"/>
      <c r="MM886" s="1"/>
      <c r="MN886" s="1"/>
      <c r="MO886" s="1"/>
      <c r="MP886" s="1"/>
      <c r="MQ886" s="1"/>
      <c r="MR886" s="1"/>
      <c r="MS886" s="1"/>
      <c r="MT886" s="1"/>
      <c r="MU886" s="1"/>
      <c r="MV886" s="1"/>
      <c r="MW886" s="1"/>
      <c r="MX886" s="1"/>
      <c r="MY886" s="1"/>
      <c r="MZ886" s="1"/>
      <c r="NA886" s="1"/>
      <c r="NB886" s="1"/>
      <c r="NC886" s="1"/>
      <c r="ND886" s="1"/>
      <c r="NE886" s="1"/>
      <c r="NF886" s="1"/>
      <c r="NG886" s="1"/>
      <c r="NH886" s="1"/>
      <c r="NI886" s="1"/>
      <c r="NJ886" s="1"/>
      <c r="NK886" s="1"/>
      <c r="NL886" s="1"/>
      <c r="NM886" s="1"/>
      <c r="NN886" s="1"/>
      <c r="NO886" s="1"/>
      <c r="NP886" s="1"/>
      <c r="NQ886" s="1"/>
      <c r="NR886" s="1"/>
      <c r="NS886" s="1"/>
      <c r="NT886" s="1"/>
      <c r="NU886" s="1"/>
      <c r="NV886" s="1"/>
      <c r="NW886" s="1"/>
      <c r="NX886" s="1"/>
      <c r="NY886" s="1"/>
      <c r="NZ886" s="1"/>
      <c r="OA886" s="1"/>
      <c r="OB886" s="1"/>
      <c r="OC886" s="1"/>
      <c r="OD886" s="1"/>
      <c r="OE886" s="1"/>
      <c r="OF886" s="1"/>
      <c r="OG886" s="1"/>
      <c r="OH886" s="1"/>
      <c r="OI886" s="1"/>
      <c r="OJ886" s="1"/>
      <c r="OK886" s="1"/>
      <c r="OL886" s="1"/>
      <c r="OM886" s="1"/>
      <c r="ON886" s="1"/>
      <c r="OO886" s="1"/>
      <c r="OP886" s="1"/>
      <c r="OQ886" s="1"/>
      <c r="OR886" s="1"/>
      <c r="OS886" s="1"/>
      <c r="OT886" s="1"/>
      <c r="OU886" s="1"/>
      <c r="OV886" s="1"/>
      <c r="OW886" s="1"/>
      <c r="OX886" s="1"/>
      <c r="OY886" s="1"/>
      <c r="OZ886" s="1"/>
      <c r="PA886" s="1"/>
      <c r="PB886" s="1"/>
      <c r="PC886" s="1"/>
      <c r="PD886" s="1"/>
      <c r="PE886" s="1"/>
      <c r="PF886" s="1"/>
      <c r="PG886" s="1"/>
      <c r="PH886" s="1"/>
      <c r="PI886" s="1"/>
      <c r="PJ886" s="1"/>
      <c r="PK886" s="1"/>
      <c r="PL886" s="1"/>
      <c r="PM886" s="1"/>
      <c r="PN886" s="1"/>
      <c r="PO886" s="1"/>
      <c r="PP886" s="1"/>
      <c r="PQ886" s="1"/>
      <c r="PR886" s="1"/>
      <c r="PS886" s="1"/>
      <c r="PT886" s="1"/>
      <c r="PU886" s="1"/>
      <c r="PV886" s="1"/>
      <c r="PW886" s="1"/>
      <c r="PX886" s="1"/>
      <c r="PY886" s="1"/>
      <c r="PZ886" s="1"/>
    </row>
    <row r="887" spans="1:442" s="91" customFormat="1" ht="56.7" customHeight="1" x14ac:dyDescent="0.3">
      <c r="A887" s="36"/>
      <c r="B887" s="228"/>
      <c r="C887" s="228"/>
      <c r="D887" s="228"/>
      <c r="E887" s="229"/>
      <c r="F887" s="229"/>
      <c r="G887" s="229"/>
      <c r="H887" s="228"/>
      <c r="I887" s="228"/>
      <c r="J887" s="11" t="s">
        <v>111</v>
      </c>
      <c r="K887" s="7" t="s">
        <v>112</v>
      </c>
      <c r="L887" s="7" t="s">
        <v>85</v>
      </c>
      <c r="M887" s="7">
        <v>3</v>
      </c>
      <c r="N887" s="227"/>
      <c r="O887" s="228"/>
      <c r="P887" s="228"/>
      <c r="Q887" s="228"/>
      <c r="R887" s="231"/>
      <c r="S887" s="231"/>
      <c r="T887" s="232"/>
      <c r="U887" s="232"/>
      <c r="V887" s="236"/>
      <c r="W887" s="236"/>
      <c r="X887" s="236"/>
      <c r="Y887" s="236"/>
      <c r="Z887" s="236"/>
      <c r="AA887" s="236"/>
      <c r="AB887" s="236"/>
      <c r="AC887" s="227"/>
      <c r="AD887" s="237"/>
      <c r="AE887" s="237"/>
      <c r="AF887" s="228"/>
      <c r="AG887" s="227"/>
      <c r="AH887" s="227"/>
      <c r="AI887" s="227"/>
      <c r="AJ887" s="228"/>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c r="FJ887" s="1"/>
      <c r="FK887" s="1"/>
      <c r="FL887" s="1"/>
      <c r="FM887" s="1"/>
      <c r="FN887" s="1"/>
      <c r="FO887" s="1"/>
      <c r="FP887" s="1"/>
      <c r="FQ887" s="1"/>
      <c r="FR887" s="1"/>
      <c r="FS887" s="1"/>
      <c r="FT887" s="1"/>
      <c r="FU887" s="1"/>
      <c r="FV887" s="1"/>
      <c r="FW887" s="1"/>
      <c r="FX887" s="1"/>
      <c r="FY887" s="1"/>
      <c r="FZ887" s="1"/>
      <c r="GA887" s="1"/>
      <c r="GB887" s="1"/>
      <c r="GC887" s="1"/>
      <c r="GD887" s="1"/>
      <c r="GE887" s="1"/>
      <c r="GF887" s="1"/>
      <c r="GG887" s="1"/>
      <c r="GH887" s="1"/>
      <c r="GI887" s="1"/>
      <c r="GJ887" s="1"/>
      <c r="GK887" s="1"/>
      <c r="GL887" s="1"/>
      <c r="GM887" s="1"/>
      <c r="GN887" s="1"/>
      <c r="GO887" s="1"/>
      <c r="GP887" s="1"/>
      <c r="GQ887" s="1"/>
      <c r="GR887" s="1"/>
      <c r="GS887" s="1"/>
      <c r="GT887" s="1"/>
      <c r="GU887" s="1"/>
      <c r="GV887" s="1"/>
      <c r="GW887" s="1"/>
      <c r="GX887" s="1"/>
      <c r="GY887" s="1"/>
      <c r="GZ887" s="1"/>
      <c r="HA887" s="1"/>
      <c r="HB887" s="1"/>
      <c r="HC887" s="1"/>
      <c r="HD887" s="1"/>
      <c r="HE887" s="1"/>
      <c r="HF887" s="1"/>
      <c r="HG887" s="1"/>
      <c r="HH887" s="1"/>
      <c r="HI887" s="1"/>
      <c r="HJ887" s="1"/>
      <c r="HK887" s="1"/>
      <c r="HL887" s="1"/>
      <c r="HM887" s="1"/>
      <c r="HN887" s="1"/>
      <c r="HO887" s="1"/>
      <c r="HP887" s="1"/>
      <c r="HQ887" s="1"/>
      <c r="HR887" s="1"/>
      <c r="HS887" s="1"/>
      <c r="HT887" s="1"/>
      <c r="HU887" s="1"/>
      <c r="HV887" s="1"/>
      <c r="HW887" s="1"/>
      <c r="HX887" s="1"/>
      <c r="HY887" s="1"/>
      <c r="HZ887" s="1"/>
      <c r="IA887" s="1"/>
      <c r="IB887" s="1"/>
      <c r="IC887" s="1"/>
      <c r="ID887" s="1"/>
      <c r="IE887" s="1"/>
      <c r="IF887" s="1"/>
      <c r="IG887" s="1"/>
      <c r="IH887" s="1"/>
      <c r="II887" s="1"/>
      <c r="IJ887" s="1"/>
      <c r="IK887" s="1"/>
      <c r="IL887" s="1"/>
      <c r="IM887" s="1"/>
      <c r="IN887" s="1"/>
      <c r="IO887" s="1"/>
      <c r="IP887" s="1"/>
      <c r="IQ887" s="1"/>
      <c r="IR887" s="1"/>
      <c r="IS887" s="1"/>
      <c r="IT887" s="1"/>
      <c r="IU887" s="1"/>
      <c r="IV887" s="1"/>
      <c r="IW887" s="1"/>
      <c r="IX887" s="1"/>
      <c r="IY887" s="1"/>
      <c r="IZ887" s="1"/>
      <c r="JA887" s="1"/>
      <c r="JB887" s="1"/>
      <c r="JC887" s="1"/>
      <c r="JD887" s="1"/>
      <c r="JE887" s="1"/>
      <c r="JF887" s="1"/>
      <c r="JG887" s="1"/>
      <c r="JH887" s="1"/>
      <c r="JI887" s="1"/>
      <c r="JJ887" s="1"/>
      <c r="JK887" s="1"/>
      <c r="JL887" s="1"/>
      <c r="JM887" s="1"/>
      <c r="JN887" s="1"/>
      <c r="JO887" s="1"/>
      <c r="JP887" s="1"/>
      <c r="JQ887" s="1"/>
      <c r="JR887" s="1"/>
      <c r="JS887" s="1"/>
      <c r="JT887" s="1"/>
      <c r="JU887" s="1"/>
      <c r="JV887" s="1"/>
      <c r="JW887" s="1"/>
      <c r="JX887" s="1"/>
      <c r="JY887" s="1"/>
      <c r="JZ887" s="1"/>
      <c r="KA887" s="1"/>
      <c r="KB887" s="1"/>
      <c r="KC887" s="1"/>
      <c r="KD887" s="1"/>
      <c r="KE887" s="1"/>
      <c r="KF887" s="1"/>
      <c r="KG887" s="1"/>
      <c r="KH887" s="1"/>
      <c r="KI887" s="1"/>
      <c r="KJ887" s="1"/>
      <c r="KK887" s="1"/>
      <c r="KL887" s="1"/>
      <c r="KM887" s="1"/>
      <c r="KN887" s="1"/>
      <c r="KO887" s="1"/>
      <c r="KP887" s="1"/>
      <c r="KQ887" s="1"/>
      <c r="KR887" s="1"/>
      <c r="KS887" s="1"/>
      <c r="KT887" s="1"/>
      <c r="KU887" s="1"/>
      <c r="KV887" s="1"/>
      <c r="KW887" s="1"/>
      <c r="KX887" s="1"/>
      <c r="KY887" s="1"/>
      <c r="KZ887" s="1"/>
      <c r="LA887" s="1"/>
      <c r="LB887" s="1"/>
      <c r="LC887" s="1"/>
      <c r="LD887" s="1"/>
      <c r="LE887" s="1"/>
      <c r="LF887" s="1"/>
      <c r="LG887" s="1"/>
      <c r="LH887" s="1"/>
      <c r="LI887" s="1"/>
      <c r="LJ887" s="1"/>
      <c r="LK887" s="1"/>
      <c r="LL887" s="1"/>
      <c r="LM887" s="1"/>
      <c r="LN887" s="1"/>
      <c r="LO887" s="1"/>
      <c r="LP887" s="1"/>
      <c r="LQ887" s="1"/>
      <c r="LR887" s="1"/>
      <c r="LS887" s="1"/>
      <c r="LT887" s="1"/>
      <c r="LU887" s="1"/>
      <c r="LV887" s="1"/>
      <c r="LW887" s="1"/>
      <c r="LX887" s="1"/>
      <c r="LY887" s="1"/>
      <c r="LZ887" s="1"/>
      <c r="MA887" s="1"/>
      <c r="MB887" s="1"/>
      <c r="MC887" s="1"/>
      <c r="MD887" s="1"/>
      <c r="ME887" s="1"/>
      <c r="MF887" s="1"/>
      <c r="MG887" s="1"/>
      <c r="MH887" s="1"/>
      <c r="MI887" s="1"/>
      <c r="MJ887" s="1"/>
      <c r="MK887" s="1"/>
      <c r="ML887" s="1"/>
      <c r="MM887" s="1"/>
      <c r="MN887" s="1"/>
      <c r="MO887" s="1"/>
      <c r="MP887" s="1"/>
      <c r="MQ887" s="1"/>
      <c r="MR887" s="1"/>
      <c r="MS887" s="1"/>
      <c r="MT887" s="1"/>
      <c r="MU887" s="1"/>
      <c r="MV887" s="1"/>
      <c r="MW887" s="1"/>
      <c r="MX887" s="1"/>
      <c r="MY887" s="1"/>
      <c r="MZ887" s="1"/>
      <c r="NA887" s="1"/>
      <c r="NB887" s="1"/>
      <c r="NC887" s="1"/>
      <c r="ND887" s="1"/>
      <c r="NE887" s="1"/>
      <c r="NF887" s="1"/>
      <c r="NG887" s="1"/>
      <c r="NH887" s="1"/>
      <c r="NI887" s="1"/>
      <c r="NJ887" s="1"/>
      <c r="NK887" s="1"/>
      <c r="NL887" s="1"/>
      <c r="NM887" s="1"/>
      <c r="NN887" s="1"/>
      <c r="NO887" s="1"/>
      <c r="NP887" s="1"/>
      <c r="NQ887" s="1"/>
      <c r="NR887" s="1"/>
      <c r="NS887" s="1"/>
      <c r="NT887" s="1"/>
      <c r="NU887" s="1"/>
      <c r="NV887" s="1"/>
      <c r="NW887" s="1"/>
      <c r="NX887" s="1"/>
      <c r="NY887" s="1"/>
      <c r="NZ887" s="1"/>
      <c r="OA887" s="1"/>
      <c r="OB887" s="1"/>
      <c r="OC887" s="1"/>
      <c r="OD887" s="1"/>
      <c r="OE887" s="1"/>
      <c r="OF887" s="1"/>
      <c r="OG887" s="1"/>
      <c r="OH887" s="1"/>
      <c r="OI887" s="1"/>
      <c r="OJ887" s="1"/>
      <c r="OK887" s="1"/>
      <c r="OL887" s="1"/>
      <c r="OM887" s="1"/>
      <c r="ON887" s="1"/>
      <c r="OO887" s="1"/>
      <c r="OP887" s="1"/>
      <c r="OQ887" s="1"/>
      <c r="OR887" s="1"/>
      <c r="OS887" s="1"/>
      <c r="OT887" s="1"/>
      <c r="OU887" s="1"/>
      <c r="OV887" s="1"/>
      <c r="OW887" s="1"/>
      <c r="OX887" s="1"/>
      <c r="OY887" s="1"/>
      <c r="OZ887" s="1"/>
      <c r="PA887" s="1"/>
      <c r="PB887" s="1"/>
      <c r="PC887" s="1"/>
      <c r="PD887" s="1"/>
      <c r="PE887" s="1"/>
      <c r="PF887" s="1"/>
      <c r="PG887" s="1"/>
      <c r="PH887" s="1"/>
      <c r="PI887" s="1"/>
      <c r="PJ887" s="1"/>
      <c r="PK887" s="1"/>
      <c r="PL887" s="1"/>
      <c r="PM887" s="1"/>
      <c r="PN887" s="1"/>
      <c r="PO887" s="1"/>
      <c r="PP887" s="1"/>
      <c r="PQ887" s="1"/>
      <c r="PR887" s="1"/>
      <c r="PS887" s="1"/>
      <c r="PT887" s="1"/>
      <c r="PU887" s="1"/>
      <c r="PV887" s="1"/>
      <c r="PW887" s="1"/>
      <c r="PX887" s="1"/>
      <c r="PY887" s="1"/>
      <c r="PZ887" s="1"/>
    </row>
    <row r="888" spans="1:442" s="91" customFormat="1" ht="64.5" customHeight="1" x14ac:dyDescent="0.3">
      <c r="A888" s="36"/>
      <c r="B888" s="228"/>
      <c r="C888" s="228"/>
      <c r="D888" s="228"/>
      <c r="E888" s="229"/>
      <c r="F888" s="229"/>
      <c r="G888" s="229"/>
      <c r="H888" s="228"/>
      <c r="I888" s="228"/>
      <c r="J888" s="11" t="s">
        <v>127</v>
      </c>
      <c r="K888" s="7" t="s">
        <v>128</v>
      </c>
      <c r="L888" s="7" t="s">
        <v>85</v>
      </c>
      <c r="M888" s="63">
        <v>34</v>
      </c>
      <c r="N888" s="227"/>
      <c r="O888" s="228"/>
      <c r="P888" s="228"/>
      <c r="Q888" s="228"/>
      <c r="R888" s="231"/>
      <c r="S888" s="231"/>
      <c r="T888" s="232"/>
      <c r="U888" s="232"/>
      <c r="V888" s="236"/>
      <c r="W888" s="236"/>
      <c r="X888" s="236"/>
      <c r="Y888" s="236"/>
      <c r="Z888" s="236"/>
      <c r="AA888" s="236"/>
      <c r="AB888" s="236"/>
      <c r="AC888" s="227"/>
      <c r="AD888" s="237"/>
      <c r="AE888" s="237"/>
      <c r="AF888" s="228"/>
      <c r="AG888" s="227"/>
      <c r="AH888" s="227"/>
      <c r="AI888" s="227"/>
      <c r="AJ888" s="228"/>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c r="IW888" s="1"/>
      <c r="IX888" s="1"/>
      <c r="IY888" s="1"/>
      <c r="IZ888" s="1"/>
      <c r="JA888" s="1"/>
      <c r="JB888" s="1"/>
      <c r="JC888" s="1"/>
      <c r="JD888" s="1"/>
      <c r="JE888" s="1"/>
      <c r="JF888" s="1"/>
      <c r="JG888" s="1"/>
      <c r="JH888" s="1"/>
      <c r="JI888" s="1"/>
      <c r="JJ888" s="1"/>
      <c r="JK888" s="1"/>
      <c r="JL888" s="1"/>
      <c r="JM888" s="1"/>
      <c r="JN888" s="1"/>
      <c r="JO888" s="1"/>
      <c r="JP888" s="1"/>
      <c r="JQ888" s="1"/>
      <c r="JR888" s="1"/>
      <c r="JS888" s="1"/>
      <c r="JT888" s="1"/>
      <c r="JU888" s="1"/>
      <c r="JV888" s="1"/>
      <c r="JW888" s="1"/>
      <c r="JX888" s="1"/>
      <c r="JY888" s="1"/>
      <c r="JZ888" s="1"/>
      <c r="KA888" s="1"/>
      <c r="KB888" s="1"/>
      <c r="KC888" s="1"/>
      <c r="KD888" s="1"/>
      <c r="KE888" s="1"/>
      <c r="KF888" s="1"/>
      <c r="KG888" s="1"/>
      <c r="KH888" s="1"/>
      <c r="KI888" s="1"/>
      <c r="KJ888" s="1"/>
      <c r="KK888" s="1"/>
      <c r="KL888" s="1"/>
      <c r="KM888" s="1"/>
      <c r="KN888" s="1"/>
      <c r="KO888" s="1"/>
      <c r="KP888" s="1"/>
      <c r="KQ888" s="1"/>
      <c r="KR888" s="1"/>
      <c r="KS888" s="1"/>
      <c r="KT888" s="1"/>
      <c r="KU888" s="1"/>
      <c r="KV888" s="1"/>
      <c r="KW888" s="1"/>
      <c r="KX888" s="1"/>
      <c r="KY888" s="1"/>
      <c r="KZ888" s="1"/>
      <c r="LA888" s="1"/>
      <c r="LB888" s="1"/>
      <c r="LC888" s="1"/>
      <c r="LD888" s="1"/>
      <c r="LE888" s="1"/>
      <c r="LF888" s="1"/>
      <c r="LG888" s="1"/>
      <c r="LH888" s="1"/>
      <c r="LI888" s="1"/>
      <c r="LJ888" s="1"/>
      <c r="LK888" s="1"/>
      <c r="LL888" s="1"/>
      <c r="LM888" s="1"/>
      <c r="LN888" s="1"/>
      <c r="LO888" s="1"/>
      <c r="LP888" s="1"/>
      <c r="LQ888" s="1"/>
      <c r="LR888" s="1"/>
      <c r="LS888" s="1"/>
      <c r="LT888" s="1"/>
      <c r="LU888" s="1"/>
      <c r="LV888" s="1"/>
      <c r="LW888" s="1"/>
      <c r="LX888" s="1"/>
      <c r="LY888" s="1"/>
      <c r="LZ888" s="1"/>
      <c r="MA888" s="1"/>
      <c r="MB888" s="1"/>
      <c r="MC888" s="1"/>
      <c r="MD888" s="1"/>
      <c r="ME888" s="1"/>
      <c r="MF888" s="1"/>
      <c r="MG888" s="1"/>
      <c r="MH888" s="1"/>
      <c r="MI888" s="1"/>
      <c r="MJ888" s="1"/>
      <c r="MK888" s="1"/>
      <c r="ML888" s="1"/>
      <c r="MM888" s="1"/>
      <c r="MN888" s="1"/>
      <c r="MO888" s="1"/>
      <c r="MP888" s="1"/>
      <c r="MQ888" s="1"/>
      <c r="MR888" s="1"/>
      <c r="MS888" s="1"/>
      <c r="MT888" s="1"/>
      <c r="MU888" s="1"/>
      <c r="MV888" s="1"/>
      <c r="MW888" s="1"/>
      <c r="MX888" s="1"/>
      <c r="MY888" s="1"/>
      <c r="MZ888" s="1"/>
      <c r="NA888" s="1"/>
      <c r="NB888" s="1"/>
      <c r="NC888" s="1"/>
      <c r="ND888" s="1"/>
      <c r="NE888" s="1"/>
      <c r="NF888" s="1"/>
      <c r="NG888" s="1"/>
      <c r="NH888" s="1"/>
      <c r="NI888" s="1"/>
      <c r="NJ888" s="1"/>
      <c r="NK888" s="1"/>
      <c r="NL888" s="1"/>
      <c r="NM888" s="1"/>
      <c r="NN888" s="1"/>
      <c r="NO888" s="1"/>
      <c r="NP888" s="1"/>
      <c r="NQ888" s="1"/>
      <c r="NR888" s="1"/>
      <c r="NS888" s="1"/>
      <c r="NT888" s="1"/>
      <c r="NU888" s="1"/>
      <c r="NV888" s="1"/>
      <c r="NW888" s="1"/>
      <c r="NX888" s="1"/>
      <c r="NY888" s="1"/>
      <c r="NZ888" s="1"/>
      <c r="OA888" s="1"/>
      <c r="OB888" s="1"/>
      <c r="OC888" s="1"/>
      <c r="OD888" s="1"/>
      <c r="OE888" s="1"/>
      <c r="OF888" s="1"/>
      <c r="OG888" s="1"/>
      <c r="OH888" s="1"/>
      <c r="OI888" s="1"/>
      <c r="OJ888" s="1"/>
      <c r="OK888" s="1"/>
      <c r="OL888" s="1"/>
      <c r="OM888" s="1"/>
      <c r="ON888" s="1"/>
      <c r="OO888" s="1"/>
      <c r="OP888" s="1"/>
      <c r="OQ888" s="1"/>
      <c r="OR888" s="1"/>
      <c r="OS888" s="1"/>
      <c r="OT888" s="1"/>
      <c r="OU888" s="1"/>
      <c r="OV888" s="1"/>
      <c r="OW888" s="1"/>
      <c r="OX888" s="1"/>
      <c r="OY888" s="1"/>
      <c r="OZ888" s="1"/>
      <c r="PA888" s="1"/>
      <c r="PB888" s="1"/>
      <c r="PC888" s="1"/>
      <c r="PD888" s="1"/>
      <c r="PE888" s="1"/>
      <c r="PF888" s="1"/>
      <c r="PG888" s="1"/>
      <c r="PH888" s="1"/>
      <c r="PI888" s="1"/>
      <c r="PJ888" s="1"/>
      <c r="PK888" s="1"/>
      <c r="PL888" s="1"/>
      <c r="PM888" s="1"/>
      <c r="PN888" s="1"/>
      <c r="PO888" s="1"/>
      <c r="PP888" s="1"/>
      <c r="PQ888" s="1"/>
      <c r="PR888" s="1"/>
      <c r="PS888" s="1"/>
      <c r="PT888" s="1"/>
      <c r="PU888" s="1"/>
      <c r="PV888" s="1"/>
      <c r="PW888" s="1"/>
      <c r="PX888" s="1"/>
      <c r="PY888" s="1"/>
      <c r="PZ888" s="1"/>
    </row>
    <row r="889" spans="1:442" s="91" customFormat="1" ht="96.6" x14ac:dyDescent="0.3">
      <c r="A889" s="36"/>
      <c r="B889" s="243" t="s">
        <v>1278</v>
      </c>
      <c r="C889" s="243" t="s">
        <v>572</v>
      </c>
      <c r="D889" s="243" t="s">
        <v>106</v>
      </c>
      <c r="E889" s="299" t="s">
        <v>67</v>
      </c>
      <c r="F889" s="299" t="s">
        <v>134</v>
      </c>
      <c r="G889" s="299" t="s">
        <v>147</v>
      </c>
      <c r="H889" s="243" t="s">
        <v>70</v>
      </c>
      <c r="I889" s="243" t="s">
        <v>79</v>
      </c>
      <c r="J889" s="20" t="s">
        <v>207</v>
      </c>
      <c r="K889" s="27" t="s">
        <v>107</v>
      </c>
      <c r="L889" s="27" t="s">
        <v>86</v>
      </c>
      <c r="M889" s="27">
        <v>40</v>
      </c>
      <c r="N889" s="282" t="s">
        <v>108</v>
      </c>
      <c r="O889" s="243" t="s">
        <v>571</v>
      </c>
      <c r="P889" s="243" t="s">
        <v>75</v>
      </c>
      <c r="Q889" s="243" t="s">
        <v>76</v>
      </c>
      <c r="R889" s="301" t="s">
        <v>77</v>
      </c>
      <c r="S889" s="301" t="s">
        <v>109</v>
      </c>
      <c r="T889" s="300">
        <f>V889+Y889</f>
        <v>26163.43</v>
      </c>
      <c r="U889" s="300" t="s">
        <v>79</v>
      </c>
      <c r="V889" s="284">
        <v>22238.91</v>
      </c>
      <c r="W889" s="284" t="s">
        <v>98</v>
      </c>
      <c r="X889" s="284" t="s">
        <v>79</v>
      </c>
      <c r="Y889" s="284">
        <v>3924.52</v>
      </c>
      <c r="Z889" s="284" t="s">
        <v>98</v>
      </c>
      <c r="AA889" s="284" t="s">
        <v>79</v>
      </c>
      <c r="AB889" s="284">
        <v>8693.5400000000009</v>
      </c>
      <c r="AC889" s="282" t="s">
        <v>149</v>
      </c>
      <c r="AD889" s="283" t="s">
        <v>79</v>
      </c>
      <c r="AE889" s="283">
        <f>V889+Y889</f>
        <v>26163.43</v>
      </c>
      <c r="AF889" s="243" t="s">
        <v>79</v>
      </c>
      <c r="AG889" s="282" t="s">
        <v>33</v>
      </c>
      <c r="AH889" s="282" t="s">
        <v>167</v>
      </c>
      <c r="AI889" s="282" t="s">
        <v>232</v>
      </c>
      <c r="AJ889" s="243"/>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c r="FJ889" s="1"/>
      <c r="FK889" s="1"/>
      <c r="FL889" s="1"/>
      <c r="FM889" s="1"/>
      <c r="FN889" s="1"/>
      <c r="FO889" s="1"/>
      <c r="FP889" s="1"/>
      <c r="FQ889" s="1"/>
      <c r="FR889" s="1"/>
      <c r="FS889" s="1"/>
      <c r="FT889" s="1"/>
      <c r="FU889" s="1"/>
      <c r="FV889" s="1"/>
      <c r="FW889" s="1"/>
      <c r="FX889" s="1"/>
      <c r="FY889" s="1"/>
      <c r="FZ889" s="1"/>
      <c r="GA889" s="1"/>
      <c r="GB889" s="1"/>
      <c r="GC889" s="1"/>
      <c r="GD889" s="1"/>
      <c r="GE889" s="1"/>
      <c r="GF889" s="1"/>
      <c r="GG889" s="1"/>
      <c r="GH889" s="1"/>
      <c r="GI889" s="1"/>
      <c r="GJ889" s="1"/>
      <c r="GK889" s="1"/>
      <c r="GL889" s="1"/>
      <c r="GM889" s="1"/>
      <c r="GN889" s="1"/>
      <c r="GO889" s="1"/>
      <c r="GP889" s="1"/>
      <c r="GQ889" s="1"/>
      <c r="GR889" s="1"/>
      <c r="GS889" s="1"/>
      <c r="GT889" s="1"/>
      <c r="GU889" s="1"/>
      <c r="GV889" s="1"/>
      <c r="GW889" s="1"/>
      <c r="GX889" s="1"/>
      <c r="GY889" s="1"/>
      <c r="GZ889" s="1"/>
      <c r="HA889" s="1"/>
      <c r="HB889" s="1"/>
      <c r="HC889" s="1"/>
      <c r="HD889" s="1"/>
      <c r="HE889" s="1"/>
      <c r="HF889" s="1"/>
      <c r="HG889" s="1"/>
      <c r="HH889" s="1"/>
      <c r="HI889" s="1"/>
      <c r="HJ889" s="1"/>
      <c r="HK889" s="1"/>
      <c r="HL889" s="1"/>
      <c r="HM889" s="1"/>
      <c r="HN889" s="1"/>
      <c r="HO889" s="1"/>
      <c r="HP889" s="1"/>
      <c r="HQ889" s="1"/>
      <c r="HR889" s="1"/>
      <c r="HS889" s="1"/>
      <c r="HT889" s="1"/>
      <c r="HU889" s="1"/>
      <c r="HV889" s="1"/>
      <c r="HW889" s="1"/>
      <c r="HX889" s="1"/>
      <c r="HY889" s="1"/>
      <c r="HZ889" s="1"/>
      <c r="IA889" s="1"/>
      <c r="IB889" s="1"/>
      <c r="IC889" s="1"/>
      <c r="ID889" s="1"/>
      <c r="IE889" s="1"/>
      <c r="IF889" s="1"/>
      <c r="IG889" s="1"/>
      <c r="IH889" s="1"/>
      <c r="II889" s="1"/>
      <c r="IJ889" s="1"/>
      <c r="IK889" s="1"/>
      <c r="IL889" s="1"/>
      <c r="IM889" s="1"/>
      <c r="IN889" s="1"/>
      <c r="IO889" s="1"/>
      <c r="IP889" s="1"/>
      <c r="IQ889" s="1"/>
      <c r="IR889" s="1"/>
      <c r="IS889" s="1"/>
      <c r="IT889" s="1"/>
      <c r="IU889" s="1"/>
      <c r="IV889" s="1"/>
      <c r="IW889" s="1"/>
      <c r="IX889" s="1"/>
      <c r="IY889" s="1"/>
      <c r="IZ889" s="1"/>
      <c r="JA889" s="1"/>
      <c r="JB889" s="1"/>
      <c r="JC889" s="1"/>
      <c r="JD889" s="1"/>
      <c r="JE889" s="1"/>
      <c r="JF889" s="1"/>
      <c r="JG889" s="1"/>
      <c r="JH889" s="1"/>
      <c r="JI889" s="1"/>
      <c r="JJ889" s="1"/>
      <c r="JK889" s="1"/>
      <c r="JL889" s="1"/>
      <c r="JM889" s="1"/>
      <c r="JN889" s="1"/>
      <c r="JO889" s="1"/>
      <c r="JP889" s="1"/>
      <c r="JQ889" s="1"/>
      <c r="JR889" s="1"/>
      <c r="JS889" s="1"/>
      <c r="JT889" s="1"/>
      <c r="JU889" s="1"/>
      <c r="JV889" s="1"/>
      <c r="JW889" s="1"/>
      <c r="JX889" s="1"/>
      <c r="JY889" s="1"/>
      <c r="JZ889" s="1"/>
      <c r="KA889" s="1"/>
      <c r="KB889" s="1"/>
      <c r="KC889" s="1"/>
      <c r="KD889" s="1"/>
      <c r="KE889" s="1"/>
      <c r="KF889" s="1"/>
      <c r="KG889" s="1"/>
      <c r="KH889" s="1"/>
      <c r="KI889" s="1"/>
      <c r="KJ889" s="1"/>
      <c r="KK889" s="1"/>
      <c r="KL889" s="1"/>
      <c r="KM889" s="1"/>
      <c r="KN889" s="1"/>
      <c r="KO889" s="1"/>
      <c r="KP889" s="1"/>
      <c r="KQ889" s="1"/>
      <c r="KR889" s="1"/>
      <c r="KS889" s="1"/>
      <c r="KT889" s="1"/>
      <c r="KU889" s="1"/>
      <c r="KV889" s="1"/>
      <c r="KW889" s="1"/>
      <c r="KX889" s="1"/>
      <c r="KY889" s="1"/>
      <c r="KZ889" s="1"/>
      <c r="LA889" s="1"/>
      <c r="LB889" s="1"/>
      <c r="LC889" s="1"/>
      <c r="LD889" s="1"/>
      <c r="LE889" s="1"/>
      <c r="LF889" s="1"/>
      <c r="LG889" s="1"/>
      <c r="LH889" s="1"/>
      <c r="LI889" s="1"/>
      <c r="LJ889" s="1"/>
      <c r="LK889" s="1"/>
      <c r="LL889" s="1"/>
      <c r="LM889" s="1"/>
      <c r="LN889" s="1"/>
      <c r="LO889" s="1"/>
      <c r="LP889" s="1"/>
      <c r="LQ889" s="1"/>
      <c r="LR889" s="1"/>
      <c r="LS889" s="1"/>
      <c r="LT889" s="1"/>
      <c r="LU889" s="1"/>
      <c r="LV889" s="1"/>
      <c r="LW889" s="1"/>
      <c r="LX889" s="1"/>
      <c r="LY889" s="1"/>
      <c r="LZ889" s="1"/>
      <c r="MA889" s="1"/>
      <c r="MB889" s="1"/>
      <c r="MC889" s="1"/>
      <c r="MD889" s="1"/>
      <c r="ME889" s="1"/>
      <c r="MF889" s="1"/>
      <c r="MG889" s="1"/>
      <c r="MH889" s="1"/>
      <c r="MI889" s="1"/>
      <c r="MJ889" s="1"/>
      <c r="MK889" s="1"/>
      <c r="ML889" s="1"/>
      <c r="MM889" s="1"/>
      <c r="MN889" s="1"/>
      <c r="MO889" s="1"/>
      <c r="MP889" s="1"/>
      <c r="MQ889" s="1"/>
      <c r="MR889" s="1"/>
      <c r="MS889" s="1"/>
      <c r="MT889" s="1"/>
      <c r="MU889" s="1"/>
      <c r="MV889" s="1"/>
      <c r="MW889" s="1"/>
      <c r="MX889" s="1"/>
      <c r="MY889" s="1"/>
      <c r="MZ889" s="1"/>
      <c r="NA889" s="1"/>
      <c r="NB889" s="1"/>
      <c r="NC889" s="1"/>
      <c r="ND889" s="1"/>
      <c r="NE889" s="1"/>
      <c r="NF889" s="1"/>
      <c r="NG889" s="1"/>
      <c r="NH889" s="1"/>
      <c r="NI889" s="1"/>
      <c r="NJ889" s="1"/>
      <c r="NK889" s="1"/>
      <c r="NL889" s="1"/>
      <c r="NM889" s="1"/>
      <c r="NN889" s="1"/>
      <c r="NO889" s="1"/>
      <c r="NP889" s="1"/>
      <c r="NQ889" s="1"/>
      <c r="NR889" s="1"/>
      <c r="NS889" s="1"/>
      <c r="NT889" s="1"/>
      <c r="NU889" s="1"/>
      <c r="NV889" s="1"/>
      <c r="NW889" s="1"/>
      <c r="NX889" s="1"/>
      <c r="NY889" s="1"/>
      <c r="NZ889" s="1"/>
      <c r="OA889" s="1"/>
      <c r="OB889" s="1"/>
      <c r="OC889" s="1"/>
      <c r="OD889" s="1"/>
      <c r="OE889" s="1"/>
      <c r="OF889" s="1"/>
      <c r="OG889" s="1"/>
      <c r="OH889" s="1"/>
      <c r="OI889" s="1"/>
      <c r="OJ889" s="1"/>
      <c r="OK889" s="1"/>
      <c r="OL889" s="1"/>
      <c r="OM889" s="1"/>
      <c r="ON889" s="1"/>
      <c r="OO889" s="1"/>
      <c r="OP889" s="1"/>
      <c r="OQ889" s="1"/>
      <c r="OR889" s="1"/>
      <c r="OS889" s="1"/>
      <c r="OT889" s="1"/>
      <c r="OU889" s="1"/>
      <c r="OV889" s="1"/>
      <c r="OW889" s="1"/>
      <c r="OX889" s="1"/>
      <c r="OY889" s="1"/>
      <c r="OZ889" s="1"/>
      <c r="PA889" s="1"/>
      <c r="PB889" s="1"/>
      <c r="PC889" s="1"/>
      <c r="PD889" s="1"/>
      <c r="PE889" s="1"/>
      <c r="PF889" s="1"/>
      <c r="PG889" s="1"/>
      <c r="PH889" s="1"/>
      <c r="PI889" s="1"/>
      <c r="PJ889" s="1"/>
      <c r="PK889" s="1"/>
      <c r="PL889" s="1"/>
      <c r="PM889" s="1"/>
      <c r="PN889" s="1"/>
      <c r="PO889" s="1"/>
      <c r="PP889" s="1"/>
      <c r="PQ889" s="1"/>
      <c r="PR889" s="1"/>
      <c r="PS889" s="1"/>
      <c r="PT889" s="1"/>
      <c r="PU889" s="1"/>
      <c r="PV889" s="1"/>
      <c r="PW889" s="1"/>
      <c r="PX889" s="1"/>
      <c r="PY889" s="1"/>
      <c r="PZ889" s="1"/>
    </row>
    <row r="890" spans="1:442" s="91" customFormat="1" ht="56.7" customHeight="1" x14ac:dyDescent="0.3">
      <c r="A890" s="36"/>
      <c r="B890" s="243"/>
      <c r="C890" s="243"/>
      <c r="D890" s="243"/>
      <c r="E890" s="299"/>
      <c r="F890" s="299"/>
      <c r="G890" s="299"/>
      <c r="H890" s="243"/>
      <c r="I890" s="243"/>
      <c r="J890" s="20" t="s">
        <v>111</v>
      </c>
      <c r="K890" s="27" t="s">
        <v>112</v>
      </c>
      <c r="L890" s="27" t="s">
        <v>85</v>
      </c>
      <c r="M890" s="27">
        <v>4</v>
      </c>
      <c r="N890" s="282"/>
      <c r="O890" s="243"/>
      <c r="P890" s="243"/>
      <c r="Q890" s="243"/>
      <c r="R890" s="301"/>
      <c r="S890" s="301"/>
      <c r="T890" s="300"/>
      <c r="U890" s="300"/>
      <c r="V890" s="284"/>
      <c r="W890" s="284"/>
      <c r="X890" s="284"/>
      <c r="Y890" s="284"/>
      <c r="Z890" s="284"/>
      <c r="AA890" s="284"/>
      <c r="AB890" s="284"/>
      <c r="AC890" s="282"/>
      <c r="AD890" s="283"/>
      <c r="AE890" s="283"/>
      <c r="AF890" s="243"/>
      <c r="AG890" s="282"/>
      <c r="AH890" s="282"/>
      <c r="AI890" s="282"/>
      <c r="AJ890" s="243"/>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c r="FJ890" s="1"/>
      <c r="FK890" s="1"/>
      <c r="FL890" s="1"/>
      <c r="FM890" s="1"/>
      <c r="FN890" s="1"/>
      <c r="FO890" s="1"/>
      <c r="FP890" s="1"/>
      <c r="FQ890" s="1"/>
      <c r="FR890" s="1"/>
      <c r="FS890" s="1"/>
      <c r="FT890" s="1"/>
      <c r="FU890" s="1"/>
      <c r="FV890" s="1"/>
      <c r="FW890" s="1"/>
      <c r="FX890" s="1"/>
      <c r="FY890" s="1"/>
      <c r="FZ890" s="1"/>
      <c r="GA890" s="1"/>
      <c r="GB890" s="1"/>
      <c r="GC890" s="1"/>
      <c r="GD890" s="1"/>
      <c r="GE890" s="1"/>
      <c r="GF890" s="1"/>
      <c r="GG890" s="1"/>
      <c r="GH890" s="1"/>
      <c r="GI890" s="1"/>
      <c r="GJ890" s="1"/>
      <c r="GK890" s="1"/>
      <c r="GL890" s="1"/>
      <c r="GM890" s="1"/>
      <c r="GN890" s="1"/>
      <c r="GO890" s="1"/>
      <c r="GP890" s="1"/>
      <c r="GQ890" s="1"/>
      <c r="GR890" s="1"/>
      <c r="GS890" s="1"/>
      <c r="GT890" s="1"/>
      <c r="GU890" s="1"/>
      <c r="GV890" s="1"/>
      <c r="GW890" s="1"/>
      <c r="GX890" s="1"/>
      <c r="GY890" s="1"/>
      <c r="GZ890" s="1"/>
      <c r="HA890" s="1"/>
      <c r="HB890" s="1"/>
      <c r="HC890" s="1"/>
      <c r="HD890" s="1"/>
      <c r="HE890" s="1"/>
      <c r="HF890" s="1"/>
      <c r="HG890" s="1"/>
      <c r="HH890" s="1"/>
      <c r="HI890" s="1"/>
      <c r="HJ890" s="1"/>
      <c r="HK890" s="1"/>
      <c r="HL890" s="1"/>
      <c r="HM890" s="1"/>
      <c r="HN890" s="1"/>
      <c r="HO890" s="1"/>
      <c r="HP890" s="1"/>
      <c r="HQ890" s="1"/>
      <c r="HR890" s="1"/>
      <c r="HS890" s="1"/>
      <c r="HT890" s="1"/>
      <c r="HU890" s="1"/>
      <c r="HV890" s="1"/>
      <c r="HW890" s="1"/>
      <c r="HX890" s="1"/>
      <c r="HY890" s="1"/>
      <c r="HZ890" s="1"/>
      <c r="IA890" s="1"/>
      <c r="IB890" s="1"/>
      <c r="IC890" s="1"/>
      <c r="ID890" s="1"/>
      <c r="IE890" s="1"/>
      <c r="IF890" s="1"/>
      <c r="IG890" s="1"/>
      <c r="IH890" s="1"/>
      <c r="II890" s="1"/>
      <c r="IJ890" s="1"/>
      <c r="IK890" s="1"/>
      <c r="IL890" s="1"/>
      <c r="IM890" s="1"/>
      <c r="IN890" s="1"/>
      <c r="IO890" s="1"/>
      <c r="IP890" s="1"/>
      <c r="IQ890" s="1"/>
      <c r="IR890" s="1"/>
      <c r="IS890" s="1"/>
      <c r="IT890" s="1"/>
      <c r="IU890" s="1"/>
      <c r="IV890" s="1"/>
      <c r="IW890" s="1"/>
      <c r="IX890" s="1"/>
      <c r="IY890" s="1"/>
      <c r="IZ890" s="1"/>
      <c r="JA890" s="1"/>
      <c r="JB890" s="1"/>
      <c r="JC890" s="1"/>
      <c r="JD890" s="1"/>
      <c r="JE890" s="1"/>
      <c r="JF890" s="1"/>
      <c r="JG890" s="1"/>
      <c r="JH890" s="1"/>
      <c r="JI890" s="1"/>
      <c r="JJ890" s="1"/>
      <c r="JK890" s="1"/>
      <c r="JL890" s="1"/>
      <c r="JM890" s="1"/>
      <c r="JN890" s="1"/>
      <c r="JO890" s="1"/>
      <c r="JP890" s="1"/>
      <c r="JQ890" s="1"/>
      <c r="JR890" s="1"/>
      <c r="JS890" s="1"/>
      <c r="JT890" s="1"/>
      <c r="JU890" s="1"/>
      <c r="JV890" s="1"/>
      <c r="JW890" s="1"/>
      <c r="JX890" s="1"/>
      <c r="JY890" s="1"/>
      <c r="JZ890" s="1"/>
      <c r="KA890" s="1"/>
      <c r="KB890" s="1"/>
      <c r="KC890" s="1"/>
      <c r="KD890" s="1"/>
      <c r="KE890" s="1"/>
      <c r="KF890" s="1"/>
      <c r="KG890" s="1"/>
      <c r="KH890" s="1"/>
      <c r="KI890" s="1"/>
      <c r="KJ890" s="1"/>
      <c r="KK890" s="1"/>
      <c r="KL890" s="1"/>
      <c r="KM890" s="1"/>
      <c r="KN890" s="1"/>
      <c r="KO890" s="1"/>
      <c r="KP890" s="1"/>
      <c r="KQ890" s="1"/>
      <c r="KR890" s="1"/>
      <c r="KS890" s="1"/>
      <c r="KT890" s="1"/>
      <c r="KU890" s="1"/>
      <c r="KV890" s="1"/>
      <c r="KW890" s="1"/>
      <c r="KX890" s="1"/>
      <c r="KY890" s="1"/>
      <c r="KZ890" s="1"/>
      <c r="LA890" s="1"/>
      <c r="LB890" s="1"/>
      <c r="LC890" s="1"/>
      <c r="LD890" s="1"/>
      <c r="LE890" s="1"/>
      <c r="LF890" s="1"/>
      <c r="LG890" s="1"/>
      <c r="LH890" s="1"/>
      <c r="LI890" s="1"/>
      <c r="LJ890" s="1"/>
      <c r="LK890" s="1"/>
      <c r="LL890" s="1"/>
      <c r="LM890" s="1"/>
      <c r="LN890" s="1"/>
      <c r="LO890" s="1"/>
      <c r="LP890" s="1"/>
      <c r="LQ890" s="1"/>
      <c r="LR890" s="1"/>
      <c r="LS890" s="1"/>
      <c r="LT890" s="1"/>
      <c r="LU890" s="1"/>
      <c r="LV890" s="1"/>
      <c r="LW890" s="1"/>
      <c r="LX890" s="1"/>
      <c r="LY890" s="1"/>
      <c r="LZ890" s="1"/>
      <c r="MA890" s="1"/>
      <c r="MB890" s="1"/>
      <c r="MC890" s="1"/>
      <c r="MD890" s="1"/>
      <c r="ME890" s="1"/>
      <c r="MF890" s="1"/>
      <c r="MG890" s="1"/>
      <c r="MH890" s="1"/>
      <c r="MI890" s="1"/>
      <c r="MJ890" s="1"/>
      <c r="MK890" s="1"/>
      <c r="ML890" s="1"/>
      <c r="MM890" s="1"/>
      <c r="MN890" s="1"/>
      <c r="MO890" s="1"/>
      <c r="MP890" s="1"/>
      <c r="MQ890" s="1"/>
      <c r="MR890" s="1"/>
      <c r="MS890" s="1"/>
      <c r="MT890" s="1"/>
      <c r="MU890" s="1"/>
      <c r="MV890" s="1"/>
      <c r="MW890" s="1"/>
      <c r="MX890" s="1"/>
      <c r="MY890" s="1"/>
      <c r="MZ890" s="1"/>
      <c r="NA890" s="1"/>
      <c r="NB890" s="1"/>
      <c r="NC890" s="1"/>
      <c r="ND890" s="1"/>
      <c r="NE890" s="1"/>
      <c r="NF890" s="1"/>
      <c r="NG890" s="1"/>
      <c r="NH890" s="1"/>
      <c r="NI890" s="1"/>
      <c r="NJ890" s="1"/>
      <c r="NK890" s="1"/>
      <c r="NL890" s="1"/>
      <c r="NM890" s="1"/>
      <c r="NN890" s="1"/>
      <c r="NO890" s="1"/>
      <c r="NP890" s="1"/>
      <c r="NQ890" s="1"/>
      <c r="NR890" s="1"/>
      <c r="NS890" s="1"/>
      <c r="NT890" s="1"/>
      <c r="NU890" s="1"/>
      <c r="NV890" s="1"/>
      <c r="NW890" s="1"/>
      <c r="NX890" s="1"/>
      <c r="NY890" s="1"/>
      <c r="NZ890" s="1"/>
      <c r="OA890" s="1"/>
      <c r="OB890" s="1"/>
      <c r="OC890" s="1"/>
      <c r="OD890" s="1"/>
      <c r="OE890" s="1"/>
      <c r="OF890" s="1"/>
      <c r="OG890" s="1"/>
      <c r="OH890" s="1"/>
      <c r="OI890" s="1"/>
      <c r="OJ890" s="1"/>
      <c r="OK890" s="1"/>
      <c r="OL890" s="1"/>
      <c r="OM890" s="1"/>
      <c r="ON890" s="1"/>
      <c r="OO890" s="1"/>
      <c r="OP890" s="1"/>
      <c r="OQ890" s="1"/>
      <c r="OR890" s="1"/>
      <c r="OS890" s="1"/>
      <c r="OT890" s="1"/>
      <c r="OU890" s="1"/>
      <c r="OV890" s="1"/>
      <c r="OW890" s="1"/>
      <c r="OX890" s="1"/>
      <c r="OY890" s="1"/>
      <c r="OZ890" s="1"/>
      <c r="PA890" s="1"/>
      <c r="PB890" s="1"/>
      <c r="PC890" s="1"/>
      <c r="PD890" s="1"/>
      <c r="PE890" s="1"/>
      <c r="PF890" s="1"/>
      <c r="PG890" s="1"/>
      <c r="PH890" s="1"/>
      <c r="PI890" s="1"/>
      <c r="PJ890" s="1"/>
      <c r="PK890" s="1"/>
      <c r="PL890" s="1"/>
      <c r="PM890" s="1"/>
      <c r="PN890" s="1"/>
      <c r="PO890" s="1"/>
      <c r="PP890" s="1"/>
      <c r="PQ890" s="1"/>
      <c r="PR890" s="1"/>
      <c r="PS890" s="1"/>
      <c r="PT890" s="1"/>
      <c r="PU890" s="1"/>
      <c r="PV890" s="1"/>
      <c r="PW890" s="1"/>
      <c r="PX890" s="1"/>
      <c r="PY890" s="1"/>
      <c r="PZ890" s="1"/>
    </row>
    <row r="891" spans="1:442" s="91" customFormat="1" ht="64.5" customHeight="1" x14ac:dyDescent="0.3">
      <c r="A891" s="36"/>
      <c r="B891" s="243"/>
      <c r="C891" s="243"/>
      <c r="D891" s="243"/>
      <c r="E891" s="299"/>
      <c r="F891" s="299"/>
      <c r="G891" s="299"/>
      <c r="H891" s="243"/>
      <c r="I891" s="243"/>
      <c r="J891" s="20" t="s">
        <v>127</v>
      </c>
      <c r="K891" s="27" t="s">
        <v>128</v>
      </c>
      <c r="L891" s="27" t="s">
        <v>85</v>
      </c>
      <c r="M891" s="61">
        <v>4</v>
      </c>
      <c r="N891" s="282"/>
      <c r="O891" s="243"/>
      <c r="P891" s="243"/>
      <c r="Q891" s="243"/>
      <c r="R891" s="301"/>
      <c r="S891" s="301"/>
      <c r="T891" s="300"/>
      <c r="U891" s="300"/>
      <c r="V891" s="284"/>
      <c r="W891" s="284"/>
      <c r="X891" s="284"/>
      <c r="Y891" s="284"/>
      <c r="Z891" s="284"/>
      <c r="AA891" s="284"/>
      <c r="AB891" s="284"/>
      <c r="AC891" s="282"/>
      <c r="AD891" s="283"/>
      <c r="AE891" s="283"/>
      <c r="AF891" s="243"/>
      <c r="AG891" s="282"/>
      <c r="AH891" s="282"/>
      <c r="AI891" s="282"/>
      <c r="AJ891" s="243"/>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c r="FJ891" s="1"/>
      <c r="FK891" s="1"/>
      <c r="FL891" s="1"/>
      <c r="FM891" s="1"/>
      <c r="FN891" s="1"/>
      <c r="FO891" s="1"/>
      <c r="FP891" s="1"/>
      <c r="FQ891" s="1"/>
      <c r="FR891" s="1"/>
      <c r="FS891" s="1"/>
      <c r="FT891" s="1"/>
      <c r="FU891" s="1"/>
      <c r="FV891" s="1"/>
      <c r="FW891" s="1"/>
      <c r="FX891" s="1"/>
      <c r="FY891" s="1"/>
      <c r="FZ891" s="1"/>
      <c r="GA891" s="1"/>
      <c r="GB891" s="1"/>
      <c r="GC891" s="1"/>
      <c r="GD891" s="1"/>
      <c r="GE891" s="1"/>
      <c r="GF891" s="1"/>
      <c r="GG891" s="1"/>
      <c r="GH891" s="1"/>
      <c r="GI891" s="1"/>
      <c r="GJ891" s="1"/>
      <c r="GK891" s="1"/>
      <c r="GL891" s="1"/>
      <c r="GM891" s="1"/>
      <c r="GN891" s="1"/>
      <c r="GO891" s="1"/>
      <c r="GP891" s="1"/>
      <c r="GQ891" s="1"/>
      <c r="GR891" s="1"/>
      <c r="GS891" s="1"/>
      <c r="GT891" s="1"/>
      <c r="GU891" s="1"/>
      <c r="GV891" s="1"/>
      <c r="GW891" s="1"/>
      <c r="GX891" s="1"/>
      <c r="GY891" s="1"/>
      <c r="GZ891" s="1"/>
      <c r="HA891" s="1"/>
      <c r="HB891" s="1"/>
      <c r="HC891" s="1"/>
      <c r="HD891" s="1"/>
      <c r="HE891" s="1"/>
      <c r="HF891" s="1"/>
      <c r="HG891" s="1"/>
      <c r="HH891" s="1"/>
      <c r="HI891" s="1"/>
      <c r="HJ891" s="1"/>
      <c r="HK891" s="1"/>
      <c r="HL891" s="1"/>
      <c r="HM891" s="1"/>
      <c r="HN891" s="1"/>
      <c r="HO891" s="1"/>
      <c r="HP891" s="1"/>
      <c r="HQ891" s="1"/>
      <c r="HR891" s="1"/>
      <c r="HS891" s="1"/>
      <c r="HT891" s="1"/>
      <c r="HU891" s="1"/>
      <c r="HV891" s="1"/>
      <c r="HW891" s="1"/>
      <c r="HX891" s="1"/>
      <c r="HY891" s="1"/>
      <c r="HZ891" s="1"/>
      <c r="IA891" s="1"/>
      <c r="IB891" s="1"/>
      <c r="IC891" s="1"/>
      <c r="ID891" s="1"/>
      <c r="IE891" s="1"/>
      <c r="IF891" s="1"/>
      <c r="IG891" s="1"/>
      <c r="IH891" s="1"/>
      <c r="II891" s="1"/>
      <c r="IJ891" s="1"/>
      <c r="IK891" s="1"/>
      <c r="IL891" s="1"/>
      <c r="IM891" s="1"/>
      <c r="IN891" s="1"/>
      <c r="IO891" s="1"/>
      <c r="IP891" s="1"/>
      <c r="IQ891" s="1"/>
      <c r="IR891" s="1"/>
      <c r="IS891" s="1"/>
      <c r="IT891" s="1"/>
      <c r="IU891" s="1"/>
      <c r="IV891" s="1"/>
      <c r="IW891" s="1"/>
      <c r="IX891" s="1"/>
      <c r="IY891" s="1"/>
      <c r="IZ891" s="1"/>
      <c r="JA891" s="1"/>
      <c r="JB891" s="1"/>
      <c r="JC891" s="1"/>
      <c r="JD891" s="1"/>
      <c r="JE891" s="1"/>
      <c r="JF891" s="1"/>
      <c r="JG891" s="1"/>
      <c r="JH891" s="1"/>
      <c r="JI891" s="1"/>
      <c r="JJ891" s="1"/>
      <c r="JK891" s="1"/>
      <c r="JL891" s="1"/>
      <c r="JM891" s="1"/>
      <c r="JN891" s="1"/>
      <c r="JO891" s="1"/>
      <c r="JP891" s="1"/>
      <c r="JQ891" s="1"/>
      <c r="JR891" s="1"/>
      <c r="JS891" s="1"/>
      <c r="JT891" s="1"/>
      <c r="JU891" s="1"/>
      <c r="JV891" s="1"/>
      <c r="JW891" s="1"/>
      <c r="JX891" s="1"/>
      <c r="JY891" s="1"/>
      <c r="JZ891" s="1"/>
      <c r="KA891" s="1"/>
      <c r="KB891" s="1"/>
      <c r="KC891" s="1"/>
      <c r="KD891" s="1"/>
      <c r="KE891" s="1"/>
      <c r="KF891" s="1"/>
      <c r="KG891" s="1"/>
      <c r="KH891" s="1"/>
      <c r="KI891" s="1"/>
      <c r="KJ891" s="1"/>
      <c r="KK891" s="1"/>
      <c r="KL891" s="1"/>
      <c r="KM891" s="1"/>
      <c r="KN891" s="1"/>
      <c r="KO891" s="1"/>
      <c r="KP891" s="1"/>
      <c r="KQ891" s="1"/>
      <c r="KR891" s="1"/>
      <c r="KS891" s="1"/>
      <c r="KT891" s="1"/>
      <c r="KU891" s="1"/>
      <c r="KV891" s="1"/>
      <c r="KW891" s="1"/>
      <c r="KX891" s="1"/>
      <c r="KY891" s="1"/>
      <c r="KZ891" s="1"/>
      <c r="LA891" s="1"/>
      <c r="LB891" s="1"/>
      <c r="LC891" s="1"/>
      <c r="LD891" s="1"/>
      <c r="LE891" s="1"/>
      <c r="LF891" s="1"/>
      <c r="LG891" s="1"/>
      <c r="LH891" s="1"/>
      <c r="LI891" s="1"/>
      <c r="LJ891" s="1"/>
      <c r="LK891" s="1"/>
      <c r="LL891" s="1"/>
      <c r="LM891" s="1"/>
      <c r="LN891" s="1"/>
      <c r="LO891" s="1"/>
      <c r="LP891" s="1"/>
      <c r="LQ891" s="1"/>
      <c r="LR891" s="1"/>
      <c r="LS891" s="1"/>
      <c r="LT891" s="1"/>
      <c r="LU891" s="1"/>
      <c r="LV891" s="1"/>
      <c r="LW891" s="1"/>
      <c r="LX891" s="1"/>
      <c r="LY891" s="1"/>
      <c r="LZ891" s="1"/>
      <c r="MA891" s="1"/>
      <c r="MB891" s="1"/>
      <c r="MC891" s="1"/>
      <c r="MD891" s="1"/>
      <c r="ME891" s="1"/>
      <c r="MF891" s="1"/>
      <c r="MG891" s="1"/>
      <c r="MH891" s="1"/>
      <c r="MI891" s="1"/>
      <c r="MJ891" s="1"/>
      <c r="MK891" s="1"/>
      <c r="ML891" s="1"/>
      <c r="MM891" s="1"/>
      <c r="MN891" s="1"/>
      <c r="MO891" s="1"/>
      <c r="MP891" s="1"/>
      <c r="MQ891" s="1"/>
      <c r="MR891" s="1"/>
      <c r="MS891" s="1"/>
      <c r="MT891" s="1"/>
      <c r="MU891" s="1"/>
      <c r="MV891" s="1"/>
      <c r="MW891" s="1"/>
      <c r="MX891" s="1"/>
      <c r="MY891" s="1"/>
      <c r="MZ891" s="1"/>
      <c r="NA891" s="1"/>
      <c r="NB891" s="1"/>
      <c r="NC891" s="1"/>
      <c r="ND891" s="1"/>
      <c r="NE891" s="1"/>
      <c r="NF891" s="1"/>
      <c r="NG891" s="1"/>
      <c r="NH891" s="1"/>
      <c r="NI891" s="1"/>
      <c r="NJ891" s="1"/>
      <c r="NK891" s="1"/>
      <c r="NL891" s="1"/>
      <c r="NM891" s="1"/>
      <c r="NN891" s="1"/>
      <c r="NO891" s="1"/>
      <c r="NP891" s="1"/>
      <c r="NQ891" s="1"/>
      <c r="NR891" s="1"/>
      <c r="NS891" s="1"/>
      <c r="NT891" s="1"/>
      <c r="NU891" s="1"/>
      <c r="NV891" s="1"/>
      <c r="NW891" s="1"/>
      <c r="NX891" s="1"/>
      <c r="NY891" s="1"/>
      <c r="NZ891" s="1"/>
      <c r="OA891" s="1"/>
      <c r="OB891" s="1"/>
      <c r="OC891" s="1"/>
      <c r="OD891" s="1"/>
      <c r="OE891" s="1"/>
      <c r="OF891" s="1"/>
      <c r="OG891" s="1"/>
      <c r="OH891" s="1"/>
      <c r="OI891" s="1"/>
      <c r="OJ891" s="1"/>
      <c r="OK891" s="1"/>
      <c r="OL891" s="1"/>
      <c r="OM891" s="1"/>
      <c r="ON891" s="1"/>
      <c r="OO891" s="1"/>
      <c r="OP891" s="1"/>
      <c r="OQ891" s="1"/>
      <c r="OR891" s="1"/>
      <c r="OS891" s="1"/>
      <c r="OT891" s="1"/>
      <c r="OU891" s="1"/>
      <c r="OV891" s="1"/>
      <c r="OW891" s="1"/>
      <c r="OX891" s="1"/>
      <c r="OY891" s="1"/>
      <c r="OZ891" s="1"/>
      <c r="PA891" s="1"/>
      <c r="PB891" s="1"/>
      <c r="PC891" s="1"/>
      <c r="PD891" s="1"/>
      <c r="PE891" s="1"/>
      <c r="PF891" s="1"/>
      <c r="PG891" s="1"/>
      <c r="PH891" s="1"/>
      <c r="PI891" s="1"/>
      <c r="PJ891" s="1"/>
      <c r="PK891" s="1"/>
      <c r="PL891" s="1"/>
      <c r="PM891" s="1"/>
      <c r="PN891" s="1"/>
      <c r="PO891" s="1"/>
      <c r="PP891" s="1"/>
      <c r="PQ891" s="1"/>
      <c r="PR891" s="1"/>
      <c r="PS891" s="1"/>
      <c r="PT891" s="1"/>
      <c r="PU891" s="1"/>
      <c r="PV891" s="1"/>
      <c r="PW891" s="1"/>
      <c r="PX891" s="1"/>
      <c r="PY891" s="1"/>
      <c r="PZ891" s="1"/>
    </row>
    <row r="892" spans="1:442" s="92" customFormat="1" ht="66.599999999999994" customHeight="1" x14ac:dyDescent="0.3">
      <c r="A892" s="36"/>
      <c r="B892" s="243" t="s">
        <v>1279</v>
      </c>
      <c r="C892" s="243" t="s">
        <v>574</v>
      </c>
      <c r="D892" s="243" t="s">
        <v>66</v>
      </c>
      <c r="E892" s="299" t="s">
        <v>67</v>
      </c>
      <c r="F892" s="299" t="s">
        <v>132</v>
      </c>
      <c r="G892" s="299" t="s">
        <v>69</v>
      </c>
      <c r="H892" s="243" t="s">
        <v>70</v>
      </c>
      <c r="I892" s="243" t="s">
        <v>79</v>
      </c>
      <c r="J892" s="20" t="s">
        <v>113</v>
      </c>
      <c r="K892" s="27" t="s">
        <v>114</v>
      </c>
      <c r="L892" s="27" t="s">
        <v>115</v>
      </c>
      <c r="M892" s="27">
        <v>2</v>
      </c>
      <c r="N892" s="282" t="s">
        <v>108</v>
      </c>
      <c r="O892" s="372" t="s">
        <v>573</v>
      </c>
      <c r="P892" s="243" t="s">
        <v>75</v>
      </c>
      <c r="Q892" s="243" t="s">
        <v>76</v>
      </c>
      <c r="R892" s="301" t="s">
        <v>77</v>
      </c>
      <c r="S892" s="301" t="s">
        <v>109</v>
      </c>
      <c r="T892" s="300">
        <f>V892+Y892</f>
        <v>106465.01</v>
      </c>
      <c r="U892" s="300" t="s">
        <v>79</v>
      </c>
      <c r="V892" s="284">
        <v>90495.25</v>
      </c>
      <c r="W892" s="284" t="s">
        <v>79</v>
      </c>
      <c r="X892" s="284" t="s">
        <v>79</v>
      </c>
      <c r="Y892" s="284">
        <v>15969.76</v>
      </c>
      <c r="Z892" s="284" t="s">
        <v>79</v>
      </c>
      <c r="AA892" s="284" t="s">
        <v>79</v>
      </c>
      <c r="AB892" s="284">
        <v>35376.019999999997</v>
      </c>
      <c r="AC892" s="282" t="s">
        <v>80</v>
      </c>
      <c r="AD892" s="283" t="s">
        <v>79</v>
      </c>
      <c r="AE892" s="283">
        <f>V892+Y892</f>
        <v>106465.01</v>
      </c>
      <c r="AF892" s="243" t="s">
        <v>79</v>
      </c>
      <c r="AG892" s="282" t="s">
        <v>33</v>
      </c>
      <c r="AH892" s="282" t="s">
        <v>167</v>
      </c>
      <c r="AI892" s="282" t="s">
        <v>232</v>
      </c>
      <c r="AJ892" s="243"/>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c r="GP892" s="1"/>
      <c r="GQ892" s="1"/>
      <c r="GR892" s="1"/>
      <c r="GS892" s="1"/>
      <c r="GT892" s="1"/>
      <c r="GU892" s="1"/>
      <c r="GV892" s="1"/>
      <c r="GW892" s="1"/>
      <c r="GX892" s="1"/>
      <c r="GY892" s="1"/>
      <c r="GZ892" s="1"/>
      <c r="HA892" s="1"/>
      <c r="HB892" s="1"/>
      <c r="HC892" s="1"/>
      <c r="HD892" s="1"/>
      <c r="HE892" s="1"/>
      <c r="HF892" s="1"/>
      <c r="HG892" s="1"/>
      <c r="HH892" s="1"/>
      <c r="HI892" s="1"/>
      <c r="HJ892" s="1"/>
      <c r="HK892" s="1"/>
      <c r="HL892" s="1"/>
      <c r="HM892" s="1"/>
      <c r="HN892" s="1"/>
      <c r="HO892" s="1"/>
      <c r="HP892" s="1"/>
      <c r="HQ892" s="1"/>
      <c r="HR892" s="1"/>
      <c r="HS892" s="1"/>
      <c r="HT892" s="1"/>
      <c r="HU892" s="1"/>
      <c r="HV892" s="1"/>
      <c r="HW892" s="1"/>
      <c r="HX892" s="1"/>
      <c r="HY892" s="1"/>
      <c r="HZ892" s="1"/>
      <c r="IA892" s="1"/>
      <c r="IB892" s="1"/>
      <c r="IC892" s="1"/>
      <c r="ID892" s="1"/>
      <c r="IE892" s="1"/>
      <c r="IF892" s="1"/>
      <c r="IG892" s="1"/>
      <c r="IH892" s="1"/>
      <c r="II892" s="1"/>
      <c r="IJ892" s="1"/>
      <c r="IK892" s="1"/>
      <c r="IL892" s="1"/>
      <c r="IM892" s="1"/>
      <c r="IN892" s="1"/>
      <c r="IO892" s="1"/>
      <c r="IP892" s="1"/>
      <c r="IQ892" s="1"/>
      <c r="IR892" s="1"/>
      <c r="IS892" s="1"/>
      <c r="IT892" s="1"/>
      <c r="IU892" s="1"/>
      <c r="IV892" s="1"/>
      <c r="IW892" s="1"/>
      <c r="IX892" s="1"/>
      <c r="IY892" s="1"/>
      <c r="IZ892" s="1"/>
      <c r="JA892" s="1"/>
      <c r="JB892" s="1"/>
      <c r="JC892" s="1"/>
      <c r="JD892" s="1"/>
      <c r="JE892" s="1"/>
      <c r="JF892" s="1"/>
      <c r="JG892" s="1"/>
      <c r="JH892" s="1"/>
      <c r="JI892" s="1"/>
      <c r="JJ892" s="1"/>
      <c r="JK892" s="1"/>
      <c r="JL892" s="1"/>
      <c r="JM892" s="1"/>
      <c r="JN892" s="1"/>
      <c r="JO892" s="1"/>
      <c r="JP892" s="1"/>
      <c r="JQ892" s="1"/>
      <c r="JR892" s="1"/>
      <c r="JS892" s="1"/>
      <c r="JT892" s="1"/>
      <c r="JU892" s="1"/>
      <c r="JV892" s="1"/>
      <c r="JW892" s="1"/>
      <c r="JX892" s="1"/>
      <c r="JY892" s="1"/>
      <c r="JZ892" s="1"/>
      <c r="KA892" s="1"/>
      <c r="KB892" s="1"/>
      <c r="KC892" s="1"/>
      <c r="KD892" s="1"/>
      <c r="KE892" s="1"/>
      <c r="KF892" s="1"/>
      <c r="KG892" s="1"/>
      <c r="KH892" s="1"/>
      <c r="KI892" s="1"/>
      <c r="KJ892" s="1"/>
      <c r="KK892" s="1"/>
      <c r="KL892" s="1"/>
      <c r="KM892" s="1"/>
      <c r="KN892" s="1"/>
      <c r="KO892" s="1"/>
      <c r="KP892" s="1"/>
      <c r="KQ892" s="1"/>
      <c r="KR892" s="1"/>
      <c r="KS892" s="1"/>
      <c r="KT892" s="1"/>
      <c r="KU892" s="1"/>
      <c r="KV892" s="1"/>
      <c r="KW892" s="1"/>
      <c r="KX892" s="1"/>
      <c r="KY892" s="1"/>
      <c r="KZ892" s="1"/>
      <c r="LA892" s="1"/>
      <c r="LB892" s="1"/>
      <c r="LC892" s="1"/>
      <c r="LD892" s="1"/>
      <c r="LE892" s="1"/>
      <c r="LF892" s="1"/>
      <c r="LG892" s="1"/>
      <c r="LH892" s="1"/>
      <c r="LI892" s="1"/>
      <c r="LJ892" s="1"/>
      <c r="LK892" s="1"/>
      <c r="LL892" s="1"/>
      <c r="LM892" s="1"/>
      <c r="LN892" s="1"/>
      <c r="LO892" s="1"/>
      <c r="LP892" s="1"/>
      <c r="LQ892" s="1"/>
      <c r="LR892" s="1"/>
      <c r="LS892" s="1"/>
      <c r="LT892" s="1"/>
      <c r="LU892" s="1"/>
      <c r="LV892" s="1"/>
      <c r="LW892" s="1"/>
      <c r="LX892" s="1"/>
      <c r="LY892" s="1"/>
      <c r="LZ892" s="1"/>
      <c r="MA892" s="1"/>
      <c r="MB892" s="1"/>
      <c r="MC892" s="1"/>
      <c r="MD892" s="1"/>
      <c r="ME892" s="1"/>
      <c r="MF892" s="1"/>
      <c r="MG892" s="1"/>
      <c r="MH892" s="1"/>
      <c r="MI892" s="1"/>
      <c r="MJ892" s="1"/>
      <c r="MK892" s="1"/>
      <c r="ML892" s="1"/>
      <c r="MM892" s="1"/>
      <c r="MN892" s="1"/>
      <c r="MO892" s="1"/>
      <c r="MP892" s="1"/>
      <c r="MQ892" s="1"/>
      <c r="MR892" s="1"/>
      <c r="MS892" s="1"/>
      <c r="MT892" s="1"/>
      <c r="MU892" s="1"/>
      <c r="MV892" s="1"/>
      <c r="MW892" s="1"/>
      <c r="MX892" s="1"/>
      <c r="MY892" s="1"/>
      <c r="MZ892" s="1"/>
      <c r="NA892" s="1"/>
      <c r="NB892" s="1"/>
      <c r="NC892" s="1"/>
      <c r="ND892" s="1"/>
      <c r="NE892" s="1"/>
      <c r="NF892" s="1"/>
      <c r="NG892" s="1"/>
      <c r="NH892" s="1"/>
      <c r="NI892" s="1"/>
      <c r="NJ892" s="1"/>
      <c r="NK892" s="1"/>
      <c r="NL892" s="1"/>
      <c r="NM892" s="1"/>
      <c r="NN892" s="1"/>
      <c r="NO892" s="1"/>
      <c r="NP892" s="1"/>
      <c r="NQ892" s="1"/>
      <c r="NR892" s="1"/>
      <c r="NS892" s="1"/>
      <c r="NT892" s="1"/>
      <c r="NU892" s="1"/>
      <c r="NV892" s="1"/>
      <c r="NW892" s="1"/>
      <c r="NX892" s="1"/>
      <c r="NY892" s="1"/>
      <c r="NZ892" s="1"/>
      <c r="OA892" s="1"/>
      <c r="OB892" s="1"/>
      <c r="OC892" s="1"/>
      <c r="OD892" s="1"/>
      <c r="OE892" s="1"/>
      <c r="OF892" s="1"/>
      <c r="OG892" s="1"/>
      <c r="OH892" s="1"/>
      <c r="OI892" s="1"/>
      <c r="OJ892" s="1"/>
      <c r="OK892" s="1"/>
      <c r="OL892" s="1"/>
      <c r="OM892" s="1"/>
      <c r="ON892" s="1"/>
      <c r="OO892" s="1"/>
      <c r="OP892" s="1"/>
      <c r="OQ892" s="1"/>
      <c r="OR892" s="1"/>
      <c r="OS892" s="1"/>
      <c r="OT892" s="1"/>
      <c r="OU892" s="1"/>
      <c r="OV892" s="1"/>
      <c r="OW892" s="1"/>
      <c r="OX892" s="1"/>
      <c r="OY892" s="1"/>
      <c r="OZ892" s="1"/>
      <c r="PA892" s="1"/>
      <c r="PB892" s="1"/>
      <c r="PC892" s="1"/>
      <c r="PD892" s="1"/>
      <c r="PE892" s="1"/>
      <c r="PF892" s="1"/>
      <c r="PG892" s="1"/>
      <c r="PH892" s="1"/>
      <c r="PI892" s="1"/>
      <c r="PJ892" s="1"/>
      <c r="PK892" s="1"/>
      <c r="PL892" s="1"/>
      <c r="PM892" s="1"/>
      <c r="PN892" s="1"/>
      <c r="PO892" s="1"/>
      <c r="PP892" s="1"/>
      <c r="PQ892" s="1"/>
      <c r="PR892" s="1"/>
      <c r="PS892" s="1"/>
      <c r="PT892" s="1"/>
      <c r="PU892" s="1"/>
      <c r="PV892" s="1"/>
      <c r="PW892" s="1"/>
      <c r="PX892" s="1"/>
      <c r="PY892" s="1"/>
      <c r="PZ892" s="1"/>
    </row>
    <row r="893" spans="1:442" s="92" customFormat="1" ht="73.2" customHeight="1" x14ac:dyDescent="0.3">
      <c r="A893" s="36"/>
      <c r="B893" s="243"/>
      <c r="C893" s="243"/>
      <c r="D893" s="243"/>
      <c r="E893" s="299"/>
      <c r="F893" s="299"/>
      <c r="G893" s="299"/>
      <c r="H893" s="243"/>
      <c r="I893" s="243"/>
      <c r="J893" s="20" t="s">
        <v>116</v>
      </c>
      <c r="K893" s="27" t="s">
        <v>117</v>
      </c>
      <c r="L893" s="27" t="s">
        <v>85</v>
      </c>
      <c r="M893" s="27">
        <v>2</v>
      </c>
      <c r="N893" s="282"/>
      <c r="O893" s="372"/>
      <c r="P893" s="243"/>
      <c r="Q893" s="243"/>
      <c r="R893" s="301"/>
      <c r="S893" s="301"/>
      <c r="T893" s="300"/>
      <c r="U893" s="300"/>
      <c r="V893" s="284"/>
      <c r="W893" s="284"/>
      <c r="X893" s="284"/>
      <c r="Y893" s="284"/>
      <c r="Z893" s="284"/>
      <c r="AA893" s="284"/>
      <c r="AB893" s="284"/>
      <c r="AC893" s="282"/>
      <c r="AD893" s="283"/>
      <c r="AE893" s="283"/>
      <c r="AF893" s="243"/>
      <c r="AG893" s="282"/>
      <c r="AH893" s="282"/>
      <c r="AI893" s="282"/>
      <c r="AJ893" s="243"/>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c r="FJ893" s="1"/>
      <c r="FK893" s="1"/>
      <c r="FL893" s="1"/>
      <c r="FM893" s="1"/>
      <c r="FN893" s="1"/>
      <c r="FO893" s="1"/>
      <c r="FP893" s="1"/>
      <c r="FQ893" s="1"/>
      <c r="FR893" s="1"/>
      <c r="FS893" s="1"/>
      <c r="FT893" s="1"/>
      <c r="FU893" s="1"/>
      <c r="FV893" s="1"/>
      <c r="FW893" s="1"/>
      <c r="FX893" s="1"/>
      <c r="FY893" s="1"/>
      <c r="FZ893" s="1"/>
      <c r="GA893" s="1"/>
      <c r="GB893" s="1"/>
      <c r="GC893" s="1"/>
      <c r="GD893" s="1"/>
      <c r="GE893" s="1"/>
      <c r="GF893" s="1"/>
      <c r="GG893" s="1"/>
      <c r="GH893" s="1"/>
      <c r="GI893" s="1"/>
      <c r="GJ893" s="1"/>
      <c r="GK893" s="1"/>
      <c r="GL893" s="1"/>
      <c r="GM893" s="1"/>
      <c r="GN893" s="1"/>
      <c r="GO893" s="1"/>
      <c r="GP893" s="1"/>
      <c r="GQ893" s="1"/>
      <c r="GR893" s="1"/>
      <c r="GS893" s="1"/>
      <c r="GT893" s="1"/>
      <c r="GU893" s="1"/>
      <c r="GV893" s="1"/>
      <c r="GW893" s="1"/>
      <c r="GX893" s="1"/>
      <c r="GY893" s="1"/>
      <c r="GZ893" s="1"/>
      <c r="HA893" s="1"/>
      <c r="HB893" s="1"/>
      <c r="HC893" s="1"/>
      <c r="HD893" s="1"/>
      <c r="HE893" s="1"/>
      <c r="HF893" s="1"/>
      <c r="HG893" s="1"/>
      <c r="HH893" s="1"/>
      <c r="HI893" s="1"/>
      <c r="HJ893" s="1"/>
      <c r="HK893" s="1"/>
      <c r="HL893" s="1"/>
      <c r="HM893" s="1"/>
      <c r="HN893" s="1"/>
      <c r="HO893" s="1"/>
      <c r="HP893" s="1"/>
      <c r="HQ893" s="1"/>
      <c r="HR893" s="1"/>
      <c r="HS893" s="1"/>
      <c r="HT893" s="1"/>
      <c r="HU893" s="1"/>
      <c r="HV893" s="1"/>
      <c r="HW893" s="1"/>
      <c r="HX893" s="1"/>
      <c r="HY893" s="1"/>
      <c r="HZ893" s="1"/>
      <c r="IA893" s="1"/>
      <c r="IB893" s="1"/>
      <c r="IC893" s="1"/>
      <c r="ID893" s="1"/>
      <c r="IE893" s="1"/>
      <c r="IF893" s="1"/>
      <c r="IG893" s="1"/>
      <c r="IH893" s="1"/>
      <c r="II893" s="1"/>
      <c r="IJ893" s="1"/>
      <c r="IK893" s="1"/>
      <c r="IL893" s="1"/>
      <c r="IM893" s="1"/>
      <c r="IN893" s="1"/>
      <c r="IO893" s="1"/>
      <c r="IP893" s="1"/>
      <c r="IQ893" s="1"/>
      <c r="IR893" s="1"/>
      <c r="IS893" s="1"/>
      <c r="IT893" s="1"/>
      <c r="IU893" s="1"/>
      <c r="IV893" s="1"/>
      <c r="IW893" s="1"/>
      <c r="IX893" s="1"/>
      <c r="IY893" s="1"/>
      <c r="IZ893" s="1"/>
      <c r="JA893" s="1"/>
      <c r="JB893" s="1"/>
      <c r="JC893" s="1"/>
      <c r="JD893" s="1"/>
      <c r="JE893" s="1"/>
      <c r="JF893" s="1"/>
      <c r="JG893" s="1"/>
      <c r="JH893" s="1"/>
      <c r="JI893" s="1"/>
      <c r="JJ893" s="1"/>
      <c r="JK893" s="1"/>
      <c r="JL893" s="1"/>
      <c r="JM893" s="1"/>
      <c r="JN893" s="1"/>
      <c r="JO893" s="1"/>
      <c r="JP893" s="1"/>
      <c r="JQ893" s="1"/>
      <c r="JR893" s="1"/>
      <c r="JS893" s="1"/>
      <c r="JT893" s="1"/>
      <c r="JU893" s="1"/>
      <c r="JV893" s="1"/>
      <c r="JW893" s="1"/>
      <c r="JX893" s="1"/>
      <c r="JY893" s="1"/>
      <c r="JZ893" s="1"/>
      <c r="KA893" s="1"/>
      <c r="KB893" s="1"/>
      <c r="KC893" s="1"/>
      <c r="KD893" s="1"/>
      <c r="KE893" s="1"/>
      <c r="KF893" s="1"/>
      <c r="KG893" s="1"/>
      <c r="KH893" s="1"/>
      <c r="KI893" s="1"/>
      <c r="KJ893" s="1"/>
      <c r="KK893" s="1"/>
      <c r="KL893" s="1"/>
      <c r="KM893" s="1"/>
      <c r="KN893" s="1"/>
      <c r="KO893" s="1"/>
      <c r="KP893" s="1"/>
      <c r="KQ893" s="1"/>
      <c r="KR893" s="1"/>
      <c r="KS893" s="1"/>
      <c r="KT893" s="1"/>
      <c r="KU893" s="1"/>
      <c r="KV893" s="1"/>
      <c r="KW893" s="1"/>
      <c r="KX893" s="1"/>
      <c r="KY893" s="1"/>
      <c r="KZ893" s="1"/>
      <c r="LA893" s="1"/>
      <c r="LB893" s="1"/>
      <c r="LC893" s="1"/>
      <c r="LD893" s="1"/>
      <c r="LE893" s="1"/>
      <c r="LF893" s="1"/>
      <c r="LG893" s="1"/>
      <c r="LH893" s="1"/>
      <c r="LI893" s="1"/>
      <c r="LJ893" s="1"/>
      <c r="LK893" s="1"/>
      <c r="LL893" s="1"/>
      <c r="LM893" s="1"/>
      <c r="LN893" s="1"/>
      <c r="LO893" s="1"/>
      <c r="LP893" s="1"/>
      <c r="LQ893" s="1"/>
      <c r="LR893" s="1"/>
      <c r="LS893" s="1"/>
      <c r="LT893" s="1"/>
      <c r="LU893" s="1"/>
      <c r="LV893" s="1"/>
      <c r="LW893" s="1"/>
      <c r="LX893" s="1"/>
      <c r="LY893" s="1"/>
      <c r="LZ893" s="1"/>
      <c r="MA893" s="1"/>
      <c r="MB893" s="1"/>
      <c r="MC893" s="1"/>
      <c r="MD893" s="1"/>
      <c r="ME893" s="1"/>
      <c r="MF893" s="1"/>
      <c r="MG893" s="1"/>
      <c r="MH893" s="1"/>
      <c r="MI893" s="1"/>
      <c r="MJ893" s="1"/>
      <c r="MK893" s="1"/>
      <c r="ML893" s="1"/>
      <c r="MM893" s="1"/>
      <c r="MN893" s="1"/>
      <c r="MO893" s="1"/>
      <c r="MP893" s="1"/>
      <c r="MQ893" s="1"/>
      <c r="MR893" s="1"/>
      <c r="MS893" s="1"/>
      <c r="MT893" s="1"/>
      <c r="MU893" s="1"/>
      <c r="MV893" s="1"/>
      <c r="MW893" s="1"/>
      <c r="MX893" s="1"/>
      <c r="MY893" s="1"/>
      <c r="MZ893" s="1"/>
      <c r="NA893" s="1"/>
      <c r="NB893" s="1"/>
      <c r="NC893" s="1"/>
      <c r="ND893" s="1"/>
      <c r="NE893" s="1"/>
      <c r="NF893" s="1"/>
      <c r="NG893" s="1"/>
      <c r="NH893" s="1"/>
      <c r="NI893" s="1"/>
      <c r="NJ893" s="1"/>
      <c r="NK893" s="1"/>
      <c r="NL893" s="1"/>
      <c r="NM893" s="1"/>
      <c r="NN893" s="1"/>
      <c r="NO893" s="1"/>
      <c r="NP893" s="1"/>
      <c r="NQ893" s="1"/>
      <c r="NR893" s="1"/>
      <c r="NS893" s="1"/>
      <c r="NT893" s="1"/>
      <c r="NU893" s="1"/>
      <c r="NV893" s="1"/>
      <c r="NW893" s="1"/>
      <c r="NX893" s="1"/>
      <c r="NY893" s="1"/>
      <c r="NZ893" s="1"/>
      <c r="OA893" s="1"/>
      <c r="OB893" s="1"/>
      <c r="OC893" s="1"/>
      <c r="OD893" s="1"/>
      <c r="OE893" s="1"/>
      <c r="OF893" s="1"/>
      <c r="OG893" s="1"/>
      <c r="OH893" s="1"/>
      <c r="OI893" s="1"/>
      <c r="OJ893" s="1"/>
      <c r="OK893" s="1"/>
      <c r="OL893" s="1"/>
      <c r="OM893" s="1"/>
      <c r="ON893" s="1"/>
      <c r="OO893" s="1"/>
      <c r="OP893" s="1"/>
      <c r="OQ893" s="1"/>
      <c r="OR893" s="1"/>
      <c r="OS893" s="1"/>
      <c r="OT893" s="1"/>
      <c r="OU893" s="1"/>
      <c r="OV893" s="1"/>
      <c r="OW893" s="1"/>
      <c r="OX893" s="1"/>
      <c r="OY893" s="1"/>
      <c r="OZ893" s="1"/>
      <c r="PA893" s="1"/>
      <c r="PB893" s="1"/>
      <c r="PC893" s="1"/>
      <c r="PD893" s="1"/>
      <c r="PE893" s="1"/>
      <c r="PF893" s="1"/>
      <c r="PG893" s="1"/>
      <c r="PH893" s="1"/>
      <c r="PI893" s="1"/>
      <c r="PJ893" s="1"/>
      <c r="PK893" s="1"/>
      <c r="PL893" s="1"/>
      <c r="PM893" s="1"/>
      <c r="PN893" s="1"/>
      <c r="PO893" s="1"/>
      <c r="PP893" s="1"/>
      <c r="PQ893" s="1"/>
      <c r="PR893" s="1"/>
      <c r="PS893" s="1"/>
      <c r="PT893" s="1"/>
      <c r="PU893" s="1"/>
      <c r="PV893" s="1"/>
      <c r="PW893" s="1"/>
      <c r="PX893" s="1"/>
      <c r="PY893" s="1"/>
      <c r="PZ893" s="1"/>
    </row>
    <row r="894" spans="1:442" s="92" customFormat="1" ht="67.5" customHeight="1" x14ac:dyDescent="0.3">
      <c r="A894" s="36"/>
      <c r="B894" s="243"/>
      <c r="C894" s="243"/>
      <c r="D894" s="243"/>
      <c r="E894" s="299"/>
      <c r="F894" s="299"/>
      <c r="G894" s="299"/>
      <c r="H894" s="243"/>
      <c r="I894" s="243"/>
      <c r="J894" s="20" t="s">
        <v>208</v>
      </c>
      <c r="K894" s="27" t="s">
        <v>118</v>
      </c>
      <c r="L894" s="27" t="s">
        <v>119</v>
      </c>
      <c r="M894" s="27">
        <v>2</v>
      </c>
      <c r="N894" s="282"/>
      <c r="O894" s="372"/>
      <c r="P894" s="243"/>
      <c r="Q894" s="243"/>
      <c r="R894" s="301"/>
      <c r="S894" s="301"/>
      <c r="T894" s="300"/>
      <c r="U894" s="300"/>
      <c r="V894" s="284"/>
      <c r="W894" s="284"/>
      <c r="X894" s="284"/>
      <c r="Y894" s="284"/>
      <c r="Z894" s="284"/>
      <c r="AA894" s="284"/>
      <c r="AB894" s="284"/>
      <c r="AC894" s="282"/>
      <c r="AD894" s="283"/>
      <c r="AE894" s="283"/>
      <c r="AF894" s="243"/>
      <c r="AG894" s="282"/>
      <c r="AH894" s="282"/>
      <c r="AI894" s="282"/>
      <c r="AJ894" s="243"/>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c r="FJ894" s="1"/>
      <c r="FK894" s="1"/>
      <c r="FL894" s="1"/>
      <c r="FM894" s="1"/>
      <c r="FN894" s="1"/>
      <c r="FO894" s="1"/>
      <c r="FP894" s="1"/>
      <c r="FQ894" s="1"/>
      <c r="FR894" s="1"/>
      <c r="FS894" s="1"/>
      <c r="FT894" s="1"/>
      <c r="FU894" s="1"/>
      <c r="FV894" s="1"/>
      <c r="FW894" s="1"/>
      <c r="FX894" s="1"/>
      <c r="FY894" s="1"/>
      <c r="FZ894" s="1"/>
      <c r="GA894" s="1"/>
      <c r="GB894" s="1"/>
      <c r="GC894" s="1"/>
      <c r="GD894" s="1"/>
      <c r="GE894" s="1"/>
      <c r="GF894" s="1"/>
      <c r="GG894" s="1"/>
      <c r="GH894" s="1"/>
      <c r="GI894" s="1"/>
      <c r="GJ894" s="1"/>
      <c r="GK894" s="1"/>
      <c r="GL894" s="1"/>
      <c r="GM894" s="1"/>
      <c r="GN894" s="1"/>
      <c r="GO894" s="1"/>
      <c r="GP894" s="1"/>
      <c r="GQ894" s="1"/>
      <c r="GR894" s="1"/>
      <c r="GS894" s="1"/>
      <c r="GT894" s="1"/>
      <c r="GU894" s="1"/>
      <c r="GV894" s="1"/>
      <c r="GW894" s="1"/>
      <c r="GX894" s="1"/>
      <c r="GY894" s="1"/>
      <c r="GZ894" s="1"/>
      <c r="HA894" s="1"/>
      <c r="HB894" s="1"/>
      <c r="HC894" s="1"/>
      <c r="HD894" s="1"/>
      <c r="HE894" s="1"/>
      <c r="HF894" s="1"/>
      <c r="HG894" s="1"/>
      <c r="HH894" s="1"/>
      <c r="HI894" s="1"/>
      <c r="HJ894" s="1"/>
      <c r="HK894" s="1"/>
      <c r="HL894" s="1"/>
      <c r="HM894" s="1"/>
      <c r="HN894" s="1"/>
      <c r="HO894" s="1"/>
      <c r="HP894" s="1"/>
      <c r="HQ894" s="1"/>
      <c r="HR894" s="1"/>
      <c r="HS894" s="1"/>
      <c r="HT894" s="1"/>
      <c r="HU894" s="1"/>
      <c r="HV894" s="1"/>
      <c r="HW894" s="1"/>
      <c r="HX894" s="1"/>
      <c r="HY894" s="1"/>
      <c r="HZ894" s="1"/>
      <c r="IA894" s="1"/>
      <c r="IB894" s="1"/>
      <c r="IC894" s="1"/>
      <c r="ID894" s="1"/>
      <c r="IE894" s="1"/>
      <c r="IF894" s="1"/>
      <c r="IG894" s="1"/>
      <c r="IH894" s="1"/>
      <c r="II894" s="1"/>
      <c r="IJ894" s="1"/>
      <c r="IK894" s="1"/>
      <c r="IL894" s="1"/>
      <c r="IM894" s="1"/>
      <c r="IN894" s="1"/>
      <c r="IO894" s="1"/>
      <c r="IP894" s="1"/>
      <c r="IQ894" s="1"/>
      <c r="IR894" s="1"/>
      <c r="IS894" s="1"/>
      <c r="IT894" s="1"/>
      <c r="IU894" s="1"/>
      <c r="IV894" s="1"/>
      <c r="IW894" s="1"/>
      <c r="IX894" s="1"/>
      <c r="IY894" s="1"/>
      <c r="IZ894" s="1"/>
      <c r="JA894" s="1"/>
      <c r="JB894" s="1"/>
      <c r="JC894" s="1"/>
      <c r="JD894" s="1"/>
      <c r="JE894" s="1"/>
      <c r="JF894" s="1"/>
      <c r="JG894" s="1"/>
      <c r="JH894" s="1"/>
      <c r="JI894" s="1"/>
      <c r="JJ894" s="1"/>
      <c r="JK894" s="1"/>
      <c r="JL894" s="1"/>
      <c r="JM894" s="1"/>
      <c r="JN894" s="1"/>
      <c r="JO894" s="1"/>
      <c r="JP894" s="1"/>
      <c r="JQ894" s="1"/>
      <c r="JR894" s="1"/>
      <c r="JS894" s="1"/>
      <c r="JT894" s="1"/>
      <c r="JU894" s="1"/>
      <c r="JV894" s="1"/>
      <c r="JW894" s="1"/>
      <c r="JX894" s="1"/>
      <c r="JY894" s="1"/>
      <c r="JZ894" s="1"/>
      <c r="KA894" s="1"/>
      <c r="KB894" s="1"/>
      <c r="KC894" s="1"/>
      <c r="KD894" s="1"/>
      <c r="KE894" s="1"/>
      <c r="KF894" s="1"/>
      <c r="KG894" s="1"/>
      <c r="KH894" s="1"/>
      <c r="KI894" s="1"/>
      <c r="KJ894" s="1"/>
      <c r="KK894" s="1"/>
      <c r="KL894" s="1"/>
      <c r="KM894" s="1"/>
      <c r="KN894" s="1"/>
      <c r="KO894" s="1"/>
      <c r="KP894" s="1"/>
      <c r="KQ894" s="1"/>
      <c r="KR894" s="1"/>
      <c r="KS894" s="1"/>
      <c r="KT894" s="1"/>
      <c r="KU894" s="1"/>
      <c r="KV894" s="1"/>
      <c r="KW894" s="1"/>
      <c r="KX894" s="1"/>
      <c r="KY894" s="1"/>
      <c r="KZ894" s="1"/>
      <c r="LA894" s="1"/>
      <c r="LB894" s="1"/>
      <c r="LC894" s="1"/>
      <c r="LD894" s="1"/>
      <c r="LE894" s="1"/>
      <c r="LF894" s="1"/>
      <c r="LG894" s="1"/>
      <c r="LH894" s="1"/>
      <c r="LI894" s="1"/>
      <c r="LJ894" s="1"/>
      <c r="LK894" s="1"/>
      <c r="LL894" s="1"/>
      <c r="LM894" s="1"/>
      <c r="LN894" s="1"/>
      <c r="LO894" s="1"/>
      <c r="LP894" s="1"/>
      <c r="LQ894" s="1"/>
      <c r="LR894" s="1"/>
      <c r="LS894" s="1"/>
      <c r="LT894" s="1"/>
      <c r="LU894" s="1"/>
      <c r="LV894" s="1"/>
      <c r="LW894" s="1"/>
      <c r="LX894" s="1"/>
      <c r="LY894" s="1"/>
      <c r="LZ894" s="1"/>
      <c r="MA894" s="1"/>
      <c r="MB894" s="1"/>
      <c r="MC894" s="1"/>
      <c r="MD894" s="1"/>
      <c r="ME894" s="1"/>
      <c r="MF894" s="1"/>
      <c r="MG894" s="1"/>
      <c r="MH894" s="1"/>
      <c r="MI894" s="1"/>
      <c r="MJ894" s="1"/>
      <c r="MK894" s="1"/>
      <c r="ML894" s="1"/>
      <c r="MM894" s="1"/>
      <c r="MN894" s="1"/>
      <c r="MO894" s="1"/>
      <c r="MP894" s="1"/>
      <c r="MQ894" s="1"/>
      <c r="MR894" s="1"/>
      <c r="MS894" s="1"/>
      <c r="MT894" s="1"/>
      <c r="MU894" s="1"/>
      <c r="MV894" s="1"/>
      <c r="MW894" s="1"/>
      <c r="MX894" s="1"/>
      <c r="MY894" s="1"/>
      <c r="MZ894" s="1"/>
      <c r="NA894" s="1"/>
      <c r="NB894" s="1"/>
      <c r="NC894" s="1"/>
      <c r="ND894" s="1"/>
      <c r="NE894" s="1"/>
      <c r="NF894" s="1"/>
      <c r="NG894" s="1"/>
      <c r="NH894" s="1"/>
      <c r="NI894" s="1"/>
      <c r="NJ894" s="1"/>
      <c r="NK894" s="1"/>
      <c r="NL894" s="1"/>
      <c r="NM894" s="1"/>
      <c r="NN894" s="1"/>
      <c r="NO894" s="1"/>
      <c r="NP894" s="1"/>
      <c r="NQ894" s="1"/>
      <c r="NR894" s="1"/>
      <c r="NS894" s="1"/>
      <c r="NT894" s="1"/>
      <c r="NU894" s="1"/>
      <c r="NV894" s="1"/>
      <c r="NW894" s="1"/>
      <c r="NX894" s="1"/>
      <c r="NY894" s="1"/>
      <c r="NZ894" s="1"/>
      <c r="OA894" s="1"/>
      <c r="OB894" s="1"/>
      <c r="OC894" s="1"/>
      <c r="OD894" s="1"/>
      <c r="OE894" s="1"/>
      <c r="OF894" s="1"/>
      <c r="OG894" s="1"/>
      <c r="OH894" s="1"/>
      <c r="OI894" s="1"/>
      <c r="OJ894" s="1"/>
      <c r="OK894" s="1"/>
      <c r="OL894" s="1"/>
      <c r="OM894" s="1"/>
      <c r="ON894" s="1"/>
      <c r="OO894" s="1"/>
      <c r="OP894" s="1"/>
      <c r="OQ894" s="1"/>
      <c r="OR894" s="1"/>
      <c r="OS894" s="1"/>
      <c r="OT894" s="1"/>
      <c r="OU894" s="1"/>
      <c r="OV894" s="1"/>
      <c r="OW894" s="1"/>
      <c r="OX894" s="1"/>
      <c r="OY894" s="1"/>
      <c r="OZ894" s="1"/>
      <c r="PA894" s="1"/>
      <c r="PB894" s="1"/>
      <c r="PC894" s="1"/>
      <c r="PD894" s="1"/>
      <c r="PE894" s="1"/>
      <c r="PF894" s="1"/>
      <c r="PG894" s="1"/>
      <c r="PH894" s="1"/>
      <c r="PI894" s="1"/>
      <c r="PJ894" s="1"/>
      <c r="PK894" s="1"/>
      <c r="PL894" s="1"/>
      <c r="PM894" s="1"/>
      <c r="PN894" s="1"/>
      <c r="PO894" s="1"/>
      <c r="PP894" s="1"/>
      <c r="PQ894" s="1"/>
      <c r="PR894" s="1"/>
      <c r="PS894" s="1"/>
      <c r="PT894" s="1"/>
      <c r="PU894" s="1"/>
      <c r="PV894" s="1"/>
      <c r="PW894" s="1"/>
      <c r="PX894" s="1"/>
      <c r="PY894" s="1"/>
      <c r="PZ894" s="1"/>
    </row>
    <row r="895" spans="1:442" s="92" customFormat="1" ht="50.25" customHeight="1" x14ac:dyDescent="0.3">
      <c r="A895" s="36"/>
      <c r="B895" s="243"/>
      <c r="C895" s="243"/>
      <c r="D895" s="243"/>
      <c r="E895" s="299"/>
      <c r="F895" s="299"/>
      <c r="G895" s="299"/>
      <c r="H895" s="243"/>
      <c r="I895" s="243"/>
      <c r="J895" s="20" t="s">
        <v>120</v>
      </c>
      <c r="K895" s="27" t="s">
        <v>121</v>
      </c>
      <c r="L895" s="27" t="s">
        <v>119</v>
      </c>
      <c r="M895" s="61">
        <v>2</v>
      </c>
      <c r="N895" s="282"/>
      <c r="O895" s="372"/>
      <c r="P895" s="243"/>
      <c r="Q895" s="243"/>
      <c r="R895" s="301"/>
      <c r="S895" s="301"/>
      <c r="T895" s="300"/>
      <c r="U895" s="300"/>
      <c r="V895" s="284"/>
      <c r="W895" s="284"/>
      <c r="X895" s="284"/>
      <c r="Y895" s="284"/>
      <c r="Z895" s="284"/>
      <c r="AA895" s="284"/>
      <c r="AB895" s="284"/>
      <c r="AC895" s="282"/>
      <c r="AD895" s="283"/>
      <c r="AE895" s="283"/>
      <c r="AF895" s="243"/>
      <c r="AG895" s="282"/>
      <c r="AH895" s="282"/>
      <c r="AI895" s="282"/>
      <c r="AJ895" s="243"/>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c r="FJ895" s="1"/>
      <c r="FK895" s="1"/>
      <c r="FL895" s="1"/>
      <c r="FM895" s="1"/>
      <c r="FN895" s="1"/>
      <c r="FO895" s="1"/>
      <c r="FP895" s="1"/>
      <c r="FQ895" s="1"/>
      <c r="FR895" s="1"/>
      <c r="FS895" s="1"/>
      <c r="FT895" s="1"/>
      <c r="FU895" s="1"/>
      <c r="FV895" s="1"/>
      <c r="FW895" s="1"/>
      <c r="FX895" s="1"/>
      <c r="FY895" s="1"/>
      <c r="FZ895" s="1"/>
      <c r="GA895" s="1"/>
      <c r="GB895" s="1"/>
      <c r="GC895" s="1"/>
      <c r="GD895" s="1"/>
      <c r="GE895" s="1"/>
      <c r="GF895" s="1"/>
      <c r="GG895" s="1"/>
      <c r="GH895" s="1"/>
      <c r="GI895" s="1"/>
      <c r="GJ895" s="1"/>
      <c r="GK895" s="1"/>
      <c r="GL895" s="1"/>
      <c r="GM895" s="1"/>
      <c r="GN895" s="1"/>
      <c r="GO895" s="1"/>
      <c r="GP895" s="1"/>
      <c r="GQ895" s="1"/>
      <c r="GR895" s="1"/>
      <c r="GS895" s="1"/>
      <c r="GT895" s="1"/>
      <c r="GU895" s="1"/>
      <c r="GV895" s="1"/>
      <c r="GW895" s="1"/>
      <c r="GX895" s="1"/>
      <c r="GY895" s="1"/>
      <c r="GZ895" s="1"/>
      <c r="HA895" s="1"/>
      <c r="HB895" s="1"/>
      <c r="HC895" s="1"/>
      <c r="HD895" s="1"/>
      <c r="HE895" s="1"/>
      <c r="HF895" s="1"/>
      <c r="HG895" s="1"/>
      <c r="HH895" s="1"/>
      <c r="HI895" s="1"/>
      <c r="HJ895" s="1"/>
      <c r="HK895" s="1"/>
      <c r="HL895" s="1"/>
      <c r="HM895" s="1"/>
      <c r="HN895" s="1"/>
      <c r="HO895" s="1"/>
      <c r="HP895" s="1"/>
      <c r="HQ895" s="1"/>
      <c r="HR895" s="1"/>
      <c r="HS895" s="1"/>
      <c r="HT895" s="1"/>
      <c r="HU895" s="1"/>
      <c r="HV895" s="1"/>
      <c r="HW895" s="1"/>
      <c r="HX895" s="1"/>
      <c r="HY895" s="1"/>
      <c r="HZ895" s="1"/>
      <c r="IA895" s="1"/>
      <c r="IB895" s="1"/>
      <c r="IC895" s="1"/>
      <c r="ID895" s="1"/>
      <c r="IE895" s="1"/>
      <c r="IF895" s="1"/>
      <c r="IG895" s="1"/>
      <c r="IH895" s="1"/>
      <c r="II895" s="1"/>
      <c r="IJ895" s="1"/>
      <c r="IK895" s="1"/>
      <c r="IL895" s="1"/>
      <c r="IM895" s="1"/>
      <c r="IN895" s="1"/>
      <c r="IO895" s="1"/>
      <c r="IP895" s="1"/>
      <c r="IQ895" s="1"/>
      <c r="IR895" s="1"/>
      <c r="IS895" s="1"/>
      <c r="IT895" s="1"/>
      <c r="IU895" s="1"/>
      <c r="IV895" s="1"/>
      <c r="IW895" s="1"/>
      <c r="IX895" s="1"/>
      <c r="IY895" s="1"/>
      <c r="IZ895" s="1"/>
      <c r="JA895" s="1"/>
      <c r="JB895" s="1"/>
      <c r="JC895" s="1"/>
      <c r="JD895" s="1"/>
      <c r="JE895" s="1"/>
      <c r="JF895" s="1"/>
      <c r="JG895" s="1"/>
      <c r="JH895" s="1"/>
      <c r="JI895" s="1"/>
      <c r="JJ895" s="1"/>
      <c r="JK895" s="1"/>
      <c r="JL895" s="1"/>
      <c r="JM895" s="1"/>
      <c r="JN895" s="1"/>
      <c r="JO895" s="1"/>
      <c r="JP895" s="1"/>
      <c r="JQ895" s="1"/>
      <c r="JR895" s="1"/>
      <c r="JS895" s="1"/>
      <c r="JT895" s="1"/>
      <c r="JU895" s="1"/>
      <c r="JV895" s="1"/>
      <c r="JW895" s="1"/>
      <c r="JX895" s="1"/>
      <c r="JY895" s="1"/>
      <c r="JZ895" s="1"/>
      <c r="KA895" s="1"/>
      <c r="KB895" s="1"/>
      <c r="KC895" s="1"/>
      <c r="KD895" s="1"/>
      <c r="KE895" s="1"/>
      <c r="KF895" s="1"/>
      <c r="KG895" s="1"/>
      <c r="KH895" s="1"/>
      <c r="KI895" s="1"/>
      <c r="KJ895" s="1"/>
      <c r="KK895" s="1"/>
      <c r="KL895" s="1"/>
      <c r="KM895" s="1"/>
      <c r="KN895" s="1"/>
      <c r="KO895" s="1"/>
      <c r="KP895" s="1"/>
      <c r="KQ895" s="1"/>
      <c r="KR895" s="1"/>
      <c r="KS895" s="1"/>
      <c r="KT895" s="1"/>
      <c r="KU895" s="1"/>
      <c r="KV895" s="1"/>
      <c r="KW895" s="1"/>
      <c r="KX895" s="1"/>
      <c r="KY895" s="1"/>
      <c r="KZ895" s="1"/>
      <c r="LA895" s="1"/>
      <c r="LB895" s="1"/>
      <c r="LC895" s="1"/>
      <c r="LD895" s="1"/>
      <c r="LE895" s="1"/>
      <c r="LF895" s="1"/>
      <c r="LG895" s="1"/>
      <c r="LH895" s="1"/>
      <c r="LI895" s="1"/>
      <c r="LJ895" s="1"/>
      <c r="LK895" s="1"/>
      <c r="LL895" s="1"/>
      <c r="LM895" s="1"/>
      <c r="LN895" s="1"/>
      <c r="LO895" s="1"/>
      <c r="LP895" s="1"/>
      <c r="LQ895" s="1"/>
      <c r="LR895" s="1"/>
      <c r="LS895" s="1"/>
      <c r="LT895" s="1"/>
      <c r="LU895" s="1"/>
      <c r="LV895" s="1"/>
      <c r="LW895" s="1"/>
      <c r="LX895" s="1"/>
      <c r="LY895" s="1"/>
      <c r="LZ895" s="1"/>
      <c r="MA895" s="1"/>
      <c r="MB895" s="1"/>
      <c r="MC895" s="1"/>
      <c r="MD895" s="1"/>
      <c r="ME895" s="1"/>
      <c r="MF895" s="1"/>
      <c r="MG895" s="1"/>
      <c r="MH895" s="1"/>
      <c r="MI895" s="1"/>
      <c r="MJ895" s="1"/>
      <c r="MK895" s="1"/>
      <c r="ML895" s="1"/>
      <c r="MM895" s="1"/>
      <c r="MN895" s="1"/>
      <c r="MO895" s="1"/>
      <c r="MP895" s="1"/>
      <c r="MQ895" s="1"/>
      <c r="MR895" s="1"/>
      <c r="MS895" s="1"/>
      <c r="MT895" s="1"/>
      <c r="MU895" s="1"/>
      <c r="MV895" s="1"/>
      <c r="MW895" s="1"/>
      <c r="MX895" s="1"/>
      <c r="MY895" s="1"/>
      <c r="MZ895" s="1"/>
      <c r="NA895" s="1"/>
      <c r="NB895" s="1"/>
      <c r="NC895" s="1"/>
      <c r="ND895" s="1"/>
      <c r="NE895" s="1"/>
      <c r="NF895" s="1"/>
      <c r="NG895" s="1"/>
      <c r="NH895" s="1"/>
      <c r="NI895" s="1"/>
      <c r="NJ895" s="1"/>
      <c r="NK895" s="1"/>
      <c r="NL895" s="1"/>
      <c r="NM895" s="1"/>
      <c r="NN895" s="1"/>
      <c r="NO895" s="1"/>
      <c r="NP895" s="1"/>
      <c r="NQ895" s="1"/>
      <c r="NR895" s="1"/>
      <c r="NS895" s="1"/>
      <c r="NT895" s="1"/>
      <c r="NU895" s="1"/>
      <c r="NV895" s="1"/>
      <c r="NW895" s="1"/>
      <c r="NX895" s="1"/>
      <c r="NY895" s="1"/>
      <c r="NZ895" s="1"/>
      <c r="OA895" s="1"/>
      <c r="OB895" s="1"/>
      <c r="OC895" s="1"/>
      <c r="OD895" s="1"/>
      <c r="OE895" s="1"/>
      <c r="OF895" s="1"/>
      <c r="OG895" s="1"/>
      <c r="OH895" s="1"/>
      <c r="OI895" s="1"/>
      <c r="OJ895" s="1"/>
      <c r="OK895" s="1"/>
      <c r="OL895" s="1"/>
      <c r="OM895" s="1"/>
      <c r="ON895" s="1"/>
      <c r="OO895" s="1"/>
      <c r="OP895" s="1"/>
      <c r="OQ895" s="1"/>
      <c r="OR895" s="1"/>
      <c r="OS895" s="1"/>
      <c r="OT895" s="1"/>
      <c r="OU895" s="1"/>
      <c r="OV895" s="1"/>
      <c r="OW895" s="1"/>
      <c r="OX895" s="1"/>
      <c r="OY895" s="1"/>
      <c r="OZ895" s="1"/>
      <c r="PA895" s="1"/>
      <c r="PB895" s="1"/>
      <c r="PC895" s="1"/>
      <c r="PD895" s="1"/>
      <c r="PE895" s="1"/>
      <c r="PF895" s="1"/>
      <c r="PG895" s="1"/>
      <c r="PH895" s="1"/>
      <c r="PI895" s="1"/>
      <c r="PJ895" s="1"/>
      <c r="PK895" s="1"/>
      <c r="PL895" s="1"/>
      <c r="PM895" s="1"/>
      <c r="PN895" s="1"/>
      <c r="PO895" s="1"/>
      <c r="PP895" s="1"/>
      <c r="PQ895" s="1"/>
      <c r="PR895" s="1"/>
      <c r="PS895" s="1"/>
      <c r="PT895" s="1"/>
      <c r="PU895" s="1"/>
      <c r="PV895" s="1"/>
      <c r="PW895" s="1"/>
      <c r="PX895" s="1"/>
      <c r="PY895" s="1"/>
      <c r="PZ895" s="1"/>
    </row>
    <row r="896" spans="1:442" s="91" customFormat="1" ht="96.6" x14ac:dyDescent="0.3">
      <c r="A896" s="36"/>
      <c r="B896" s="228" t="s">
        <v>1270</v>
      </c>
      <c r="C896" s="228" t="s">
        <v>1272</v>
      </c>
      <c r="D896" s="228" t="s">
        <v>106</v>
      </c>
      <c r="E896" s="229" t="s">
        <v>67</v>
      </c>
      <c r="F896" s="229" t="s">
        <v>134</v>
      </c>
      <c r="G896" s="229" t="s">
        <v>147</v>
      </c>
      <c r="H896" s="228" t="s">
        <v>70</v>
      </c>
      <c r="I896" s="228" t="s">
        <v>79</v>
      </c>
      <c r="J896" s="11" t="s">
        <v>207</v>
      </c>
      <c r="K896" s="7" t="s">
        <v>107</v>
      </c>
      <c r="L896" s="7" t="s">
        <v>86</v>
      </c>
      <c r="M896" s="7">
        <v>40</v>
      </c>
      <c r="N896" s="227" t="s">
        <v>108</v>
      </c>
      <c r="O896" s="228" t="s">
        <v>571</v>
      </c>
      <c r="P896" s="228" t="s">
        <v>75</v>
      </c>
      <c r="Q896" s="228" t="s">
        <v>76</v>
      </c>
      <c r="R896" s="231" t="s">
        <v>77</v>
      </c>
      <c r="S896" s="231" t="s">
        <v>109</v>
      </c>
      <c r="T896" s="232">
        <f>V896+Y896</f>
        <v>124174.45000000001</v>
      </c>
      <c r="U896" s="232" t="s">
        <v>79</v>
      </c>
      <c r="V896" s="236">
        <v>105548.32</v>
      </c>
      <c r="W896" s="236" t="s">
        <v>98</v>
      </c>
      <c r="X896" s="236" t="s">
        <v>98</v>
      </c>
      <c r="Y896" s="236">
        <v>18626.13</v>
      </c>
      <c r="Z896" s="236" t="s">
        <v>98</v>
      </c>
      <c r="AA896" s="236" t="s">
        <v>79</v>
      </c>
      <c r="AB896" s="236">
        <v>41241.769999999997</v>
      </c>
      <c r="AC896" s="227" t="s">
        <v>149</v>
      </c>
      <c r="AD896" s="237" t="s">
        <v>79</v>
      </c>
      <c r="AE896" s="237">
        <f>V896+Y896</f>
        <v>124174.45000000001</v>
      </c>
      <c r="AF896" s="228" t="s">
        <v>79</v>
      </c>
      <c r="AG896" s="227" t="s">
        <v>33</v>
      </c>
      <c r="AH896" s="227" t="s">
        <v>406</v>
      </c>
      <c r="AI896" s="227" t="s">
        <v>510</v>
      </c>
      <c r="AJ896" s="228"/>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c r="FJ896" s="1"/>
      <c r="FK896" s="1"/>
      <c r="FL896" s="1"/>
      <c r="FM896" s="1"/>
      <c r="FN896" s="1"/>
      <c r="FO896" s="1"/>
      <c r="FP896" s="1"/>
      <c r="FQ896" s="1"/>
      <c r="FR896" s="1"/>
      <c r="FS896" s="1"/>
      <c r="FT896" s="1"/>
      <c r="FU896" s="1"/>
      <c r="FV896" s="1"/>
      <c r="FW896" s="1"/>
      <c r="FX896" s="1"/>
      <c r="FY896" s="1"/>
      <c r="FZ896" s="1"/>
      <c r="GA896" s="1"/>
      <c r="GB896" s="1"/>
      <c r="GC896" s="1"/>
      <c r="GD896" s="1"/>
      <c r="GE896" s="1"/>
      <c r="GF896" s="1"/>
      <c r="GG896" s="1"/>
      <c r="GH896" s="1"/>
      <c r="GI896" s="1"/>
      <c r="GJ896" s="1"/>
      <c r="GK896" s="1"/>
      <c r="GL896" s="1"/>
      <c r="GM896" s="1"/>
      <c r="GN896" s="1"/>
      <c r="GO896" s="1"/>
      <c r="GP896" s="1"/>
      <c r="GQ896" s="1"/>
      <c r="GR896" s="1"/>
      <c r="GS896" s="1"/>
      <c r="GT896" s="1"/>
      <c r="GU896" s="1"/>
      <c r="GV896" s="1"/>
      <c r="GW896" s="1"/>
      <c r="GX896" s="1"/>
      <c r="GY896" s="1"/>
      <c r="GZ896" s="1"/>
      <c r="HA896" s="1"/>
      <c r="HB896" s="1"/>
      <c r="HC896" s="1"/>
      <c r="HD896" s="1"/>
      <c r="HE896" s="1"/>
      <c r="HF896" s="1"/>
      <c r="HG896" s="1"/>
      <c r="HH896" s="1"/>
      <c r="HI896" s="1"/>
      <c r="HJ896" s="1"/>
      <c r="HK896" s="1"/>
      <c r="HL896" s="1"/>
      <c r="HM896" s="1"/>
      <c r="HN896" s="1"/>
      <c r="HO896" s="1"/>
      <c r="HP896" s="1"/>
      <c r="HQ896" s="1"/>
      <c r="HR896" s="1"/>
      <c r="HS896" s="1"/>
      <c r="HT896" s="1"/>
      <c r="HU896" s="1"/>
      <c r="HV896" s="1"/>
      <c r="HW896" s="1"/>
      <c r="HX896" s="1"/>
      <c r="HY896" s="1"/>
      <c r="HZ896" s="1"/>
      <c r="IA896" s="1"/>
      <c r="IB896" s="1"/>
      <c r="IC896" s="1"/>
      <c r="ID896" s="1"/>
      <c r="IE896" s="1"/>
      <c r="IF896" s="1"/>
      <c r="IG896" s="1"/>
      <c r="IH896" s="1"/>
      <c r="II896" s="1"/>
      <c r="IJ896" s="1"/>
      <c r="IK896" s="1"/>
      <c r="IL896" s="1"/>
      <c r="IM896" s="1"/>
      <c r="IN896" s="1"/>
      <c r="IO896" s="1"/>
      <c r="IP896" s="1"/>
      <c r="IQ896" s="1"/>
      <c r="IR896" s="1"/>
      <c r="IS896" s="1"/>
      <c r="IT896" s="1"/>
      <c r="IU896" s="1"/>
      <c r="IV896" s="1"/>
      <c r="IW896" s="1"/>
      <c r="IX896" s="1"/>
      <c r="IY896" s="1"/>
      <c r="IZ896" s="1"/>
      <c r="JA896" s="1"/>
      <c r="JB896" s="1"/>
      <c r="JC896" s="1"/>
      <c r="JD896" s="1"/>
      <c r="JE896" s="1"/>
      <c r="JF896" s="1"/>
      <c r="JG896" s="1"/>
      <c r="JH896" s="1"/>
      <c r="JI896" s="1"/>
      <c r="JJ896" s="1"/>
      <c r="JK896" s="1"/>
      <c r="JL896" s="1"/>
      <c r="JM896" s="1"/>
      <c r="JN896" s="1"/>
      <c r="JO896" s="1"/>
      <c r="JP896" s="1"/>
      <c r="JQ896" s="1"/>
      <c r="JR896" s="1"/>
      <c r="JS896" s="1"/>
      <c r="JT896" s="1"/>
      <c r="JU896" s="1"/>
      <c r="JV896" s="1"/>
      <c r="JW896" s="1"/>
      <c r="JX896" s="1"/>
      <c r="JY896" s="1"/>
      <c r="JZ896" s="1"/>
      <c r="KA896" s="1"/>
      <c r="KB896" s="1"/>
      <c r="KC896" s="1"/>
      <c r="KD896" s="1"/>
      <c r="KE896" s="1"/>
      <c r="KF896" s="1"/>
      <c r="KG896" s="1"/>
      <c r="KH896" s="1"/>
      <c r="KI896" s="1"/>
      <c r="KJ896" s="1"/>
      <c r="KK896" s="1"/>
      <c r="KL896" s="1"/>
      <c r="KM896" s="1"/>
      <c r="KN896" s="1"/>
      <c r="KO896" s="1"/>
      <c r="KP896" s="1"/>
      <c r="KQ896" s="1"/>
      <c r="KR896" s="1"/>
      <c r="KS896" s="1"/>
      <c r="KT896" s="1"/>
      <c r="KU896" s="1"/>
      <c r="KV896" s="1"/>
      <c r="KW896" s="1"/>
      <c r="KX896" s="1"/>
      <c r="KY896" s="1"/>
      <c r="KZ896" s="1"/>
      <c r="LA896" s="1"/>
      <c r="LB896" s="1"/>
      <c r="LC896" s="1"/>
      <c r="LD896" s="1"/>
      <c r="LE896" s="1"/>
      <c r="LF896" s="1"/>
      <c r="LG896" s="1"/>
      <c r="LH896" s="1"/>
      <c r="LI896" s="1"/>
      <c r="LJ896" s="1"/>
      <c r="LK896" s="1"/>
      <c r="LL896" s="1"/>
      <c r="LM896" s="1"/>
      <c r="LN896" s="1"/>
      <c r="LO896" s="1"/>
      <c r="LP896" s="1"/>
      <c r="LQ896" s="1"/>
      <c r="LR896" s="1"/>
      <c r="LS896" s="1"/>
      <c r="LT896" s="1"/>
      <c r="LU896" s="1"/>
      <c r="LV896" s="1"/>
      <c r="LW896" s="1"/>
      <c r="LX896" s="1"/>
      <c r="LY896" s="1"/>
      <c r="LZ896" s="1"/>
      <c r="MA896" s="1"/>
      <c r="MB896" s="1"/>
      <c r="MC896" s="1"/>
      <c r="MD896" s="1"/>
      <c r="ME896" s="1"/>
      <c r="MF896" s="1"/>
      <c r="MG896" s="1"/>
      <c r="MH896" s="1"/>
      <c r="MI896" s="1"/>
      <c r="MJ896" s="1"/>
      <c r="MK896" s="1"/>
      <c r="ML896" s="1"/>
      <c r="MM896" s="1"/>
      <c r="MN896" s="1"/>
      <c r="MO896" s="1"/>
      <c r="MP896" s="1"/>
      <c r="MQ896" s="1"/>
      <c r="MR896" s="1"/>
      <c r="MS896" s="1"/>
      <c r="MT896" s="1"/>
      <c r="MU896" s="1"/>
      <c r="MV896" s="1"/>
      <c r="MW896" s="1"/>
      <c r="MX896" s="1"/>
      <c r="MY896" s="1"/>
      <c r="MZ896" s="1"/>
      <c r="NA896" s="1"/>
      <c r="NB896" s="1"/>
      <c r="NC896" s="1"/>
      <c r="ND896" s="1"/>
      <c r="NE896" s="1"/>
      <c r="NF896" s="1"/>
      <c r="NG896" s="1"/>
      <c r="NH896" s="1"/>
      <c r="NI896" s="1"/>
      <c r="NJ896" s="1"/>
      <c r="NK896" s="1"/>
      <c r="NL896" s="1"/>
      <c r="NM896" s="1"/>
      <c r="NN896" s="1"/>
      <c r="NO896" s="1"/>
      <c r="NP896" s="1"/>
      <c r="NQ896" s="1"/>
      <c r="NR896" s="1"/>
      <c r="NS896" s="1"/>
      <c r="NT896" s="1"/>
      <c r="NU896" s="1"/>
      <c r="NV896" s="1"/>
      <c r="NW896" s="1"/>
      <c r="NX896" s="1"/>
      <c r="NY896" s="1"/>
      <c r="NZ896" s="1"/>
      <c r="OA896" s="1"/>
      <c r="OB896" s="1"/>
      <c r="OC896" s="1"/>
      <c r="OD896" s="1"/>
      <c r="OE896" s="1"/>
      <c r="OF896" s="1"/>
      <c r="OG896" s="1"/>
      <c r="OH896" s="1"/>
      <c r="OI896" s="1"/>
      <c r="OJ896" s="1"/>
      <c r="OK896" s="1"/>
      <c r="OL896" s="1"/>
      <c r="OM896" s="1"/>
      <c r="ON896" s="1"/>
      <c r="OO896" s="1"/>
      <c r="OP896" s="1"/>
      <c r="OQ896" s="1"/>
      <c r="OR896" s="1"/>
      <c r="OS896" s="1"/>
      <c r="OT896" s="1"/>
      <c r="OU896" s="1"/>
      <c r="OV896" s="1"/>
      <c r="OW896" s="1"/>
      <c r="OX896" s="1"/>
      <c r="OY896" s="1"/>
      <c r="OZ896" s="1"/>
      <c r="PA896" s="1"/>
      <c r="PB896" s="1"/>
      <c r="PC896" s="1"/>
      <c r="PD896" s="1"/>
      <c r="PE896" s="1"/>
      <c r="PF896" s="1"/>
      <c r="PG896" s="1"/>
      <c r="PH896" s="1"/>
      <c r="PI896" s="1"/>
      <c r="PJ896" s="1"/>
      <c r="PK896" s="1"/>
      <c r="PL896" s="1"/>
      <c r="PM896" s="1"/>
      <c r="PN896" s="1"/>
      <c r="PO896" s="1"/>
      <c r="PP896" s="1"/>
      <c r="PQ896" s="1"/>
      <c r="PR896" s="1"/>
      <c r="PS896" s="1"/>
      <c r="PT896" s="1"/>
      <c r="PU896" s="1"/>
      <c r="PV896" s="1"/>
      <c r="PW896" s="1"/>
      <c r="PX896" s="1"/>
      <c r="PY896" s="1"/>
      <c r="PZ896" s="1"/>
    </row>
    <row r="897" spans="1:442" s="91" customFormat="1" ht="41.4" x14ac:dyDescent="0.3">
      <c r="A897" s="36"/>
      <c r="B897" s="228"/>
      <c r="C897" s="228"/>
      <c r="D897" s="228"/>
      <c r="E897" s="229"/>
      <c r="F897" s="229"/>
      <c r="G897" s="229"/>
      <c r="H897" s="228"/>
      <c r="I897" s="228"/>
      <c r="J897" s="11" t="s">
        <v>111</v>
      </c>
      <c r="K897" s="7" t="s">
        <v>112</v>
      </c>
      <c r="L897" s="7" t="s">
        <v>85</v>
      </c>
      <c r="M897" s="7">
        <v>5</v>
      </c>
      <c r="N897" s="227"/>
      <c r="O897" s="228"/>
      <c r="P897" s="228"/>
      <c r="Q897" s="228"/>
      <c r="R897" s="231"/>
      <c r="S897" s="231"/>
      <c r="T897" s="232"/>
      <c r="U897" s="232"/>
      <c r="V897" s="236"/>
      <c r="W897" s="236"/>
      <c r="X897" s="236"/>
      <c r="Y897" s="236"/>
      <c r="Z897" s="236"/>
      <c r="AA897" s="236"/>
      <c r="AB897" s="236"/>
      <c r="AC897" s="227"/>
      <c r="AD897" s="237"/>
      <c r="AE897" s="237"/>
      <c r="AF897" s="228"/>
      <c r="AG897" s="227"/>
      <c r="AH897" s="227"/>
      <c r="AI897" s="227"/>
      <c r="AJ897" s="228"/>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c r="FJ897" s="1"/>
      <c r="FK897" s="1"/>
      <c r="FL897" s="1"/>
      <c r="FM897" s="1"/>
      <c r="FN897" s="1"/>
      <c r="FO897" s="1"/>
      <c r="FP897" s="1"/>
      <c r="FQ897" s="1"/>
      <c r="FR897" s="1"/>
      <c r="FS897" s="1"/>
      <c r="FT897" s="1"/>
      <c r="FU897" s="1"/>
      <c r="FV897" s="1"/>
      <c r="FW897" s="1"/>
      <c r="FX897" s="1"/>
      <c r="FY897" s="1"/>
      <c r="FZ897" s="1"/>
      <c r="GA897" s="1"/>
      <c r="GB897" s="1"/>
      <c r="GC897" s="1"/>
      <c r="GD897" s="1"/>
      <c r="GE897" s="1"/>
      <c r="GF897" s="1"/>
      <c r="GG897" s="1"/>
      <c r="GH897" s="1"/>
      <c r="GI897" s="1"/>
      <c r="GJ897" s="1"/>
      <c r="GK897" s="1"/>
      <c r="GL897" s="1"/>
      <c r="GM897" s="1"/>
      <c r="GN897" s="1"/>
      <c r="GO897" s="1"/>
      <c r="GP897" s="1"/>
      <c r="GQ897" s="1"/>
      <c r="GR897" s="1"/>
      <c r="GS897" s="1"/>
      <c r="GT897" s="1"/>
      <c r="GU897" s="1"/>
      <c r="GV897" s="1"/>
      <c r="GW897" s="1"/>
      <c r="GX897" s="1"/>
      <c r="GY897" s="1"/>
      <c r="GZ897" s="1"/>
      <c r="HA897" s="1"/>
      <c r="HB897" s="1"/>
      <c r="HC897" s="1"/>
      <c r="HD897" s="1"/>
      <c r="HE897" s="1"/>
      <c r="HF897" s="1"/>
      <c r="HG897" s="1"/>
      <c r="HH897" s="1"/>
      <c r="HI897" s="1"/>
      <c r="HJ897" s="1"/>
      <c r="HK897" s="1"/>
      <c r="HL897" s="1"/>
      <c r="HM897" s="1"/>
      <c r="HN897" s="1"/>
      <c r="HO897" s="1"/>
      <c r="HP897" s="1"/>
      <c r="HQ897" s="1"/>
      <c r="HR897" s="1"/>
      <c r="HS897" s="1"/>
      <c r="HT897" s="1"/>
      <c r="HU897" s="1"/>
      <c r="HV897" s="1"/>
      <c r="HW897" s="1"/>
      <c r="HX897" s="1"/>
      <c r="HY897" s="1"/>
      <c r="HZ897" s="1"/>
      <c r="IA897" s="1"/>
      <c r="IB897" s="1"/>
      <c r="IC897" s="1"/>
      <c r="ID897" s="1"/>
      <c r="IE897" s="1"/>
      <c r="IF897" s="1"/>
      <c r="IG897" s="1"/>
      <c r="IH897" s="1"/>
      <c r="II897" s="1"/>
      <c r="IJ897" s="1"/>
      <c r="IK897" s="1"/>
      <c r="IL897" s="1"/>
      <c r="IM897" s="1"/>
      <c r="IN897" s="1"/>
      <c r="IO897" s="1"/>
      <c r="IP897" s="1"/>
      <c r="IQ897" s="1"/>
      <c r="IR897" s="1"/>
      <c r="IS897" s="1"/>
      <c r="IT897" s="1"/>
      <c r="IU897" s="1"/>
      <c r="IV897" s="1"/>
      <c r="IW897" s="1"/>
      <c r="IX897" s="1"/>
      <c r="IY897" s="1"/>
      <c r="IZ897" s="1"/>
      <c r="JA897" s="1"/>
      <c r="JB897" s="1"/>
      <c r="JC897" s="1"/>
      <c r="JD897" s="1"/>
      <c r="JE897" s="1"/>
      <c r="JF897" s="1"/>
      <c r="JG897" s="1"/>
      <c r="JH897" s="1"/>
      <c r="JI897" s="1"/>
      <c r="JJ897" s="1"/>
      <c r="JK897" s="1"/>
      <c r="JL897" s="1"/>
      <c r="JM897" s="1"/>
      <c r="JN897" s="1"/>
      <c r="JO897" s="1"/>
      <c r="JP897" s="1"/>
      <c r="JQ897" s="1"/>
      <c r="JR897" s="1"/>
      <c r="JS897" s="1"/>
      <c r="JT897" s="1"/>
      <c r="JU897" s="1"/>
      <c r="JV897" s="1"/>
      <c r="JW897" s="1"/>
      <c r="JX897" s="1"/>
      <c r="JY897" s="1"/>
      <c r="JZ897" s="1"/>
      <c r="KA897" s="1"/>
      <c r="KB897" s="1"/>
      <c r="KC897" s="1"/>
      <c r="KD897" s="1"/>
      <c r="KE897" s="1"/>
      <c r="KF897" s="1"/>
      <c r="KG897" s="1"/>
      <c r="KH897" s="1"/>
      <c r="KI897" s="1"/>
      <c r="KJ897" s="1"/>
      <c r="KK897" s="1"/>
      <c r="KL897" s="1"/>
      <c r="KM897" s="1"/>
      <c r="KN897" s="1"/>
      <c r="KO897" s="1"/>
      <c r="KP897" s="1"/>
      <c r="KQ897" s="1"/>
      <c r="KR897" s="1"/>
      <c r="KS897" s="1"/>
      <c r="KT897" s="1"/>
      <c r="KU897" s="1"/>
      <c r="KV897" s="1"/>
      <c r="KW897" s="1"/>
      <c r="KX897" s="1"/>
      <c r="KY897" s="1"/>
      <c r="KZ897" s="1"/>
      <c r="LA897" s="1"/>
      <c r="LB897" s="1"/>
      <c r="LC897" s="1"/>
      <c r="LD897" s="1"/>
      <c r="LE897" s="1"/>
      <c r="LF897" s="1"/>
      <c r="LG897" s="1"/>
      <c r="LH897" s="1"/>
      <c r="LI897" s="1"/>
      <c r="LJ897" s="1"/>
      <c r="LK897" s="1"/>
      <c r="LL897" s="1"/>
      <c r="LM897" s="1"/>
      <c r="LN897" s="1"/>
      <c r="LO897" s="1"/>
      <c r="LP897" s="1"/>
      <c r="LQ897" s="1"/>
      <c r="LR897" s="1"/>
      <c r="LS897" s="1"/>
      <c r="LT897" s="1"/>
      <c r="LU897" s="1"/>
      <c r="LV897" s="1"/>
      <c r="LW897" s="1"/>
      <c r="LX897" s="1"/>
      <c r="LY897" s="1"/>
      <c r="LZ897" s="1"/>
      <c r="MA897" s="1"/>
      <c r="MB897" s="1"/>
      <c r="MC897" s="1"/>
      <c r="MD897" s="1"/>
      <c r="ME897" s="1"/>
      <c r="MF897" s="1"/>
      <c r="MG897" s="1"/>
      <c r="MH897" s="1"/>
      <c r="MI897" s="1"/>
      <c r="MJ897" s="1"/>
      <c r="MK897" s="1"/>
      <c r="ML897" s="1"/>
      <c r="MM897" s="1"/>
      <c r="MN897" s="1"/>
      <c r="MO897" s="1"/>
      <c r="MP897" s="1"/>
      <c r="MQ897" s="1"/>
      <c r="MR897" s="1"/>
      <c r="MS897" s="1"/>
      <c r="MT897" s="1"/>
      <c r="MU897" s="1"/>
      <c r="MV897" s="1"/>
      <c r="MW897" s="1"/>
      <c r="MX897" s="1"/>
      <c r="MY897" s="1"/>
      <c r="MZ897" s="1"/>
      <c r="NA897" s="1"/>
      <c r="NB897" s="1"/>
      <c r="NC897" s="1"/>
      <c r="ND897" s="1"/>
      <c r="NE897" s="1"/>
      <c r="NF897" s="1"/>
      <c r="NG897" s="1"/>
      <c r="NH897" s="1"/>
      <c r="NI897" s="1"/>
      <c r="NJ897" s="1"/>
      <c r="NK897" s="1"/>
      <c r="NL897" s="1"/>
      <c r="NM897" s="1"/>
      <c r="NN897" s="1"/>
      <c r="NO897" s="1"/>
      <c r="NP897" s="1"/>
      <c r="NQ897" s="1"/>
      <c r="NR897" s="1"/>
      <c r="NS897" s="1"/>
      <c r="NT897" s="1"/>
      <c r="NU897" s="1"/>
      <c r="NV897" s="1"/>
      <c r="NW897" s="1"/>
      <c r="NX897" s="1"/>
      <c r="NY897" s="1"/>
      <c r="NZ897" s="1"/>
      <c r="OA897" s="1"/>
      <c r="OB897" s="1"/>
      <c r="OC897" s="1"/>
      <c r="OD897" s="1"/>
      <c r="OE897" s="1"/>
      <c r="OF897" s="1"/>
      <c r="OG897" s="1"/>
      <c r="OH897" s="1"/>
      <c r="OI897" s="1"/>
      <c r="OJ897" s="1"/>
      <c r="OK897" s="1"/>
      <c r="OL897" s="1"/>
      <c r="OM897" s="1"/>
      <c r="ON897" s="1"/>
      <c r="OO897" s="1"/>
      <c r="OP897" s="1"/>
      <c r="OQ897" s="1"/>
      <c r="OR897" s="1"/>
      <c r="OS897" s="1"/>
      <c r="OT897" s="1"/>
      <c r="OU897" s="1"/>
      <c r="OV897" s="1"/>
      <c r="OW897" s="1"/>
      <c r="OX897" s="1"/>
      <c r="OY897" s="1"/>
      <c r="OZ897" s="1"/>
      <c r="PA897" s="1"/>
      <c r="PB897" s="1"/>
      <c r="PC897" s="1"/>
      <c r="PD897" s="1"/>
      <c r="PE897" s="1"/>
      <c r="PF897" s="1"/>
      <c r="PG897" s="1"/>
      <c r="PH897" s="1"/>
      <c r="PI897" s="1"/>
      <c r="PJ897" s="1"/>
      <c r="PK897" s="1"/>
      <c r="PL897" s="1"/>
      <c r="PM897" s="1"/>
      <c r="PN897" s="1"/>
      <c r="PO897" s="1"/>
      <c r="PP897" s="1"/>
      <c r="PQ897" s="1"/>
      <c r="PR897" s="1"/>
      <c r="PS897" s="1"/>
      <c r="PT897" s="1"/>
      <c r="PU897" s="1"/>
      <c r="PV897" s="1"/>
      <c r="PW897" s="1"/>
      <c r="PX897" s="1"/>
      <c r="PY897" s="1"/>
      <c r="PZ897" s="1"/>
    </row>
    <row r="898" spans="1:442" s="91" customFormat="1" ht="27.6" x14ac:dyDescent="0.3">
      <c r="A898" s="36"/>
      <c r="B898" s="228"/>
      <c r="C898" s="228"/>
      <c r="D898" s="228"/>
      <c r="E898" s="229"/>
      <c r="F898" s="229"/>
      <c r="G898" s="229"/>
      <c r="H898" s="228"/>
      <c r="I898" s="228"/>
      <c r="J898" s="11" t="s">
        <v>127</v>
      </c>
      <c r="K898" s="7" t="s">
        <v>128</v>
      </c>
      <c r="L898" s="7" t="s">
        <v>85</v>
      </c>
      <c r="M898" s="63">
        <v>120</v>
      </c>
      <c r="N898" s="227"/>
      <c r="O898" s="228"/>
      <c r="P898" s="228"/>
      <c r="Q898" s="228"/>
      <c r="R898" s="231"/>
      <c r="S898" s="231"/>
      <c r="T898" s="232"/>
      <c r="U898" s="232"/>
      <c r="V898" s="236"/>
      <c r="W898" s="236"/>
      <c r="X898" s="236"/>
      <c r="Y898" s="236"/>
      <c r="Z898" s="236"/>
      <c r="AA898" s="236"/>
      <c r="AB898" s="236"/>
      <c r="AC898" s="227"/>
      <c r="AD898" s="237"/>
      <c r="AE898" s="237"/>
      <c r="AF898" s="228"/>
      <c r="AG898" s="227"/>
      <c r="AH898" s="227"/>
      <c r="AI898" s="227"/>
      <c r="AJ898" s="228"/>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c r="FJ898" s="1"/>
      <c r="FK898" s="1"/>
      <c r="FL898" s="1"/>
      <c r="FM898" s="1"/>
      <c r="FN898" s="1"/>
      <c r="FO898" s="1"/>
      <c r="FP898" s="1"/>
      <c r="FQ898" s="1"/>
      <c r="FR898" s="1"/>
      <c r="FS898" s="1"/>
      <c r="FT898" s="1"/>
      <c r="FU898" s="1"/>
      <c r="FV898" s="1"/>
      <c r="FW898" s="1"/>
      <c r="FX898" s="1"/>
      <c r="FY898" s="1"/>
      <c r="FZ898" s="1"/>
      <c r="GA898" s="1"/>
      <c r="GB898" s="1"/>
      <c r="GC898" s="1"/>
      <c r="GD898" s="1"/>
      <c r="GE898" s="1"/>
      <c r="GF898" s="1"/>
      <c r="GG898" s="1"/>
      <c r="GH898" s="1"/>
      <c r="GI898" s="1"/>
      <c r="GJ898" s="1"/>
      <c r="GK898" s="1"/>
      <c r="GL898" s="1"/>
      <c r="GM898" s="1"/>
      <c r="GN898" s="1"/>
      <c r="GO898" s="1"/>
      <c r="GP898" s="1"/>
      <c r="GQ898" s="1"/>
      <c r="GR898" s="1"/>
      <c r="GS898" s="1"/>
      <c r="GT898" s="1"/>
      <c r="GU898" s="1"/>
      <c r="GV898" s="1"/>
      <c r="GW898" s="1"/>
      <c r="GX898" s="1"/>
      <c r="GY898" s="1"/>
      <c r="GZ898" s="1"/>
      <c r="HA898" s="1"/>
      <c r="HB898" s="1"/>
      <c r="HC898" s="1"/>
      <c r="HD898" s="1"/>
      <c r="HE898" s="1"/>
      <c r="HF898" s="1"/>
      <c r="HG898" s="1"/>
      <c r="HH898" s="1"/>
      <c r="HI898" s="1"/>
      <c r="HJ898" s="1"/>
      <c r="HK898" s="1"/>
      <c r="HL898" s="1"/>
      <c r="HM898" s="1"/>
      <c r="HN898" s="1"/>
      <c r="HO898" s="1"/>
      <c r="HP898" s="1"/>
      <c r="HQ898" s="1"/>
      <c r="HR898" s="1"/>
      <c r="HS898" s="1"/>
      <c r="HT898" s="1"/>
      <c r="HU898" s="1"/>
      <c r="HV898" s="1"/>
      <c r="HW898" s="1"/>
      <c r="HX898" s="1"/>
      <c r="HY898" s="1"/>
      <c r="HZ898" s="1"/>
      <c r="IA898" s="1"/>
      <c r="IB898" s="1"/>
      <c r="IC898" s="1"/>
      <c r="ID898" s="1"/>
      <c r="IE898" s="1"/>
      <c r="IF898" s="1"/>
      <c r="IG898" s="1"/>
      <c r="IH898" s="1"/>
      <c r="II898" s="1"/>
      <c r="IJ898" s="1"/>
      <c r="IK898" s="1"/>
      <c r="IL898" s="1"/>
      <c r="IM898" s="1"/>
      <c r="IN898" s="1"/>
      <c r="IO898" s="1"/>
      <c r="IP898" s="1"/>
      <c r="IQ898" s="1"/>
      <c r="IR898" s="1"/>
      <c r="IS898" s="1"/>
      <c r="IT898" s="1"/>
      <c r="IU898" s="1"/>
      <c r="IV898" s="1"/>
      <c r="IW898" s="1"/>
      <c r="IX898" s="1"/>
      <c r="IY898" s="1"/>
      <c r="IZ898" s="1"/>
      <c r="JA898" s="1"/>
      <c r="JB898" s="1"/>
      <c r="JC898" s="1"/>
      <c r="JD898" s="1"/>
      <c r="JE898" s="1"/>
      <c r="JF898" s="1"/>
      <c r="JG898" s="1"/>
      <c r="JH898" s="1"/>
      <c r="JI898" s="1"/>
      <c r="JJ898" s="1"/>
      <c r="JK898" s="1"/>
      <c r="JL898" s="1"/>
      <c r="JM898" s="1"/>
      <c r="JN898" s="1"/>
      <c r="JO898" s="1"/>
      <c r="JP898" s="1"/>
      <c r="JQ898" s="1"/>
      <c r="JR898" s="1"/>
      <c r="JS898" s="1"/>
      <c r="JT898" s="1"/>
      <c r="JU898" s="1"/>
      <c r="JV898" s="1"/>
      <c r="JW898" s="1"/>
      <c r="JX898" s="1"/>
      <c r="JY898" s="1"/>
      <c r="JZ898" s="1"/>
      <c r="KA898" s="1"/>
      <c r="KB898" s="1"/>
      <c r="KC898" s="1"/>
      <c r="KD898" s="1"/>
      <c r="KE898" s="1"/>
      <c r="KF898" s="1"/>
      <c r="KG898" s="1"/>
      <c r="KH898" s="1"/>
      <c r="KI898" s="1"/>
      <c r="KJ898" s="1"/>
      <c r="KK898" s="1"/>
      <c r="KL898" s="1"/>
      <c r="KM898" s="1"/>
      <c r="KN898" s="1"/>
      <c r="KO898" s="1"/>
      <c r="KP898" s="1"/>
      <c r="KQ898" s="1"/>
      <c r="KR898" s="1"/>
      <c r="KS898" s="1"/>
      <c r="KT898" s="1"/>
      <c r="KU898" s="1"/>
      <c r="KV898" s="1"/>
      <c r="KW898" s="1"/>
      <c r="KX898" s="1"/>
      <c r="KY898" s="1"/>
      <c r="KZ898" s="1"/>
      <c r="LA898" s="1"/>
      <c r="LB898" s="1"/>
      <c r="LC898" s="1"/>
      <c r="LD898" s="1"/>
      <c r="LE898" s="1"/>
      <c r="LF898" s="1"/>
      <c r="LG898" s="1"/>
      <c r="LH898" s="1"/>
      <c r="LI898" s="1"/>
      <c r="LJ898" s="1"/>
      <c r="LK898" s="1"/>
      <c r="LL898" s="1"/>
      <c r="LM898" s="1"/>
      <c r="LN898" s="1"/>
      <c r="LO898" s="1"/>
      <c r="LP898" s="1"/>
      <c r="LQ898" s="1"/>
      <c r="LR898" s="1"/>
      <c r="LS898" s="1"/>
      <c r="LT898" s="1"/>
      <c r="LU898" s="1"/>
      <c r="LV898" s="1"/>
      <c r="LW898" s="1"/>
      <c r="LX898" s="1"/>
      <c r="LY898" s="1"/>
      <c r="LZ898" s="1"/>
      <c r="MA898" s="1"/>
      <c r="MB898" s="1"/>
      <c r="MC898" s="1"/>
      <c r="MD898" s="1"/>
      <c r="ME898" s="1"/>
      <c r="MF898" s="1"/>
      <c r="MG898" s="1"/>
      <c r="MH898" s="1"/>
      <c r="MI898" s="1"/>
      <c r="MJ898" s="1"/>
      <c r="MK898" s="1"/>
      <c r="ML898" s="1"/>
      <c r="MM898" s="1"/>
      <c r="MN898" s="1"/>
      <c r="MO898" s="1"/>
      <c r="MP898" s="1"/>
      <c r="MQ898" s="1"/>
      <c r="MR898" s="1"/>
      <c r="MS898" s="1"/>
      <c r="MT898" s="1"/>
      <c r="MU898" s="1"/>
      <c r="MV898" s="1"/>
      <c r="MW898" s="1"/>
      <c r="MX898" s="1"/>
      <c r="MY898" s="1"/>
      <c r="MZ898" s="1"/>
      <c r="NA898" s="1"/>
      <c r="NB898" s="1"/>
      <c r="NC898" s="1"/>
      <c r="ND898" s="1"/>
      <c r="NE898" s="1"/>
      <c r="NF898" s="1"/>
      <c r="NG898" s="1"/>
      <c r="NH898" s="1"/>
      <c r="NI898" s="1"/>
      <c r="NJ898" s="1"/>
      <c r="NK898" s="1"/>
      <c r="NL898" s="1"/>
      <c r="NM898" s="1"/>
      <c r="NN898" s="1"/>
      <c r="NO898" s="1"/>
      <c r="NP898" s="1"/>
      <c r="NQ898" s="1"/>
      <c r="NR898" s="1"/>
      <c r="NS898" s="1"/>
      <c r="NT898" s="1"/>
      <c r="NU898" s="1"/>
      <c r="NV898" s="1"/>
      <c r="NW898" s="1"/>
      <c r="NX898" s="1"/>
      <c r="NY898" s="1"/>
      <c r="NZ898" s="1"/>
      <c r="OA898" s="1"/>
      <c r="OB898" s="1"/>
      <c r="OC898" s="1"/>
      <c r="OD898" s="1"/>
      <c r="OE898" s="1"/>
      <c r="OF898" s="1"/>
      <c r="OG898" s="1"/>
      <c r="OH898" s="1"/>
      <c r="OI898" s="1"/>
      <c r="OJ898" s="1"/>
      <c r="OK898" s="1"/>
      <c r="OL898" s="1"/>
      <c r="OM898" s="1"/>
      <c r="ON898" s="1"/>
      <c r="OO898" s="1"/>
      <c r="OP898" s="1"/>
      <c r="OQ898" s="1"/>
      <c r="OR898" s="1"/>
      <c r="OS898" s="1"/>
      <c r="OT898" s="1"/>
      <c r="OU898" s="1"/>
      <c r="OV898" s="1"/>
      <c r="OW898" s="1"/>
      <c r="OX898" s="1"/>
      <c r="OY898" s="1"/>
      <c r="OZ898" s="1"/>
      <c r="PA898" s="1"/>
      <c r="PB898" s="1"/>
      <c r="PC898" s="1"/>
      <c r="PD898" s="1"/>
      <c r="PE898" s="1"/>
      <c r="PF898" s="1"/>
      <c r="PG898" s="1"/>
      <c r="PH898" s="1"/>
      <c r="PI898" s="1"/>
      <c r="PJ898" s="1"/>
      <c r="PK898" s="1"/>
      <c r="PL898" s="1"/>
      <c r="PM898" s="1"/>
      <c r="PN898" s="1"/>
      <c r="PO898" s="1"/>
      <c r="PP898" s="1"/>
      <c r="PQ898" s="1"/>
      <c r="PR898" s="1"/>
      <c r="PS898" s="1"/>
      <c r="PT898" s="1"/>
      <c r="PU898" s="1"/>
      <c r="PV898" s="1"/>
      <c r="PW898" s="1"/>
      <c r="PX898" s="1"/>
      <c r="PY898" s="1"/>
      <c r="PZ898" s="1"/>
    </row>
    <row r="899" spans="1:442" s="91" customFormat="1" ht="96.6" x14ac:dyDescent="0.3">
      <c r="A899" s="36"/>
      <c r="B899" s="228" t="s">
        <v>1271</v>
      </c>
      <c r="C899" s="228" t="s">
        <v>1273</v>
      </c>
      <c r="D899" s="228" t="s">
        <v>106</v>
      </c>
      <c r="E899" s="229" t="s">
        <v>67</v>
      </c>
      <c r="F899" s="229" t="s">
        <v>134</v>
      </c>
      <c r="G899" s="229" t="s">
        <v>147</v>
      </c>
      <c r="H899" s="228" t="s">
        <v>70</v>
      </c>
      <c r="I899" s="228" t="s">
        <v>79</v>
      </c>
      <c r="J899" s="11" t="s">
        <v>207</v>
      </c>
      <c r="K899" s="7" t="s">
        <v>107</v>
      </c>
      <c r="L899" s="7" t="s">
        <v>86</v>
      </c>
      <c r="M899" s="7">
        <v>40</v>
      </c>
      <c r="N899" s="227" t="s">
        <v>108</v>
      </c>
      <c r="O899" s="228" t="s">
        <v>571</v>
      </c>
      <c r="P899" s="228" t="s">
        <v>75</v>
      </c>
      <c r="Q899" s="228" t="s">
        <v>76</v>
      </c>
      <c r="R899" s="231" t="s">
        <v>77</v>
      </c>
      <c r="S899" s="231" t="s">
        <v>109</v>
      </c>
      <c r="T899" s="232">
        <f>V899+Y899</f>
        <v>25249.24</v>
      </c>
      <c r="U899" s="232" t="s">
        <v>79</v>
      </c>
      <c r="V899" s="236">
        <v>21461.86</v>
      </c>
      <c r="W899" s="236" t="s">
        <v>98</v>
      </c>
      <c r="X899" s="236" t="s">
        <v>79</v>
      </c>
      <c r="Y899" s="236">
        <v>3787.38</v>
      </c>
      <c r="Z899" s="236" t="s">
        <v>98</v>
      </c>
      <c r="AA899" s="236" t="s">
        <v>79</v>
      </c>
      <c r="AB899" s="236">
        <v>8389</v>
      </c>
      <c r="AC899" s="227" t="s">
        <v>149</v>
      </c>
      <c r="AD899" s="237" t="s">
        <v>79</v>
      </c>
      <c r="AE899" s="237">
        <f>V899+Y899</f>
        <v>25249.24</v>
      </c>
      <c r="AF899" s="228" t="s">
        <v>79</v>
      </c>
      <c r="AG899" s="227" t="s">
        <v>33</v>
      </c>
      <c r="AH899" s="227" t="s">
        <v>406</v>
      </c>
      <c r="AI899" s="227" t="s">
        <v>510</v>
      </c>
      <c r="AJ899" s="228"/>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c r="FJ899" s="1"/>
      <c r="FK899" s="1"/>
      <c r="FL899" s="1"/>
      <c r="FM899" s="1"/>
      <c r="FN899" s="1"/>
      <c r="FO899" s="1"/>
      <c r="FP899" s="1"/>
      <c r="FQ899" s="1"/>
      <c r="FR899" s="1"/>
      <c r="FS899" s="1"/>
      <c r="FT899" s="1"/>
      <c r="FU899" s="1"/>
      <c r="FV899" s="1"/>
      <c r="FW899" s="1"/>
      <c r="FX899" s="1"/>
      <c r="FY899" s="1"/>
      <c r="FZ899" s="1"/>
      <c r="GA899" s="1"/>
      <c r="GB899" s="1"/>
      <c r="GC899" s="1"/>
      <c r="GD899" s="1"/>
      <c r="GE899" s="1"/>
      <c r="GF899" s="1"/>
      <c r="GG899" s="1"/>
      <c r="GH899" s="1"/>
      <c r="GI899" s="1"/>
      <c r="GJ899" s="1"/>
      <c r="GK899" s="1"/>
      <c r="GL899" s="1"/>
      <c r="GM899" s="1"/>
      <c r="GN899" s="1"/>
      <c r="GO899" s="1"/>
      <c r="GP899" s="1"/>
      <c r="GQ899" s="1"/>
      <c r="GR899" s="1"/>
      <c r="GS899" s="1"/>
      <c r="GT899" s="1"/>
      <c r="GU899" s="1"/>
      <c r="GV899" s="1"/>
      <c r="GW899" s="1"/>
      <c r="GX899" s="1"/>
      <c r="GY899" s="1"/>
      <c r="GZ899" s="1"/>
      <c r="HA899" s="1"/>
      <c r="HB899" s="1"/>
      <c r="HC899" s="1"/>
      <c r="HD899" s="1"/>
      <c r="HE899" s="1"/>
      <c r="HF899" s="1"/>
      <c r="HG899" s="1"/>
      <c r="HH899" s="1"/>
      <c r="HI899" s="1"/>
      <c r="HJ899" s="1"/>
      <c r="HK899" s="1"/>
      <c r="HL899" s="1"/>
      <c r="HM899" s="1"/>
      <c r="HN899" s="1"/>
      <c r="HO899" s="1"/>
      <c r="HP899" s="1"/>
      <c r="HQ899" s="1"/>
      <c r="HR899" s="1"/>
      <c r="HS899" s="1"/>
      <c r="HT899" s="1"/>
      <c r="HU899" s="1"/>
      <c r="HV899" s="1"/>
      <c r="HW899" s="1"/>
      <c r="HX899" s="1"/>
      <c r="HY899" s="1"/>
      <c r="HZ899" s="1"/>
      <c r="IA899" s="1"/>
      <c r="IB899" s="1"/>
      <c r="IC899" s="1"/>
      <c r="ID899" s="1"/>
      <c r="IE899" s="1"/>
      <c r="IF899" s="1"/>
      <c r="IG899" s="1"/>
      <c r="IH899" s="1"/>
      <c r="II899" s="1"/>
      <c r="IJ899" s="1"/>
      <c r="IK899" s="1"/>
      <c r="IL899" s="1"/>
      <c r="IM899" s="1"/>
      <c r="IN899" s="1"/>
      <c r="IO899" s="1"/>
      <c r="IP899" s="1"/>
      <c r="IQ899" s="1"/>
      <c r="IR899" s="1"/>
      <c r="IS899" s="1"/>
      <c r="IT899" s="1"/>
      <c r="IU899" s="1"/>
      <c r="IV899" s="1"/>
      <c r="IW899" s="1"/>
      <c r="IX899" s="1"/>
      <c r="IY899" s="1"/>
      <c r="IZ899" s="1"/>
      <c r="JA899" s="1"/>
      <c r="JB899" s="1"/>
      <c r="JC899" s="1"/>
      <c r="JD899" s="1"/>
      <c r="JE899" s="1"/>
      <c r="JF899" s="1"/>
      <c r="JG899" s="1"/>
      <c r="JH899" s="1"/>
      <c r="JI899" s="1"/>
      <c r="JJ899" s="1"/>
      <c r="JK899" s="1"/>
      <c r="JL899" s="1"/>
      <c r="JM899" s="1"/>
      <c r="JN899" s="1"/>
      <c r="JO899" s="1"/>
      <c r="JP899" s="1"/>
      <c r="JQ899" s="1"/>
      <c r="JR899" s="1"/>
      <c r="JS899" s="1"/>
      <c r="JT899" s="1"/>
      <c r="JU899" s="1"/>
      <c r="JV899" s="1"/>
      <c r="JW899" s="1"/>
      <c r="JX899" s="1"/>
      <c r="JY899" s="1"/>
      <c r="JZ899" s="1"/>
      <c r="KA899" s="1"/>
      <c r="KB899" s="1"/>
      <c r="KC899" s="1"/>
      <c r="KD899" s="1"/>
      <c r="KE899" s="1"/>
      <c r="KF899" s="1"/>
      <c r="KG899" s="1"/>
      <c r="KH899" s="1"/>
      <c r="KI899" s="1"/>
      <c r="KJ899" s="1"/>
      <c r="KK899" s="1"/>
      <c r="KL899" s="1"/>
      <c r="KM899" s="1"/>
      <c r="KN899" s="1"/>
      <c r="KO899" s="1"/>
      <c r="KP899" s="1"/>
      <c r="KQ899" s="1"/>
      <c r="KR899" s="1"/>
      <c r="KS899" s="1"/>
      <c r="KT899" s="1"/>
      <c r="KU899" s="1"/>
      <c r="KV899" s="1"/>
      <c r="KW899" s="1"/>
      <c r="KX899" s="1"/>
      <c r="KY899" s="1"/>
      <c r="KZ899" s="1"/>
      <c r="LA899" s="1"/>
      <c r="LB899" s="1"/>
      <c r="LC899" s="1"/>
      <c r="LD899" s="1"/>
      <c r="LE899" s="1"/>
      <c r="LF899" s="1"/>
      <c r="LG899" s="1"/>
      <c r="LH899" s="1"/>
      <c r="LI899" s="1"/>
      <c r="LJ899" s="1"/>
      <c r="LK899" s="1"/>
      <c r="LL899" s="1"/>
      <c r="LM899" s="1"/>
      <c r="LN899" s="1"/>
      <c r="LO899" s="1"/>
      <c r="LP899" s="1"/>
      <c r="LQ899" s="1"/>
      <c r="LR899" s="1"/>
      <c r="LS899" s="1"/>
      <c r="LT899" s="1"/>
      <c r="LU899" s="1"/>
      <c r="LV899" s="1"/>
      <c r="LW899" s="1"/>
      <c r="LX899" s="1"/>
      <c r="LY899" s="1"/>
      <c r="LZ899" s="1"/>
      <c r="MA899" s="1"/>
      <c r="MB899" s="1"/>
      <c r="MC899" s="1"/>
      <c r="MD899" s="1"/>
      <c r="ME899" s="1"/>
      <c r="MF899" s="1"/>
      <c r="MG899" s="1"/>
      <c r="MH899" s="1"/>
      <c r="MI899" s="1"/>
      <c r="MJ899" s="1"/>
      <c r="MK899" s="1"/>
      <c r="ML899" s="1"/>
      <c r="MM899" s="1"/>
      <c r="MN899" s="1"/>
      <c r="MO899" s="1"/>
      <c r="MP899" s="1"/>
      <c r="MQ899" s="1"/>
      <c r="MR899" s="1"/>
      <c r="MS899" s="1"/>
      <c r="MT899" s="1"/>
      <c r="MU899" s="1"/>
      <c r="MV899" s="1"/>
      <c r="MW899" s="1"/>
      <c r="MX899" s="1"/>
      <c r="MY899" s="1"/>
      <c r="MZ899" s="1"/>
      <c r="NA899" s="1"/>
      <c r="NB899" s="1"/>
      <c r="NC899" s="1"/>
      <c r="ND899" s="1"/>
      <c r="NE899" s="1"/>
      <c r="NF899" s="1"/>
      <c r="NG899" s="1"/>
      <c r="NH899" s="1"/>
      <c r="NI899" s="1"/>
      <c r="NJ899" s="1"/>
      <c r="NK899" s="1"/>
      <c r="NL899" s="1"/>
      <c r="NM899" s="1"/>
      <c r="NN899" s="1"/>
      <c r="NO899" s="1"/>
      <c r="NP899" s="1"/>
      <c r="NQ899" s="1"/>
      <c r="NR899" s="1"/>
      <c r="NS899" s="1"/>
      <c r="NT899" s="1"/>
      <c r="NU899" s="1"/>
      <c r="NV899" s="1"/>
      <c r="NW899" s="1"/>
      <c r="NX899" s="1"/>
      <c r="NY899" s="1"/>
      <c r="NZ899" s="1"/>
      <c r="OA899" s="1"/>
      <c r="OB899" s="1"/>
      <c r="OC899" s="1"/>
      <c r="OD899" s="1"/>
      <c r="OE899" s="1"/>
      <c r="OF899" s="1"/>
      <c r="OG899" s="1"/>
      <c r="OH899" s="1"/>
      <c r="OI899" s="1"/>
      <c r="OJ899" s="1"/>
      <c r="OK899" s="1"/>
      <c r="OL899" s="1"/>
      <c r="OM899" s="1"/>
      <c r="ON899" s="1"/>
      <c r="OO899" s="1"/>
      <c r="OP899" s="1"/>
      <c r="OQ899" s="1"/>
      <c r="OR899" s="1"/>
      <c r="OS899" s="1"/>
      <c r="OT899" s="1"/>
      <c r="OU899" s="1"/>
      <c r="OV899" s="1"/>
      <c r="OW899" s="1"/>
      <c r="OX899" s="1"/>
      <c r="OY899" s="1"/>
      <c r="OZ899" s="1"/>
      <c r="PA899" s="1"/>
      <c r="PB899" s="1"/>
      <c r="PC899" s="1"/>
      <c r="PD899" s="1"/>
      <c r="PE899" s="1"/>
      <c r="PF899" s="1"/>
      <c r="PG899" s="1"/>
      <c r="PH899" s="1"/>
      <c r="PI899" s="1"/>
      <c r="PJ899" s="1"/>
      <c r="PK899" s="1"/>
      <c r="PL899" s="1"/>
      <c r="PM899" s="1"/>
      <c r="PN899" s="1"/>
      <c r="PO899" s="1"/>
      <c r="PP899" s="1"/>
      <c r="PQ899" s="1"/>
      <c r="PR899" s="1"/>
      <c r="PS899" s="1"/>
      <c r="PT899" s="1"/>
      <c r="PU899" s="1"/>
      <c r="PV899" s="1"/>
      <c r="PW899" s="1"/>
      <c r="PX899" s="1"/>
      <c r="PY899" s="1"/>
      <c r="PZ899" s="1"/>
    </row>
    <row r="900" spans="1:442" s="91" customFormat="1" ht="56.7" customHeight="1" x14ac:dyDescent="0.3">
      <c r="A900" s="36"/>
      <c r="B900" s="228"/>
      <c r="C900" s="228"/>
      <c r="D900" s="228"/>
      <c r="E900" s="229"/>
      <c r="F900" s="229"/>
      <c r="G900" s="229"/>
      <c r="H900" s="228"/>
      <c r="I900" s="228"/>
      <c r="J900" s="11" t="s">
        <v>111</v>
      </c>
      <c r="K900" s="7" t="s">
        <v>112</v>
      </c>
      <c r="L900" s="7" t="s">
        <v>85</v>
      </c>
      <c r="M900" s="7">
        <v>2</v>
      </c>
      <c r="N900" s="227"/>
      <c r="O900" s="228"/>
      <c r="P900" s="228"/>
      <c r="Q900" s="228"/>
      <c r="R900" s="231"/>
      <c r="S900" s="231"/>
      <c r="T900" s="232"/>
      <c r="U900" s="232"/>
      <c r="V900" s="236"/>
      <c r="W900" s="236"/>
      <c r="X900" s="236"/>
      <c r="Y900" s="236"/>
      <c r="Z900" s="236"/>
      <c r="AA900" s="236"/>
      <c r="AB900" s="236"/>
      <c r="AC900" s="227"/>
      <c r="AD900" s="237"/>
      <c r="AE900" s="237"/>
      <c r="AF900" s="228"/>
      <c r="AG900" s="227"/>
      <c r="AH900" s="227"/>
      <c r="AI900" s="227"/>
      <c r="AJ900" s="228"/>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c r="FJ900" s="1"/>
      <c r="FK900" s="1"/>
      <c r="FL900" s="1"/>
      <c r="FM900" s="1"/>
      <c r="FN900" s="1"/>
      <c r="FO900" s="1"/>
      <c r="FP900" s="1"/>
      <c r="FQ900" s="1"/>
      <c r="FR900" s="1"/>
      <c r="FS900" s="1"/>
      <c r="FT900" s="1"/>
      <c r="FU900" s="1"/>
      <c r="FV900" s="1"/>
      <c r="FW900" s="1"/>
      <c r="FX900" s="1"/>
      <c r="FY900" s="1"/>
      <c r="FZ900" s="1"/>
      <c r="GA900" s="1"/>
      <c r="GB900" s="1"/>
      <c r="GC900" s="1"/>
      <c r="GD900" s="1"/>
      <c r="GE900" s="1"/>
      <c r="GF900" s="1"/>
      <c r="GG900" s="1"/>
      <c r="GH900" s="1"/>
      <c r="GI900" s="1"/>
      <c r="GJ900" s="1"/>
      <c r="GK900" s="1"/>
      <c r="GL900" s="1"/>
      <c r="GM900" s="1"/>
      <c r="GN900" s="1"/>
      <c r="GO900" s="1"/>
      <c r="GP900" s="1"/>
      <c r="GQ900" s="1"/>
      <c r="GR900" s="1"/>
      <c r="GS900" s="1"/>
      <c r="GT900" s="1"/>
      <c r="GU900" s="1"/>
      <c r="GV900" s="1"/>
      <c r="GW900" s="1"/>
      <c r="GX900" s="1"/>
      <c r="GY900" s="1"/>
      <c r="GZ900" s="1"/>
      <c r="HA900" s="1"/>
      <c r="HB900" s="1"/>
      <c r="HC900" s="1"/>
      <c r="HD900" s="1"/>
      <c r="HE900" s="1"/>
      <c r="HF900" s="1"/>
      <c r="HG900" s="1"/>
      <c r="HH900" s="1"/>
      <c r="HI900" s="1"/>
      <c r="HJ900" s="1"/>
      <c r="HK900" s="1"/>
      <c r="HL900" s="1"/>
      <c r="HM900" s="1"/>
      <c r="HN900" s="1"/>
      <c r="HO900" s="1"/>
      <c r="HP900" s="1"/>
      <c r="HQ900" s="1"/>
      <c r="HR900" s="1"/>
      <c r="HS900" s="1"/>
      <c r="HT900" s="1"/>
      <c r="HU900" s="1"/>
      <c r="HV900" s="1"/>
      <c r="HW900" s="1"/>
      <c r="HX900" s="1"/>
      <c r="HY900" s="1"/>
      <c r="HZ900" s="1"/>
      <c r="IA900" s="1"/>
      <c r="IB900" s="1"/>
      <c r="IC900" s="1"/>
      <c r="ID900" s="1"/>
      <c r="IE900" s="1"/>
      <c r="IF900" s="1"/>
      <c r="IG900" s="1"/>
      <c r="IH900" s="1"/>
      <c r="II900" s="1"/>
      <c r="IJ900" s="1"/>
      <c r="IK900" s="1"/>
      <c r="IL900" s="1"/>
      <c r="IM900" s="1"/>
      <c r="IN900" s="1"/>
      <c r="IO900" s="1"/>
      <c r="IP900" s="1"/>
      <c r="IQ900" s="1"/>
      <c r="IR900" s="1"/>
      <c r="IS900" s="1"/>
      <c r="IT900" s="1"/>
      <c r="IU900" s="1"/>
      <c r="IV900" s="1"/>
      <c r="IW900" s="1"/>
      <c r="IX900" s="1"/>
      <c r="IY900" s="1"/>
      <c r="IZ900" s="1"/>
      <c r="JA900" s="1"/>
      <c r="JB900" s="1"/>
      <c r="JC900" s="1"/>
      <c r="JD900" s="1"/>
      <c r="JE900" s="1"/>
      <c r="JF900" s="1"/>
      <c r="JG900" s="1"/>
      <c r="JH900" s="1"/>
      <c r="JI900" s="1"/>
      <c r="JJ900" s="1"/>
      <c r="JK900" s="1"/>
      <c r="JL900" s="1"/>
      <c r="JM900" s="1"/>
      <c r="JN900" s="1"/>
      <c r="JO900" s="1"/>
      <c r="JP900" s="1"/>
      <c r="JQ900" s="1"/>
      <c r="JR900" s="1"/>
      <c r="JS900" s="1"/>
      <c r="JT900" s="1"/>
      <c r="JU900" s="1"/>
      <c r="JV900" s="1"/>
      <c r="JW900" s="1"/>
      <c r="JX900" s="1"/>
      <c r="JY900" s="1"/>
      <c r="JZ900" s="1"/>
      <c r="KA900" s="1"/>
      <c r="KB900" s="1"/>
      <c r="KC900" s="1"/>
      <c r="KD900" s="1"/>
      <c r="KE900" s="1"/>
      <c r="KF900" s="1"/>
      <c r="KG900" s="1"/>
      <c r="KH900" s="1"/>
      <c r="KI900" s="1"/>
      <c r="KJ900" s="1"/>
      <c r="KK900" s="1"/>
      <c r="KL900" s="1"/>
      <c r="KM900" s="1"/>
      <c r="KN900" s="1"/>
      <c r="KO900" s="1"/>
      <c r="KP900" s="1"/>
      <c r="KQ900" s="1"/>
      <c r="KR900" s="1"/>
      <c r="KS900" s="1"/>
      <c r="KT900" s="1"/>
      <c r="KU900" s="1"/>
      <c r="KV900" s="1"/>
      <c r="KW900" s="1"/>
      <c r="KX900" s="1"/>
      <c r="KY900" s="1"/>
      <c r="KZ900" s="1"/>
      <c r="LA900" s="1"/>
      <c r="LB900" s="1"/>
      <c r="LC900" s="1"/>
      <c r="LD900" s="1"/>
      <c r="LE900" s="1"/>
      <c r="LF900" s="1"/>
      <c r="LG900" s="1"/>
      <c r="LH900" s="1"/>
      <c r="LI900" s="1"/>
      <c r="LJ900" s="1"/>
      <c r="LK900" s="1"/>
      <c r="LL900" s="1"/>
      <c r="LM900" s="1"/>
      <c r="LN900" s="1"/>
      <c r="LO900" s="1"/>
      <c r="LP900" s="1"/>
      <c r="LQ900" s="1"/>
      <c r="LR900" s="1"/>
      <c r="LS900" s="1"/>
      <c r="LT900" s="1"/>
      <c r="LU900" s="1"/>
      <c r="LV900" s="1"/>
      <c r="LW900" s="1"/>
      <c r="LX900" s="1"/>
      <c r="LY900" s="1"/>
      <c r="LZ900" s="1"/>
      <c r="MA900" s="1"/>
      <c r="MB900" s="1"/>
      <c r="MC900" s="1"/>
      <c r="MD900" s="1"/>
      <c r="ME900" s="1"/>
      <c r="MF900" s="1"/>
      <c r="MG900" s="1"/>
      <c r="MH900" s="1"/>
      <c r="MI900" s="1"/>
      <c r="MJ900" s="1"/>
      <c r="MK900" s="1"/>
      <c r="ML900" s="1"/>
      <c r="MM900" s="1"/>
      <c r="MN900" s="1"/>
      <c r="MO900" s="1"/>
      <c r="MP900" s="1"/>
      <c r="MQ900" s="1"/>
      <c r="MR900" s="1"/>
      <c r="MS900" s="1"/>
      <c r="MT900" s="1"/>
      <c r="MU900" s="1"/>
      <c r="MV900" s="1"/>
      <c r="MW900" s="1"/>
      <c r="MX900" s="1"/>
      <c r="MY900" s="1"/>
      <c r="MZ900" s="1"/>
      <c r="NA900" s="1"/>
      <c r="NB900" s="1"/>
      <c r="NC900" s="1"/>
      <c r="ND900" s="1"/>
      <c r="NE900" s="1"/>
      <c r="NF900" s="1"/>
      <c r="NG900" s="1"/>
      <c r="NH900" s="1"/>
      <c r="NI900" s="1"/>
      <c r="NJ900" s="1"/>
      <c r="NK900" s="1"/>
      <c r="NL900" s="1"/>
      <c r="NM900" s="1"/>
      <c r="NN900" s="1"/>
      <c r="NO900" s="1"/>
      <c r="NP900" s="1"/>
      <c r="NQ900" s="1"/>
      <c r="NR900" s="1"/>
      <c r="NS900" s="1"/>
      <c r="NT900" s="1"/>
      <c r="NU900" s="1"/>
      <c r="NV900" s="1"/>
      <c r="NW900" s="1"/>
      <c r="NX900" s="1"/>
      <c r="NY900" s="1"/>
      <c r="NZ900" s="1"/>
      <c r="OA900" s="1"/>
      <c r="OB900" s="1"/>
      <c r="OC900" s="1"/>
      <c r="OD900" s="1"/>
      <c r="OE900" s="1"/>
      <c r="OF900" s="1"/>
      <c r="OG900" s="1"/>
      <c r="OH900" s="1"/>
      <c r="OI900" s="1"/>
      <c r="OJ900" s="1"/>
      <c r="OK900" s="1"/>
      <c r="OL900" s="1"/>
      <c r="OM900" s="1"/>
      <c r="ON900" s="1"/>
      <c r="OO900" s="1"/>
      <c r="OP900" s="1"/>
      <c r="OQ900" s="1"/>
      <c r="OR900" s="1"/>
      <c r="OS900" s="1"/>
      <c r="OT900" s="1"/>
      <c r="OU900" s="1"/>
      <c r="OV900" s="1"/>
      <c r="OW900" s="1"/>
      <c r="OX900" s="1"/>
      <c r="OY900" s="1"/>
      <c r="OZ900" s="1"/>
      <c r="PA900" s="1"/>
      <c r="PB900" s="1"/>
      <c r="PC900" s="1"/>
      <c r="PD900" s="1"/>
      <c r="PE900" s="1"/>
      <c r="PF900" s="1"/>
      <c r="PG900" s="1"/>
      <c r="PH900" s="1"/>
      <c r="PI900" s="1"/>
      <c r="PJ900" s="1"/>
      <c r="PK900" s="1"/>
      <c r="PL900" s="1"/>
      <c r="PM900" s="1"/>
      <c r="PN900" s="1"/>
      <c r="PO900" s="1"/>
      <c r="PP900" s="1"/>
      <c r="PQ900" s="1"/>
      <c r="PR900" s="1"/>
      <c r="PS900" s="1"/>
      <c r="PT900" s="1"/>
      <c r="PU900" s="1"/>
      <c r="PV900" s="1"/>
      <c r="PW900" s="1"/>
      <c r="PX900" s="1"/>
      <c r="PY900" s="1"/>
      <c r="PZ900" s="1"/>
    </row>
    <row r="901" spans="1:442" s="91" customFormat="1" ht="64.5" customHeight="1" x14ac:dyDescent="0.3">
      <c r="A901" s="36"/>
      <c r="B901" s="228"/>
      <c r="C901" s="228"/>
      <c r="D901" s="228"/>
      <c r="E901" s="229"/>
      <c r="F901" s="229"/>
      <c r="G901" s="229"/>
      <c r="H901" s="228"/>
      <c r="I901" s="228"/>
      <c r="J901" s="11" t="s">
        <v>127</v>
      </c>
      <c r="K901" s="7" t="s">
        <v>128</v>
      </c>
      <c r="L901" s="7" t="s">
        <v>85</v>
      </c>
      <c r="M901" s="63">
        <v>24</v>
      </c>
      <c r="N901" s="227"/>
      <c r="O901" s="228"/>
      <c r="P901" s="228"/>
      <c r="Q901" s="228"/>
      <c r="R901" s="231"/>
      <c r="S901" s="231"/>
      <c r="T901" s="232"/>
      <c r="U901" s="232"/>
      <c r="V901" s="236"/>
      <c r="W901" s="236"/>
      <c r="X901" s="236"/>
      <c r="Y901" s="236"/>
      <c r="Z901" s="236"/>
      <c r="AA901" s="236"/>
      <c r="AB901" s="236"/>
      <c r="AC901" s="227"/>
      <c r="AD901" s="237"/>
      <c r="AE901" s="237"/>
      <c r="AF901" s="228"/>
      <c r="AG901" s="227"/>
      <c r="AH901" s="227"/>
      <c r="AI901" s="227"/>
      <c r="AJ901" s="228"/>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c r="FJ901" s="1"/>
      <c r="FK901" s="1"/>
      <c r="FL901" s="1"/>
      <c r="FM901" s="1"/>
      <c r="FN901" s="1"/>
      <c r="FO901" s="1"/>
      <c r="FP901" s="1"/>
      <c r="FQ901" s="1"/>
      <c r="FR901" s="1"/>
      <c r="FS901" s="1"/>
      <c r="FT901" s="1"/>
      <c r="FU901" s="1"/>
      <c r="FV901" s="1"/>
      <c r="FW901" s="1"/>
      <c r="FX901" s="1"/>
      <c r="FY901" s="1"/>
      <c r="FZ901" s="1"/>
      <c r="GA901" s="1"/>
      <c r="GB901" s="1"/>
      <c r="GC901" s="1"/>
      <c r="GD901" s="1"/>
      <c r="GE901" s="1"/>
      <c r="GF901" s="1"/>
      <c r="GG901" s="1"/>
      <c r="GH901" s="1"/>
      <c r="GI901" s="1"/>
      <c r="GJ901" s="1"/>
      <c r="GK901" s="1"/>
      <c r="GL901" s="1"/>
      <c r="GM901" s="1"/>
      <c r="GN901" s="1"/>
      <c r="GO901" s="1"/>
      <c r="GP901" s="1"/>
      <c r="GQ901" s="1"/>
      <c r="GR901" s="1"/>
      <c r="GS901" s="1"/>
      <c r="GT901" s="1"/>
      <c r="GU901" s="1"/>
      <c r="GV901" s="1"/>
      <c r="GW901" s="1"/>
      <c r="GX901" s="1"/>
      <c r="GY901" s="1"/>
      <c r="GZ901" s="1"/>
      <c r="HA901" s="1"/>
      <c r="HB901" s="1"/>
      <c r="HC901" s="1"/>
      <c r="HD901" s="1"/>
      <c r="HE901" s="1"/>
      <c r="HF901" s="1"/>
      <c r="HG901" s="1"/>
      <c r="HH901" s="1"/>
      <c r="HI901" s="1"/>
      <c r="HJ901" s="1"/>
      <c r="HK901" s="1"/>
      <c r="HL901" s="1"/>
      <c r="HM901" s="1"/>
      <c r="HN901" s="1"/>
      <c r="HO901" s="1"/>
      <c r="HP901" s="1"/>
      <c r="HQ901" s="1"/>
      <c r="HR901" s="1"/>
      <c r="HS901" s="1"/>
      <c r="HT901" s="1"/>
      <c r="HU901" s="1"/>
      <c r="HV901" s="1"/>
      <c r="HW901" s="1"/>
      <c r="HX901" s="1"/>
      <c r="HY901" s="1"/>
      <c r="HZ901" s="1"/>
      <c r="IA901" s="1"/>
      <c r="IB901" s="1"/>
      <c r="IC901" s="1"/>
      <c r="ID901" s="1"/>
      <c r="IE901" s="1"/>
      <c r="IF901" s="1"/>
      <c r="IG901" s="1"/>
      <c r="IH901" s="1"/>
      <c r="II901" s="1"/>
      <c r="IJ901" s="1"/>
      <c r="IK901" s="1"/>
      <c r="IL901" s="1"/>
      <c r="IM901" s="1"/>
      <c r="IN901" s="1"/>
      <c r="IO901" s="1"/>
      <c r="IP901" s="1"/>
      <c r="IQ901" s="1"/>
      <c r="IR901" s="1"/>
      <c r="IS901" s="1"/>
      <c r="IT901" s="1"/>
      <c r="IU901" s="1"/>
      <c r="IV901" s="1"/>
      <c r="IW901" s="1"/>
      <c r="IX901" s="1"/>
      <c r="IY901" s="1"/>
      <c r="IZ901" s="1"/>
      <c r="JA901" s="1"/>
      <c r="JB901" s="1"/>
      <c r="JC901" s="1"/>
      <c r="JD901" s="1"/>
      <c r="JE901" s="1"/>
      <c r="JF901" s="1"/>
      <c r="JG901" s="1"/>
      <c r="JH901" s="1"/>
      <c r="JI901" s="1"/>
      <c r="JJ901" s="1"/>
      <c r="JK901" s="1"/>
      <c r="JL901" s="1"/>
      <c r="JM901" s="1"/>
      <c r="JN901" s="1"/>
      <c r="JO901" s="1"/>
      <c r="JP901" s="1"/>
      <c r="JQ901" s="1"/>
      <c r="JR901" s="1"/>
      <c r="JS901" s="1"/>
      <c r="JT901" s="1"/>
      <c r="JU901" s="1"/>
      <c r="JV901" s="1"/>
      <c r="JW901" s="1"/>
      <c r="JX901" s="1"/>
      <c r="JY901" s="1"/>
      <c r="JZ901" s="1"/>
      <c r="KA901" s="1"/>
      <c r="KB901" s="1"/>
      <c r="KC901" s="1"/>
      <c r="KD901" s="1"/>
      <c r="KE901" s="1"/>
      <c r="KF901" s="1"/>
      <c r="KG901" s="1"/>
      <c r="KH901" s="1"/>
      <c r="KI901" s="1"/>
      <c r="KJ901" s="1"/>
      <c r="KK901" s="1"/>
      <c r="KL901" s="1"/>
      <c r="KM901" s="1"/>
      <c r="KN901" s="1"/>
      <c r="KO901" s="1"/>
      <c r="KP901" s="1"/>
      <c r="KQ901" s="1"/>
      <c r="KR901" s="1"/>
      <c r="KS901" s="1"/>
      <c r="KT901" s="1"/>
      <c r="KU901" s="1"/>
      <c r="KV901" s="1"/>
      <c r="KW901" s="1"/>
      <c r="KX901" s="1"/>
      <c r="KY901" s="1"/>
      <c r="KZ901" s="1"/>
      <c r="LA901" s="1"/>
      <c r="LB901" s="1"/>
      <c r="LC901" s="1"/>
      <c r="LD901" s="1"/>
      <c r="LE901" s="1"/>
      <c r="LF901" s="1"/>
      <c r="LG901" s="1"/>
      <c r="LH901" s="1"/>
      <c r="LI901" s="1"/>
      <c r="LJ901" s="1"/>
      <c r="LK901" s="1"/>
      <c r="LL901" s="1"/>
      <c r="LM901" s="1"/>
      <c r="LN901" s="1"/>
      <c r="LO901" s="1"/>
      <c r="LP901" s="1"/>
      <c r="LQ901" s="1"/>
      <c r="LR901" s="1"/>
      <c r="LS901" s="1"/>
      <c r="LT901" s="1"/>
      <c r="LU901" s="1"/>
      <c r="LV901" s="1"/>
      <c r="LW901" s="1"/>
      <c r="LX901" s="1"/>
      <c r="LY901" s="1"/>
      <c r="LZ901" s="1"/>
      <c r="MA901" s="1"/>
      <c r="MB901" s="1"/>
      <c r="MC901" s="1"/>
      <c r="MD901" s="1"/>
      <c r="ME901" s="1"/>
      <c r="MF901" s="1"/>
      <c r="MG901" s="1"/>
      <c r="MH901" s="1"/>
      <c r="MI901" s="1"/>
      <c r="MJ901" s="1"/>
      <c r="MK901" s="1"/>
      <c r="ML901" s="1"/>
      <c r="MM901" s="1"/>
      <c r="MN901" s="1"/>
      <c r="MO901" s="1"/>
      <c r="MP901" s="1"/>
      <c r="MQ901" s="1"/>
      <c r="MR901" s="1"/>
      <c r="MS901" s="1"/>
      <c r="MT901" s="1"/>
      <c r="MU901" s="1"/>
      <c r="MV901" s="1"/>
      <c r="MW901" s="1"/>
      <c r="MX901" s="1"/>
      <c r="MY901" s="1"/>
      <c r="MZ901" s="1"/>
      <c r="NA901" s="1"/>
      <c r="NB901" s="1"/>
      <c r="NC901" s="1"/>
      <c r="ND901" s="1"/>
      <c r="NE901" s="1"/>
      <c r="NF901" s="1"/>
      <c r="NG901" s="1"/>
      <c r="NH901" s="1"/>
      <c r="NI901" s="1"/>
      <c r="NJ901" s="1"/>
      <c r="NK901" s="1"/>
      <c r="NL901" s="1"/>
      <c r="NM901" s="1"/>
      <c r="NN901" s="1"/>
      <c r="NO901" s="1"/>
      <c r="NP901" s="1"/>
      <c r="NQ901" s="1"/>
      <c r="NR901" s="1"/>
      <c r="NS901" s="1"/>
      <c r="NT901" s="1"/>
      <c r="NU901" s="1"/>
      <c r="NV901" s="1"/>
      <c r="NW901" s="1"/>
      <c r="NX901" s="1"/>
      <c r="NY901" s="1"/>
      <c r="NZ901" s="1"/>
      <c r="OA901" s="1"/>
      <c r="OB901" s="1"/>
      <c r="OC901" s="1"/>
      <c r="OD901" s="1"/>
      <c r="OE901" s="1"/>
      <c r="OF901" s="1"/>
      <c r="OG901" s="1"/>
      <c r="OH901" s="1"/>
      <c r="OI901" s="1"/>
      <c r="OJ901" s="1"/>
      <c r="OK901" s="1"/>
      <c r="OL901" s="1"/>
      <c r="OM901" s="1"/>
      <c r="ON901" s="1"/>
      <c r="OO901" s="1"/>
      <c r="OP901" s="1"/>
      <c r="OQ901" s="1"/>
      <c r="OR901" s="1"/>
      <c r="OS901" s="1"/>
      <c r="OT901" s="1"/>
      <c r="OU901" s="1"/>
      <c r="OV901" s="1"/>
      <c r="OW901" s="1"/>
      <c r="OX901" s="1"/>
      <c r="OY901" s="1"/>
      <c r="OZ901" s="1"/>
      <c r="PA901" s="1"/>
      <c r="PB901" s="1"/>
      <c r="PC901" s="1"/>
      <c r="PD901" s="1"/>
      <c r="PE901" s="1"/>
      <c r="PF901" s="1"/>
      <c r="PG901" s="1"/>
      <c r="PH901" s="1"/>
      <c r="PI901" s="1"/>
      <c r="PJ901" s="1"/>
      <c r="PK901" s="1"/>
      <c r="PL901" s="1"/>
      <c r="PM901" s="1"/>
      <c r="PN901" s="1"/>
      <c r="PO901" s="1"/>
      <c r="PP901" s="1"/>
      <c r="PQ901" s="1"/>
      <c r="PR901" s="1"/>
      <c r="PS901" s="1"/>
      <c r="PT901" s="1"/>
      <c r="PU901" s="1"/>
      <c r="PV901" s="1"/>
      <c r="PW901" s="1"/>
      <c r="PX901" s="1"/>
      <c r="PY901" s="1"/>
      <c r="PZ901" s="1"/>
    </row>
    <row r="902" spans="1:442" s="91" customFormat="1" ht="96.6" x14ac:dyDescent="0.3">
      <c r="A902" s="36"/>
      <c r="B902" s="228" t="s">
        <v>1274</v>
      </c>
      <c r="C902" s="228" t="s">
        <v>1276</v>
      </c>
      <c r="D902" s="228" t="s">
        <v>106</v>
      </c>
      <c r="E902" s="229" t="s">
        <v>67</v>
      </c>
      <c r="F902" s="229" t="s">
        <v>134</v>
      </c>
      <c r="G902" s="229" t="s">
        <v>147</v>
      </c>
      <c r="H902" s="228" t="s">
        <v>70</v>
      </c>
      <c r="I902" s="228" t="s">
        <v>79</v>
      </c>
      <c r="J902" s="11" t="s">
        <v>207</v>
      </c>
      <c r="K902" s="7" t="s">
        <v>107</v>
      </c>
      <c r="L902" s="7" t="s">
        <v>86</v>
      </c>
      <c r="M902" s="7">
        <v>40</v>
      </c>
      <c r="N902" s="227" t="s">
        <v>108</v>
      </c>
      <c r="O902" s="228" t="s">
        <v>571</v>
      </c>
      <c r="P902" s="228" t="s">
        <v>75</v>
      </c>
      <c r="Q902" s="228" t="s">
        <v>76</v>
      </c>
      <c r="R902" s="231" t="s">
        <v>77</v>
      </c>
      <c r="S902" s="231" t="s">
        <v>109</v>
      </c>
      <c r="T902" s="232">
        <f>V902+Y902</f>
        <v>26163.43</v>
      </c>
      <c r="U902" s="232" t="s">
        <v>79</v>
      </c>
      <c r="V902" s="236">
        <v>22238.91</v>
      </c>
      <c r="W902" s="236" t="s">
        <v>98</v>
      </c>
      <c r="X902" s="236" t="s">
        <v>79</v>
      </c>
      <c r="Y902" s="236">
        <v>3924.52</v>
      </c>
      <c r="Z902" s="236" t="s">
        <v>98</v>
      </c>
      <c r="AA902" s="236" t="s">
        <v>79</v>
      </c>
      <c r="AB902" s="236">
        <v>8693.5400000000009</v>
      </c>
      <c r="AC902" s="227" t="s">
        <v>149</v>
      </c>
      <c r="AD902" s="237" t="s">
        <v>79</v>
      </c>
      <c r="AE902" s="237">
        <f>V902+Y902</f>
        <v>26163.43</v>
      </c>
      <c r="AF902" s="228" t="s">
        <v>79</v>
      </c>
      <c r="AG902" s="227" t="s">
        <v>33</v>
      </c>
      <c r="AH902" s="227" t="s">
        <v>406</v>
      </c>
      <c r="AI902" s="227" t="s">
        <v>510</v>
      </c>
      <c r="AJ902" s="228"/>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c r="IW902" s="1"/>
      <c r="IX902" s="1"/>
      <c r="IY902" s="1"/>
      <c r="IZ902" s="1"/>
      <c r="JA902" s="1"/>
      <c r="JB902" s="1"/>
      <c r="JC902" s="1"/>
      <c r="JD902" s="1"/>
      <c r="JE902" s="1"/>
      <c r="JF902" s="1"/>
      <c r="JG902" s="1"/>
      <c r="JH902" s="1"/>
      <c r="JI902" s="1"/>
      <c r="JJ902" s="1"/>
      <c r="JK902" s="1"/>
      <c r="JL902" s="1"/>
      <c r="JM902" s="1"/>
      <c r="JN902" s="1"/>
      <c r="JO902" s="1"/>
      <c r="JP902" s="1"/>
      <c r="JQ902" s="1"/>
      <c r="JR902" s="1"/>
      <c r="JS902" s="1"/>
      <c r="JT902" s="1"/>
      <c r="JU902" s="1"/>
      <c r="JV902" s="1"/>
      <c r="JW902" s="1"/>
      <c r="JX902" s="1"/>
      <c r="JY902" s="1"/>
      <c r="JZ902" s="1"/>
      <c r="KA902" s="1"/>
      <c r="KB902" s="1"/>
      <c r="KC902" s="1"/>
      <c r="KD902" s="1"/>
      <c r="KE902" s="1"/>
      <c r="KF902" s="1"/>
      <c r="KG902" s="1"/>
      <c r="KH902" s="1"/>
      <c r="KI902" s="1"/>
      <c r="KJ902" s="1"/>
      <c r="KK902" s="1"/>
      <c r="KL902" s="1"/>
      <c r="KM902" s="1"/>
      <c r="KN902" s="1"/>
      <c r="KO902" s="1"/>
      <c r="KP902" s="1"/>
      <c r="KQ902" s="1"/>
      <c r="KR902" s="1"/>
      <c r="KS902" s="1"/>
      <c r="KT902" s="1"/>
      <c r="KU902" s="1"/>
      <c r="KV902" s="1"/>
      <c r="KW902" s="1"/>
      <c r="KX902" s="1"/>
      <c r="KY902" s="1"/>
      <c r="KZ902" s="1"/>
      <c r="LA902" s="1"/>
      <c r="LB902" s="1"/>
      <c r="LC902" s="1"/>
      <c r="LD902" s="1"/>
      <c r="LE902" s="1"/>
      <c r="LF902" s="1"/>
      <c r="LG902" s="1"/>
      <c r="LH902" s="1"/>
      <c r="LI902" s="1"/>
      <c r="LJ902" s="1"/>
      <c r="LK902" s="1"/>
      <c r="LL902" s="1"/>
      <c r="LM902" s="1"/>
      <c r="LN902" s="1"/>
      <c r="LO902" s="1"/>
      <c r="LP902" s="1"/>
      <c r="LQ902" s="1"/>
      <c r="LR902" s="1"/>
      <c r="LS902" s="1"/>
      <c r="LT902" s="1"/>
      <c r="LU902" s="1"/>
      <c r="LV902" s="1"/>
      <c r="LW902" s="1"/>
      <c r="LX902" s="1"/>
      <c r="LY902" s="1"/>
      <c r="LZ902" s="1"/>
      <c r="MA902" s="1"/>
      <c r="MB902" s="1"/>
      <c r="MC902" s="1"/>
      <c r="MD902" s="1"/>
      <c r="ME902" s="1"/>
      <c r="MF902" s="1"/>
      <c r="MG902" s="1"/>
      <c r="MH902" s="1"/>
      <c r="MI902" s="1"/>
      <c r="MJ902" s="1"/>
      <c r="MK902" s="1"/>
      <c r="ML902" s="1"/>
      <c r="MM902" s="1"/>
      <c r="MN902" s="1"/>
      <c r="MO902" s="1"/>
      <c r="MP902" s="1"/>
      <c r="MQ902" s="1"/>
      <c r="MR902" s="1"/>
      <c r="MS902" s="1"/>
      <c r="MT902" s="1"/>
      <c r="MU902" s="1"/>
      <c r="MV902" s="1"/>
      <c r="MW902" s="1"/>
      <c r="MX902" s="1"/>
      <c r="MY902" s="1"/>
      <c r="MZ902" s="1"/>
      <c r="NA902" s="1"/>
      <c r="NB902" s="1"/>
      <c r="NC902" s="1"/>
      <c r="ND902" s="1"/>
      <c r="NE902" s="1"/>
      <c r="NF902" s="1"/>
      <c r="NG902" s="1"/>
      <c r="NH902" s="1"/>
      <c r="NI902" s="1"/>
      <c r="NJ902" s="1"/>
      <c r="NK902" s="1"/>
      <c r="NL902" s="1"/>
      <c r="NM902" s="1"/>
      <c r="NN902" s="1"/>
      <c r="NO902" s="1"/>
      <c r="NP902" s="1"/>
      <c r="NQ902" s="1"/>
      <c r="NR902" s="1"/>
      <c r="NS902" s="1"/>
      <c r="NT902" s="1"/>
      <c r="NU902" s="1"/>
      <c r="NV902" s="1"/>
      <c r="NW902" s="1"/>
      <c r="NX902" s="1"/>
      <c r="NY902" s="1"/>
      <c r="NZ902" s="1"/>
      <c r="OA902" s="1"/>
      <c r="OB902" s="1"/>
      <c r="OC902" s="1"/>
      <c r="OD902" s="1"/>
      <c r="OE902" s="1"/>
      <c r="OF902" s="1"/>
      <c r="OG902" s="1"/>
      <c r="OH902" s="1"/>
      <c r="OI902" s="1"/>
      <c r="OJ902" s="1"/>
      <c r="OK902" s="1"/>
      <c r="OL902" s="1"/>
      <c r="OM902" s="1"/>
      <c r="ON902" s="1"/>
      <c r="OO902" s="1"/>
      <c r="OP902" s="1"/>
      <c r="OQ902" s="1"/>
      <c r="OR902" s="1"/>
      <c r="OS902" s="1"/>
      <c r="OT902" s="1"/>
      <c r="OU902" s="1"/>
      <c r="OV902" s="1"/>
      <c r="OW902" s="1"/>
      <c r="OX902" s="1"/>
      <c r="OY902" s="1"/>
      <c r="OZ902" s="1"/>
      <c r="PA902" s="1"/>
      <c r="PB902" s="1"/>
      <c r="PC902" s="1"/>
      <c r="PD902" s="1"/>
      <c r="PE902" s="1"/>
      <c r="PF902" s="1"/>
      <c r="PG902" s="1"/>
      <c r="PH902" s="1"/>
      <c r="PI902" s="1"/>
      <c r="PJ902" s="1"/>
      <c r="PK902" s="1"/>
      <c r="PL902" s="1"/>
      <c r="PM902" s="1"/>
      <c r="PN902" s="1"/>
      <c r="PO902" s="1"/>
      <c r="PP902" s="1"/>
      <c r="PQ902" s="1"/>
      <c r="PR902" s="1"/>
      <c r="PS902" s="1"/>
      <c r="PT902" s="1"/>
      <c r="PU902" s="1"/>
      <c r="PV902" s="1"/>
      <c r="PW902" s="1"/>
      <c r="PX902" s="1"/>
      <c r="PY902" s="1"/>
      <c r="PZ902" s="1"/>
    </row>
    <row r="903" spans="1:442" s="91" customFormat="1" ht="56.7" customHeight="1" x14ac:dyDescent="0.3">
      <c r="A903" s="36"/>
      <c r="B903" s="228"/>
      <c r="C903" s="228"/>
      <c r="D903" s="228"/>
      <c r="E903" s="229"/>
      <c r="F903" s="229"/>
      <c r="G903" s="229"/>
      <c r="H903" s="228"/>
      <c r="I903" s="228"/>
      <c r="J903" s="11" t="s">
        <v>111</v>
      </c>
      <c r="K903" s="7" t="s">
        <v>112</v>
      </c>
      <c r="L903" s="7" t="s">
        <v>85</v>
      </c>
      <c r="M903" s="7">
        <v>4</v>
      </c>
      <c r="N903" s="227"/>
      <c r="O903" s="228"/>
      <c r="P903" s="228"/>
      <c r="Q903" s="228"/>
      <c r="R903" s="231"/>
      <c r="S903" s="231"/>
      <c r="T903" s="232"/>
      <c r="U903" s="232"/>
      <c r="V903" s="236"/>
      <c r="W903" s="236"/>
      <c r="X903" s="236"/>
      <c r="Y903" s="236"/>
      <c r="Z903" s="236"/>
      <c r="AA903" s="236"/>
      <c r="AB903" s="236"/>
      <c r="AC903" s="227"/>
      <c r="AD903" s="237"/>
      <c r="AE903" s="237"/>
      <c r="AF903" s="228"/>
      <c r="AG903" s="227"/>
      <c r="AH903" s="227"/>
      <c r="AI903" s="227"/>
      <c r="AJ903" s="228"/>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c r="IW903" s="1"/>
      <c r="IX903" s="1"/>
      <c r="IY903" s="1"/>
      <c r="IZ903" s="1"/>
      <c r="JA903" s="1"/>
      <c r="JB903" s="1"/>
      <c r="JC903" s="1"/>
      <c r="JD903" s="1"/>
      <c r="JE903" s="1"/>
      <c r="JF903" s="1"/>
      <c r="JG903" s="1"/>
      <c r="JH903" s="1"/>
      <c r="JI903" s="1"/>
      <c r="JJ903" s="1"/>
      <c r="JK903" s="1"/>
      <c r="JL903" s="1"/>
      <c r="JM903" s="1"/>
      <c r="JN903" s="1"/>
      <c r="JO903" s="1"/>
      <c r="JP903" s="1"/>
      <c r="JQ903" s="1"/>
      <c r="JR903" s="1"/>
      <c r="JS903" s="1"/>
      <c r="JT903" s="1"/>
      <c r="JU903" s="1"/>
      <c r="JV903" s="1"/>
      <c r="JW903" s="1"/>
      <c r="JX903" s="1"/>
      <c r="JY903" s="1"/>
      <c r="JZ903" s="1"/>
      <c r="KA903" s="1"/>
      <c r="KB903" s="1"/>
      <c r="KC903" s="1"/>
      <c r="KD903" s="1"/>
      <c r="KE903" s="1"/>
      <c r="KF903" s="1"/>
      <c r="KG903" s="1"/>
      <c r="KH903" s="1"/>
      <c r="KI903" s="1"/>
      <c r="KJ903" s="1"/>
      <c r="KK903" s="1"/>
      <c r="KL903" s="1"/>
      <c r="KM903" s="1"/>
      <c r="KN903" s="1"/>
      <c r="KO903" s="1"/>
      <c r="KP903" s="1"/>
      <c r="KQ903" s="1"/>
      <c r="KR903" s="1"/>
      <c r="KS903" s="1"/>
      <c r="KT903" s="1"/>
      <c r="KU903" s="1"/>
      <c r="KV903" s="1"/>
      <c r="KW903" s="1"/>
      <c r="KX903" s="1"/>
      <c r="KY903" s="1"/>
      <c r="KZ903" s="1"/>
      <c r="LA903" s="1"/>
      <c r="LB903" s="1"/>
      <c r="LC903" s="1"/>
      <c r="LD903" s="1"/>
      <c r="LE903" s="1"/>
      <c r="LF903" s="1"/>
      <c r="LG903" s="1"/>
      <c r="LH903" s="1"/>
      <c r="LI903" s="1"/>
      <c r="LJ903" s="1"/>
      <c r="LK903" s="1"/>
      <c r="LL903" s="1"/>
      <c r="LM903" s="1"/>
      <c r="LN903" s="1"/>
      <c r="LO903" s="1"/>
      <c r="LP903" s="1"/>
      <c r="LQ903" s="1"/>
      <c r="LR903" s="1"/>
      <c r="LS903" s="1"/>
      <c r="LT903" s="1"/>
      <c r="LU903" s="1"/>
      <c r="LV903" s="1"/>
      <c r="LW903" s="1"/>
      <c r="LX903" s="1"/>
      <c r="LY903" s="1"/>
      <c r="LZ903" s="1"/>
      <c r="MA903" s="1"/>
      <c r="MB903" s="1"/>
      <c r="MC903" s="1"/>
      <c r="MD903" s="1"/>
      <c r="ME903" s="1"/>
      <c r="MF903" s="1"/>
      <c r="MG903" s="1"/>
      <c r="MH903" s="1"/>
      <c r="MI903" s="1"/>
      <c r="MJ903" s="1"/>
      <c r="MK903" s="1"/>
      <c r="ML903" s="1"/>
      <c r="MM903" s="1"/>
      <c r="MN903" s="1"/>
      <c r="MO903" s="1"/>
      <c r="MP903" s="1"/>
      <c r="MQ903" s="1"/>
      <c r="MR903" s="1"/>
      <c r="MS903" s="1"/>
      <c r="MT903" s="1"/>
      <c r="MU903" s="1"/>
      <c r="MV903" s="1"/>
      <c r="MW903" s="1"/>
      <c r="MX903" s="1"/>
      <c r="MY903" s="1"/>
      <c r="MZ903" s="1"/>
      <c r="NA903" s="1"/>
      <c r="NB903" s="1"/>
      <c r="NC903" s="1"/>
      <c r="ND903" s="1"/>
      <c r="NE903" s="1"/>
      <c r="NF903" s="1"/>
      <c r="NG903" s="1"/>
      <c r="NH903" s="1"/>
      <c r="NI903" s="1"/>
      <c r="NJ903" s="1"/>
      <c r="NK903" s="1"/>
      <c r="NL903" s="1"/>
      <c r="NM903" s="1"/>
      <c r="NN903" s="1"/>
      <c r="NO903" s="1"/>
      <c r="NP903" s="1"/>
      <c r="NQ903" s="1"/>
      <c r="NR903" s="1"/>
      <c r="NS903" s="1"/>
      <c r="NT903" s="1"/>
      <c r="NU903" s="1"/>
      <c r="NV903" s="1"/>
      <c r="NW903" s="1"/>
      <c r="NX903" s="1"/>
      <c r="NY903" s="1"/>
      <c r="NZ903" s="1"/>
      <c r="OA903" s="1"/>
      <c r="OB903" s="1"/>
      <c r="OC903" s="1"/>
      <c r="OD903" s="1"/>
      <c r="OE903" s="1"/>
      <c r="OF903" s="1"/>
      <c r="OG903" s="1"/>
      <c r="OH903" s="1"/>
      <c r="OI903" s="1"/>
      <c r="OJ903" s="1"/>
      <c r="OK903" s="1"/>
      <c r="OL903" s="1"/>
      <c r="OM903" s="1"/>
      <c r="ON903" s="1"/>
      <c r="OO903" s="1"/>
      <c r="OP903" s="1"/>
      <c r="OQ903" s="1"/>
      <c r="OR903" s="1"/>
      <c r="OS903" s="1"/>
      <c r="OT903" s="1"/>
      <c r="OU903" s="1"/>
      <c r="OV903" s="1"/>
      <c r="OW903" s="1"/>
      <c r="OX903" s="1"/>
      <c r="OY903" s="1"/>
      <c r="OZ903" s="1"/>
      <c r="PA903" s="1"/>
      <c r="PB903" s="1"/>
      <c r="PC903" s="1"/>
      <c r="PD903" s="1"/>
      <c r="PE903" s="1"/>
      <c r="PF903" s="1"/>
      <c r="PG903" s="1"/>
      <c r="PH903" s="1"/>
      <c r="PI903" s="1"/>
      <c r="PJ903" s="1"/>
      <c r="PK903" s="1"/>
      <c r="PL903" s="1"/>
      <c r="PM903" s="1"/>
      <c r="PN903" s="1"/>
      <c r="PO903" s="1"/>
      <c r="PP903" s="1"/>
      <c r="PQ903" s="1"/>
      <c r="PR903" s="1"/>
      <c r="PS903" s="1"/>
      <c r="PT903" s="1"/>
      <c r="PU903" s="1"/>
      <c r="PV903" s="1"/>
      <c r="PW903" s="1"/>
      <c r="PX903" s="1"/>
      <c r="PY903" s="1"/>
      <c r="PZ903" s="1"/>
    </row>
    <row r="904" spans="1:442" s="91" customFormat="1" ht="64.5" customHeight="1" x14ac:dyDescent="0.3">
      <c r="A904" s="36"/>
      <c r="B904" s="228"/>
      <c r="C904" s="228"/>
      <c r="D904" s="228"/>
      <c r="E904" s="229"/>
      <c r="F904" s="229"/>
      <c r="G904" s="229"/>
      <c r="H904" s="228"/>
      <c r="I904" s="228"/>
      <c r="J904" s="11" t="s">
        <v>127</v>
      </c>
      <c r="K904" s="7" t="s">
        <v>128</v>
      </c>
      <c r="L904" s="7" t="s">
        <v>85</v>
      </c>
      <c r="M904" s="63">
        <v>4</v>
      </c>
      <c r="N904" s="227"/>
      <c r="O904" s="228"/>
      <c r="P904" s="228"/>
      <c r="Q904" s="228"/>
      <c r="R904" s="231"/>
      <c r="S904" s="231"/>
      <c r="T904" s="232"/>
      <c r="U904" s="232"/>
      <c r="V904" s="236"/>
      <c r="W904" s="236"/>
      <c r="X904" s="236"/>
      <c r="Y904" s="236"/>
      <c r="Z904" s="236"/>
      <c r="AA904" s="236"/>
      <c r="AB904" s="236"/>
      <c r="AC904" s="227"/>
      <c r="AD904" s="237"/>
      <c r="AE904" s="237"/>
      <c r="AF904" s="228"/>
      <c r="AG904" s="227"/>
      <c r="AH904" s="227"/>
      <c r="AI904" s="227"/>
      <c r="AJ904" s="228"/>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c r="FJ904" s="1"/>
      <c r="FK904" s="1"/>
      <c r="FL904" s="1"/>
      <c r="FM904" s="1"/>
      <c r="FN904" s="1"/>
      <c r="FO904" s="1"/>
      <c r="FP904" s="1"/>
      <c r="FQ904" s="1"/>
      <c r="FR904" s="1"/>
      <c r="FS904" s="1"/>
      <c r="FT904" s="1"/>
      <c r="FU904" s="1"/>
      <c r="FV904" s="1"/>
      <c r="FW904" s="1"/>
      <c r="FX904" s="1"/>
      <c r="FY904" s="1"/>
      <c r="FZ904" s="1"/>
      <c r="GA904" s="1"/>
      <c r="GB904" s="1"/>
      <c r="GC904" s="1"/>
      <c r="GD904" s="1"/>
      <c r="GE904" s="1"/>
      <c r="GF904" s="1"/>
      <c r="GG904" s="1"/>
      <c r="GH904" s="1"/>
      <c r="GI904" s="1"/>
      <c r="GJ904" s="1"/>
      <c r="GK904" s="1"/>
      <c r="GL904" s="1"/>
      <c r="GM904" s="1"/>
      <c r="GN904" s="1"/>
      <c r="GO904" s="1"/>
      <c r="GP904" s="1"/>
      <c r="GQ904" s="1"/>
      <c r="GR904" s="1"/>
      <c r="GS904" s="1"/>
      <c r="GT904" s="1"/>
      <c r="GU904" s="1"/>
      <c r="GV904" s="1"/>
      <c r="GW904" s="1"/>
      <c r="GX904" s="1"/>
      <c r="GY904" s="1"/>
      <c r="GZ904" s="1"/>
      <c r="HA904" s="1"/>
      <c r="HB904" s="1"/>
      <c r="HC904" s="1"/>
      <c r="HD904" s="1"/>
      <c r="HE904" s="1"/>
      <c r="HF904" s="1"/>
      <c r="HG904" s="1"/>
      <c r="HH904" s="1"/>
      <c r="HI904" s="1"/>
      <c r="HJ904" s="1"/>
      <c r="HK904" s="1"/>
      <c r="HL904" s="1"/>
      <c r="HM904" s="1"/>
      <c r="HN904" s="1"/>
      <c r="HO904" s="1"/>
      <c r="HP904" s="1"/>
      <c r="HQ904" s="1"/>
      <c r="HR904" s="1"/>
      <c r="HS904" s="1"/>
      <c r="HT904" s="1"/>
      <c r="HU904" s="1"/>
      <c r="HV904" s="1"/>
      <c r="HW904" s="1"/>
      <c r="HX904" s="1"/>
      <c r="HY904" s="1"/>
      <c r="HZ904" s="1"/>
      <c r="IA904" s="1"/>
      <c r="IB904" s="1"/>
      <c r="IC904" s="1"/>
      <c r="ID904" s="1"/>
      <c r="IE904" s="1"/>
      <c r="IF904" s="1"/>
      <c r="IG904" s="1"/>
      <c r="IH904" s="1"/>
      <c r="II904" s="1"/>
      <c r="IJ904" s="1"/>
      <c r="IK904" s="1"/>
      <c r="IL904" s="1"/>
      <c r="IM904" s="1"/>
      <c r="IN904" s="1"/>
      <c r="IO904" s="1"/>
      <c r="IP904" s="1"/>
      <c r="IQ904" s="1"/>
      <c r="IR904" s="1"/>
      <c r="IS904" s="1"/>
      <c r="IT904" s="1"/>
      <c r="IU904" s="1"/>
      <c r="IV904" s="1"/>
      <c r="IW904" s="1"/>
      <c r="IX904" s="1"/>
      <c r="IY904" s="1"/>
      <c r="IZ904" s="1"/>
      <c r="JA904" s="1"/>
      <c r="JB904" s="1"/>
      <c r="JC904" s="1"/>
      <c r="JD904" s="1"/>
      <c r="JE904" s="1"/>
      <c r="JF904" s="1"/>
      <c r="JG904" s="1"/>
      <c r="JH904" s="1"/>
      <c r="JI904" s="1"/>
      <c r="JJ904" s="1"/>
      <c r="JK904" s="1"/>
      <c r="JL904" s="1"/>
      <c r="JM904" s="1"/>
      <c r="JN904" s="1"/>
      <c r="JO904" s="1"/>
      <c r="JP904" s="1"/>
      <c r="JQ904" s="1"/>
      <c r="JR904" s="1"/>
      <c r="JS904" s="1"/>
      <c r="JT904" s="1"/>
      <c r="JU904" s="1"/>
      <c r="JV904" s="1"/>
      <c r="JW904" s="1"/>
      <c r="JX904" s="1"/>
      <c r="JY904" s="1"/>
      <c r="JZ904" s="1"/>
      <c r="KA904" s="1"/>
      <c r="KB904" s="1"/>
      <c r="KC904" s="1"/>
      <c r="KD904" s="1"/>
      <c r="KE904" s="1"/>
      <c r="KF904" s="1"/>
      <c r="KG904" s="1"/>
      <c r="KH904" s="1"/>
      <c r="KI904" s="1"/>
      <c r="KJ904" s="1"/>
      <c r="KK904" s="1"/>
      <c r="KL904" s="1"/>
      <c r="KM904" s="1"/>
      <c r="KN904" s="1"/>
      <c r="KO904" s="1"/>
      <c r="KP904" s="1"/>
      <c r="KQ904" s="1"/>
      <c r="KR904" s="1"/>
      <c r="KS904" s="1"/>
      <c r="KT904" s="1"/>
      <c r="KU904" s="1"/>
      <c r="KV904" s="1"/>
      <c r="KW904" s="1"/>
      <c r="KX904" s="1"/>
      <c r="KY904" s="1"/>
      <c r="KZ904" s="1"/>
      <c r="LA904" s="1"/>
      <c r="LB904" s="1"/>
      <c r="LC904" s="1"/>
      <c r="LD904" s="1"/>
      <c r="LE904" s="1"/>
      <c r="LF904" s="1"/>
      <c r="LG904" s="1"/>
      <c r="LH904" s="1"/>
      <c r="LI904" s="1"/>
      <c r="LJ904" s="1"/>
      <c r="LK904" s="1"/>
      <c r="LL904" s="1"/>
      <c r="LM904" s="1"/>
      <c r="LN904" s="1"/>
      <c r="LO904" s="1"/>
      <c r="LP904" s="1"/>
      <c r="LQ904" s="1"/>
      <c r="LR904" s="1"/>
      <c r="LS904" s="1"/>
      <c r="LT904" s="1"/>
      <c r="LU904" s="1"/>
      <c r="LV904" s="1"/>
      <c r="LW904" s="1"/>
      <c r="LX904" s="1"/>
      <c r="LY904" s="1"/>
      <c r="LZ904" s="1"/>
      <c r="MA904" s="1"/>
      <c r="MB904" s="1"/>
      <c r="MC904" s="1"/>
      <c r="MD904" s="1"/>
      <c r="ME904" s="1"/>
      <c r="MF904" s="1"/>
      <c r="MG904" s="1"/>
      <c r="MH904" s="1"/>
      <c r="MI904" s="1"/>
      <c r="MJ904" s="1"/>
      <c r="MK904" s="1"/>
      <c r="ML904" s="1"/>
      <c r="MM904" s="1"/>
      <c r="MN904" s="1"/>
      <c r="MO904" s="1"/>
      <c r="MP904" s="1"/>
      <c r="MQ904" s="1"/>
      <c r="MR904" s="1"/>
      <c r="MS904" s="1"/>
      <c r="MT904" s="1"/>
      <c r="MU904" s="1"/>
      <c r="MV904" s="1"/>
      <c r="MW904" s="1"/>
      <c r="MX904" s="1"/>
      <c r="MY904" s="1"/>
      <c r="MZ904" s="1"/>
      <c r="NA904" s="1"/>
      <c r="NB904" s="1"/>
      <c r="NC904" s="1"/>
      <c r="ND904" s="1"/>
      <c r="NE904" s="1"/>
      <c r="NF904" s="1"/>
      <c r="NG904" s="1"/>
      <c r="NH904" s="1"/>
      <c r="NI904" s="1"/>
      <c r="NJ904" s="1"/>
      <c r="NK904" s="1"/>
      <c r="NL904" s="1"/>
      <c r="NM904" s="1"/>
      <c r="NN904" s="1"/>
      <c r="NO904" s="1"/>
      <c r="NP904" s="1"/>
      <c r="NQ904" s="1"/>
      <c r="NR904" s="1"/>
      <c r="NS904" s="1"/>
      <c r="NT904" s="1"/>
      <c r="NU904" s="1"/>
      <c r="NV904" s="1"/>
      <c r="NW904" s="1"/>
      <c r="NX904" s="1"/>
      <c r="NY904" s="1"/>
      <c r="NZ904" s="1"/>
      <c r="OA904" s="1"/>
      <c r="OB904" s="1"/>
      <c r="OC904" s="1"/>
      <c r="OD904" s="1"/>
      <c r="OE904" s="1"/>
      <c r="OF904" s="1"/>
      <c r="OG904" s="1"/>
      <c r="OH904" s="1"/>
      <c r="OI904" s="1"/>
      <c r="OJ904" s="1"/>
      <c r="OK904" s="1"/>
      <c r="OL904" s="1"/>
      <c r="OM904" s="1"/>
      <c r="ON904" s="1"/>
      <c r="OO904" s="1"/>
      <c r="OP904" s="1"/>
      <c r="OQ904" s="1"/>
      <c r="OR904" s="1"/>
      <c r="OS904" s="1"/>
      <c r="OT904" s="1"/>
      <c r="OU904" s="1"/>
      <c r="OV904" s="1"/>
      <c r="OW904" s="1"/>
      <c r="OX904" s="1"/>
      <c r="OY904" s="1"/>
      <c r="OZ904" s="1"/>
      <c r="PA904" s="1"/>
      <c r="PB904" s="1"/>
      <c r="PC904" s="1"/>
      <c r="PD904" s="1"/>
      <c r="PE904" s="1"/>
      <c r="PF904" s="1"/>
      <c r="PG904" s="1"/>
      <c r="PH904" s="1"/>
      <c r="PI904" s="1"/>
      <c r="PJ904" s="1"/>
      <c r="PK904" s="1"/>
      <c r="PL904" s="1"/>
      <c r="PM904" s="1"/>
      <c r="PN904" s="1"/>
      <c r="PO904" s="1"/>
      <c r="PP904" s="1"/>
      <c r="PQ904" s="1"/>
      <c r="PR904" s="1"/>
      <c r="PS904" s="1"/>
      <c r="PT904" s="1"/>
      <c r="PU904" s="1"/>
      <c r="PV904" s="1"/>
      <c r="PW904" s="1"/>
      <c r="PX904" s="1"/>
      <c r="PY904" s="1"/>
      <c r="PZ904" s="1"/>
    </row>
    <row r="905" spans="1:442" s="92" customFormat="1" ht="66.599999999999994" customHeight="1" x14ac:dyDescent="0.3">
      <c r="A905" s="36"/>
      <c r="B905" s="228" t="s">
        <v>1275</v>
      </c>
      <c r="C905" s="228" t="s">
        <v>1277</v>
      </c>
      <c r="D905" s="228" t="s">
        <v>66</v>
      </c>
      <c r="E905" s="229" t="s">
        <v>67</v>
      </c>
      <c r="F905" s="229" t="s">
        <v>132</v>
      </c>
      <c r="G905" s="229" t="s">
        <v>69</v>
      </c>
      <c r="H905" s="228" t="s">
        <v>70</v>
      </c>
      <c r="I905" s="228" t="s">
        <v>79</v>
      </c>
      <c r="J905" s="11" t="s">
        <v>113</v>
      </c>
      <c r="K905" s="7" t="s">
        <v>114</v>
      </c>
      <c r="L905" s="7" t="s">
        <v>115</v>
      </c>
      <c r="M905" s="7">
        <v>2</v>
      </c>
      <c r="N905" s="227" t="s">
        <v>108</v>
      </c>
      <c r="O905" s="230" t="s">
        <v>573</v>
      </c>
      <c r="P905" s="228" t="s">
        <v>75</v>
      </c>
      <c r="Q905" s="228" t="s">
        <v>76</v>
      </c>
      <c r="R905" s="231" t="s">
        <v>77</v>
      </c>
      <c r="S905" s="231" t="s">
        <v>109</v>
      </c>
      <c r="T905" s="232">
        <f>V905+Y905</f>
        <v>106465.01</v>
      </c>
      <c r="U905" s="232" t="s">
        <v>79</v>
      </c>
      <c r="V905" s="236">
        <v>90495.25</v>
      </c>
      <c r="W905" s="236" t="s">
        <v>79</v>
      </c>
      <c r="X905" s="236" t="s">
        <v>79</v>
      </c>
      <c r="Y905" s="236">
        <v>15969.76</v>
      </c>
      <c r="Z905" s="236" t="s">
        <v>79</v>
      </c>
      <c r="AA905" s="236" t="s">
        <v>79</v>
      </c>
      <c r="AB905" s="236">
        <v>35376.019999999997</v>
      </c>
      <c r="AC905" s="227" t="s">
        <v>80</v>
      </c>
      <c r="AD905" s="237" t="s">
        <v>79</v>
      </c>
      <c r="AE905" s="237">
        <f>V905+Y905</f>
        <v>106465.01</v>
      </c>
      <c r="AF905" s="228" t="s">
        <v>79</v>
      </c>
      <c r="AG905" s="227" t="s">
        <v>33</v>
      </c>
      <c r="AH905" s="227" t="s">
        <v>406</v>
      </c>
      <c r="AI905" s="227" t="s">
        <v>510</v>
      </c>
      <c r="AJ905" s="228"/>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c r="FJ905" s="1"/>
      <c r="FK905" s="1"/>
      <c r="FL905" s="1"/>
      <c r="FM905" s="1"/>
      <c r="FN905" s="1"/>
      <c r="FO905" s="1"/>
      <c r="FP905" s="1"/>
      <c r="FQ905" s="1"/>
      <c r="FR905" s="1"/>
      <c r="FS905" s="1"/>
      <c r="FT905" s="1"/>
      <c r="FU905" s="1"/>
      <c r="FV905" s="1"/>
      <c r="FW905" s="1"/>
      <c r="FX905" s="1"/>
      <c r="FY905" s="1"/>
      <c r="FZ905" s="1"/>
      <c r="GA905" s="1"/>
      <c r="GB905" s="1"/>
      <c r="GC905" s="1"/>
      <c r="GD905" s="1"/>
      <c r="GE905" s="1"/>
      <c r="GF905" s="1"/>
      <c r="GG905" s="1"/>
      <c r="GH905" s="1"/>
      <c r="GI905" s="1"/>
      <c r="GJ905" s="1"/>
      <c r="GK905" s="1"/>
      <c r="GL905" s="1"/>
      <c r="GM905" s="1"/>
      <c r="GN905" s="1"/>
      <c r="GO905" s="1"/>
      <c r="GP905" s="1"/>
      <c r="GQ905" s="1"/>
      <c r="GR905" s="1"/>
      <c r="GS905" s="1"/>
      <c r="GT905" s="1"/>
      <c r="GU905" s="1"/>
      <c r="GV905" s="1"/>
      <c r="GW905" s="1"/>
      <c r="GX905" s="1"/>
      <c r="GY905" s="1"/>
      <c r="GZ905" s="1"/>
      <c r="HA905" s="1"/>
      <c r="HB905" s="1"/>
      <c r="HC905" s="1"/>
      <c r="HD905" s="1"/>
      <c r="HE905" s="1"/>
      <c r="HF905" s="1"/>
      <c r="HG905" s="1"/>
      <c r="HH905" s="1"/>
      <c r="HI905" s="1"/>
      <c r="HJ905" s="1"/>
      <c r="HK905" s="1"/>
      <c r="HL905" s="1"/>
      <c r="HM905" s="1"/>
      <c r="HN905" s="1"/>
      <c r="HO905" s="1"/>
      <c r="HP905" s="1"/>
      <c r="HQ905" s="1"/>
      <c r="HR905" s="1"/>
      <c r="HS905" s="1"/>
      <c r="HT905" s="1"/>
      <c r="HU905" s="1"/>
      <c r="HV905" s="1"/>
      <c r="HW905" s="1"/>
      <c r="HX905" s="1"/>
      <c r="HY905" s="1"/>
      <c r="HZ905" s="1"/>
      <c r="IA905" s="1"/>
      <c r="IB905" s="1"/>
      <c r="IC905" s="1"/>
      <c r="ID905" s="1"/>
      <c r="IE905" s="1"/>
      <c r="IF905" s="1"/>
      <c r="IG905" s="1"/>
      <c r="IH905" s="1"/>
      <c r="II905" s="1"/>
      <c r="IJ905" s="1"/>
      <c r="IK905" s="1"/>
      <c r="IL905" s="1"/>
      <c r="IM905" s="1"/>
      <c r="IN905" s="1"/>
      <c r="IO905" s="1"/>
      <c r="IP905" s="1"/>
      <c r="IQ905" s="1"/>
      <c r="IR905" s="1"/>
      <c r="IS905" s="1"/>
      <c r="IT905" s="1"/>
      <c r="IU905" s="1"/>
      <c r="IV905" s="1"/>
      <c r="IW905" s="1"/>
      <c r="IX905" s="1"/>
      <c r="IY905" s="1"/>
      <c r="IZ905" s="1"/>
      <c r="JA905" s="1"/>
      <c r="JB905" s="1"/>
      <c r="JC905" s="1"/>
      <c r="JD905" s="1"/>
      <c r="JE905" s="1"/>
      <c r="JF905" s="1"/>
      <c r="JG905" s="1"/>
      <c r="JH905" s="1"/>
      <c r="JI905" s="1"/>
      <c r="JJ905" s="1"/>
      <c r="JK905" s="1"/>
      <c r="JL905" s="1"/>
      <c r="JM905" s="1"/>
      <c r="JN905" s="1"/>
      <c r="JO905" s="1"/>
      <c r="JP905" s="1"/>
      <c r="JQ905" s="1"/>
      <c r="JR905" s="1"/>
      <c r="JS905" s="1"/>
      <c r="JT905" s="1"/>
      <c r="JU905" s="1"/>
      <c r="JV905" s="1"/>
      <c r="JW905" s="1"/>
      <c r="JX905" s="1"/>
      <c r="JY905" s="1"/>
      <c r="JZ905" s="1"/>
      <c r="KA905" s="1"/>
      <c r="KB905" s="1"/>
      <c r="KC905" s="1"/>
      <c r="KD905" s="1"/>
      <c r="KE905" s="1"/>
      <c r="KF905" s="1"/>
      <c r="KG905" s="1"/>
      <c r="KH905" s="1"/>
      <c r="KI905" s="1"/>
      <c r="KJ905" s="1"/>
      <c r="KK905" s="1"/>
      <c r="KL905" s="1"/>
      <c r="KM905" s="1"/>
      <c r="KN905" s="1"/>
      <c r="KO905" s="1"/>
      <c r="KP905" s="1"/>
      <c r="KQ905" s="1"/>
      <c r="KR905" s="1"/>
      <c r="KS905" s="1"/>
      <c r="KT905" s="1"/>
      <c r="KU905" s="1"/>
      <c r="KV905" s="1"/>
      <c r="KW905" s="1"/>
      <c r="KX905" s="1"/>
      <c r="KY905" s="1"/>
      <c r="KZ905" s="1"/>
      <c r="LA905" s="1"/>
      <c r="LB905" s="1"/>
      <c r="LC905" s="1"/>
      <c r="LD905" s="1"/>
      <c r="LE905" s="1"/>
      <c r="LF905" s="1"/>
      <c r="LG905" s="1"/>
      <c r="LH905" s="1"/>
      <c r="LI905" s="1"/>
      <c r="LJ905" s="1"/>
      <c r="LK905" s="1"/>
      <c r="LL905" s="1"/>
      <c r="LM905" s="1"/>
      <c r="LN905" s="1"/>
      <c r="LO905" s="1"/>
      <c r="LP905" s="1"/>
      <c r="LQ905" s="1"/>
      <c r="LR905" s="1"/>
      <c r="LS905" s="1"/>
      <c r="LT905" s="1"/>
      <c r="LU905" s="1"/>
      <c r="LV905" s="1"/>
      <c r="LW905" s="1"/>
      <c r="LX905" s="1"/>
      <c r="LY905" s="1"/>
      <c r="LZ905" s="1"/>
      <c r="MA905" s="1"/>
      <c r="MB905" s="1"/>
      <c r="MC905" s="1"/>
      <c r="MD905" s="1"/>
      <c r="ME905" s="1"/>
      <c r="MF905" s="1"/>
      <c r="MG905" s="1"/>
      <c r="MH905" s="1"/>
      <c r="MI905" s="1"/>
      <c r="MJ905" s="1"/>
      <c r="MK905" s="1"/>
      <c r="ML905" s="1"/>
      <c r="MM905" s="1"/>
      <c r="MN905" s="1"/>
      <c r="MO905" s="1"/>
      <c r="MP905" s="1"/>
      <c r="MQ905" s="1"/>
      <c r="MR905" s="1"/>
      <c r="MS905" s="1"/>
      <c r="MT905" s="1"/>
      <c r="MU905" s="1"/>
      <c r="MV905" s="1"/>
      <c r="MW905" s="1"/>
      <c r="MX905" s="1"/>
      <c r="MY905" s="1"/>
      <c r="MZ905" s="1"/>
      <c r="NA905" s="1"/>
      <c r="NB905" s="1"/>
      <c r="NC905" s="1"/>
      <c r="ND905" s="1"/>
      <c r="NE905" s="1"/>
      <c r="NF905" s="1"/>
      <c r="NG905" s="1"/>
      <c r="NH905" s="1"/>
      <c r="NI905" s="1"/>
      <c r="NJ905" s="1"/>
      <c r="NK905" s="1"/>
      <c r="NL905" s="1"/>
      <c r="NM905" s="1"/>
      <c r="NN905" s="1"/>
      <c r="NO905" s="1"/>
      <c r="NP905" s="1"/>
      <c r="NQ905" s="1"/>
      <c r="NR905" s="1"/>
      <c r="NS905" s="1"/>
      <c r="NT905" s="1"/>
      <c r="NU905" s="1"/>
      <c r="NV905" s="1"/>
      <c r="NW905" s="1"/>
      <c r="NX905" s="1"/>
      <c r="NY905" s="1"/>
      <c r="NZ905" s="1"/>
      <c r="OA905" s="1"/>
      <c r="OB905" s="1"/>
      <c r="OC905" s="1"/>
      <c r="OD905" s="1"/>
      <c r="OE905" s="1"/>
      <c r="OF905" s="1"/>
      <c r="OG905" s="1"/>
      <c r="OH905" s="1"/>
      <c r="OI905" s="1"/>
      <c r="OJ905" s="1"/>
      <c r="OK905" s="1"/>
      <c r="OL905" s="1"/>
      <c r="OM905" s="1"/>
      <c r="ON905" s="1"/>
      <c r="OO905" s="1"/>
      <c r="OP905" s="1"/>
      <c r="OQ905" s="1"/>
      <c r="OR905" s="1"/>
      <c r="OS905" s="1"/>
      <c r="OT905" s="1"/>
      <c r="OU905" s="1"/>
      <c r="OV905" s="1"/>
      <c r="OW905" s="1"/>
      <c r="OX905" s="1"/>
      <c r="OY905" s="1"/>
      <c r="OZ905" s="1"/>
      <c r="PA905" s="1"/>
      <c r="PB905" s="1"/>
      <c r="PC905" s="1"/>
      <c r="PD905" s="1"/>
      <c r="PE905" s="1"/>
      <c r="PF905" s="1"/>
      <c r="PG905" s="1"/>
      <c r="PH905" s="1"/>
      <c r="PI905" s="1"/>
      <c r="PJ905" s="1"/>
      <c r="PK905" s="1"/>
      <c r="PL905" s="1"/>
      <c r="PM905" s="1"/>
      <c r="PN905" s="1"/>
      <c r="PO905" s="1"/>
      <c r="PP905" s="1"/>
      <c r="PQ905" s="1"/>
      <c r="PR905" s="1"/>
      <c r="PS905" s="1"/>
      <c r="PT905" s="1"/>
      <c r="PU905" s="1"/>
      <c r="PV905" s="1"/>
      <c r="PW905" s="1"/>
      <c r="PX905" s="1"/>
      <c r="PY905" s="1"/>
      <c r="PZ905" s="1"/>
    </row>
    <row r="906" spans="1:442" s="92" customFormat="1" ht="73.2" customHeight="1" x14ac:dyDescent="0.3">
      <c r="A906" s="36"/>
      <c r="B906" s="228"/>
      <c r="C906" s="228"/>
      <c r="D906" s="228"/>
      <c r="E906" s="229"/>
      <c r="F906" s="229"/>
      <c r="G906" s="229"/>
      <c r="H906" s="228"/>
      <c r="I906" s="228"/>
      <c r="J906" s="11" t="s">
        <v>116</v>
      </c>
      <c r="K906" s="7" t="s">
        <v>117</v>
      </c>
      <c r="L906" s="7" t="s">
        <v>85</v>
      </c>
      <c r="M906" s="7">
        <v>2</v>
      </c>
      <c r="N906" s="227"/>
      <c r="O906" s="230"/>
      <c r="P906" s="228"/>
      <c r="Q906" s="228"/>
      <c r="R906" s="231"/>
      <c r="S906" s="231"/>
      <c r="T906" s="232"/>
      <c r="U906" s="232"/>
      <c r="V906" s="236"/>
      <c r="W906" s="236"/>
      <c r="X906" s="236"/>
      <c r="Y906" s="236"/>
      <c r="Z906" s="236"/>
      <c r="AA906" s="236"/>
      <c r="AB906" s="236"/>
      <c r="AC906" s="227"/>
      <c r="AD906" s="237"/>
      <c r="AE906" s="237"/>
      <c r="AF906" s="228"/>
      <c r="AG906" s="227"/>
      <c r="AH906" s="227"/>
      <c r="AI906" s="227"/>
      <c r="AJ906" s="228"/>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c r="FJ906" s="1"/>
      <c r="FK906" s="1"/>
      <c r="FL906" s="1"/>
      <c r="FM906" s="1"/>
      <c r="FN906" s="1"/>
      <c r="FO906" s="1"/>
      <c r="FP906" s="1"/>
      <c r="FQ906" s="1"/>
      <c r="FR906" s="1"/>
      <c r="FS906" s="1"/>
      <c r="FT906" s="1"/>
      <c r="FU906" s="1"/>
      <c r="FV906" s="1"/>
      <c r="FW906" s="1"/>
      <c r="FX906" s="1"/>
      <c r="FY906" s="1"/>
      <c r="FZ906" s="1"/>
      <c r="GA906" s="1"/>
      <c r="GB906" s="1"/>
      <c r="GC906" s="1"/>
      <c r="GD906" s="1"/>
      <c r="GE906" s="1"/>
      <c r="GF906" s="1"/>
      <c r="GG906" s="1"/>
      <c r="GH906" s="1"/>
      <c r="GI906" s="1"/>
      <c r="GJ906" s="1"/>
      <c r="GK906" s="1"/>
      <c r="GL906" s="1"/>
      <c r="GM906" s="1"/>
      <c r="GN906" s="1"/>
      <c r="GO906" s="1"/>
      <c r="GP906" s="1"/>
      <c r="GQ906" s="1"/>
      <c r="GR906" s="1"/>
      <c r="GS906" s="1"/>
      <c r="GT906" s="1"/>
      <c r="GU906" s="1"/>
      <c r="GV906" s="1"/>
      <c r="GW906" s="1"/>
      <c r="GX906" s="1"/>
      <c r="GY906" s="1"/>
      <c r="GZ906" s="1"/>
      <c r="HA906" s="1"/>
      <c r="HB906" s="1"/>
      <c r="HC906" s="1"/>
      <c r="HD906" s="1"/>
      <c r="HE906" s="1"/>
      <c r="HF906" s="1"/>
      <c r="HG906" s="1"/>
      <c r="HH906" s="1"/>
      <c r="HI906" s="1"/>
      <c r="HJ906" s="1"/>
      <c r="HK906" s="1"/>
      <c r="HL906" s="1"/>
      <c r="HM906" s="1"/>
      <c r="HN906" s="1"/>
      <c r="HO906" s="1"/>
      <c r="HP906" s="1"/>
      <c r="HQ906" s="1"/>
      <c r="HR906" s="1"/>
      <c r="HS906" s="1"/>
      <c r="HT906" s="1"/>
      <c r="HU906" s="1"/>
      <c r="HV906" s="1"/>
      <c r="HW906" s="1"/>
      <c r="HX906" s="1"/>
      <c r="HY906" s="1"/>
      <c r="HZ906" s="1"/>
      <c r="IA906" s="1"/>
      <c r="IB906" s="1"/>
      <c r="IC906" s="1"/>
      <c r="ID906" s="1"/>
      <c r="IE906" s="1"/>
      <c r="IF906" s="1"/>
      <c r="IG906" s="1"/>
      <c r="IH906" s="1"/>
      <c r="II906" s="1"/>
      <c r="IJ906" s="1"/>
      <c r="IK906" s="1"/>
      <c r="IL906" s="1"/>
      <c r="IM906" s="1"/>
      <c r="IN906" s="1"/>
      <c r="IO906" s="1"/>
      <c r="IP906" s="1"/>
      <c r="IQ906" s="1"/>
      <c r="IR906" s="1"/>
      <c r="IS906" s="1"/>
      <c r="IT906" s="1"/>
      <c r="IU906" s="1"/>
      <c r="IV906" s="1"/>
      <c r="IW906" s="1"/>
      <c r="IX906" s="1"/>
      <c r="IY906" s="1"/>
      <c r="IZ906" s="1"/>
      <c r="JA906" s="1"/>
      <c r="JB906" s="1"/>
      <c r="JC906" s="1"/>
      <c r="JD906" s="1"/>
      <c r="JE906" s="1"/>
      <c r="JF906" s="1"/>
      <c r="JG906" s="1"/>
      <c r="JH906" s="1"/>
      <c r="JI906" s="1"/>
      <c r="JJ906" s="1"/>
      <c r="JK906" s="1"/>
      <c r="JL906" s="1"/>
      <c r="JM906" s="1"/>
      <c r="JN906" s="1"/>
      <c r="JO906" s="1"/>
      <c r="JP906" s="1"/>
      <c r="JQ906" s="1"/>
      <c r="JR906" s="1"/>
      <c r="JS906" s="1"/>
      <c r="JT906" s="1"/>
      <c r="JU906" s="1"/>
      <c r="JV906" s="1"/>
      <c r="JW906" s="1"/>
      <c r="JX906" s="1"/>
      <c r="JY906" s="1"/>
      <c r="JZ906" s="1"/>
      <c r="KA906" s="1"/>
      <c r="KB906" s="1"/>
      <c r="KC906" s="1"/>
      <c r="KD906" s="1"/>
      <c r="KE906" s="1"/>
      <c r="KF906" s="1"/>
      <c r="KG906" s="1"/>
      <c r="KH906" s="1"/>
      <c r="KI906" s="1"/>
      <c r="KJ906" s="1"/>
      <c r="KK906" s="1"/>
      <c r="KL906" s="1"/>
      <c r="KM906" s="1"/>
      <c r="KN906" s="1"/>
      <c r="KO906" s="1"/>
      <c r="KP906" s="1"/>
      <c r="KQ906" s="1"/>
      <c r="KR906" s="1"/>
      <c r="KS906" s="1"/>
      <c r="KT906" s="1"/>
      <c r="KU906" s="1"/>
      <c r="KV906" s="1"/>
      <c r="KW906" s="1"/>
      <c r="KX906" s="1"/>
      <c r="KY906" s="1"/>
      <c r="KZ906" s="1"/>
      <c r="LA906" s="1"/>
      <c r="LB906" s="1"/>
      <c r="LC906" s="1"/>
      <c r="LD906" s="1"/>
      <c r="LE906" s="1"/>
      <c r="LF906" s="1"/>
      <c r="LG906" s="1"/>
      <c r="LH906" s="1"/>
      <c r="LI906" s="1"/>
      <c r="LJ906" s="1"/>
      <c r="LK906" s="1"/>
      <c r="LL906" s="1"/>
      <c r="LM906" s="1"/>
      <c r="LN906" s="1"/>
      <c r="LO906" s="1"/>
      <c r="LP906" s="1"/>
      <c r="LQ906" s="1"/>
      <c r="LR906" s="1"/>
      <c r="LS906" s="1"/>
      <c r="LT906" s="1"/>
      <c r="LU906" s="1"/>
      <c r="LV906" s="1"/>
      <c r="LW906" s="1"/>
      <c r="LX906" s="1"/>
      <c r="LY906" s="1"/>
      <c r="LZ906" s="1"/>
      <c r="MA906" s="1"/>
      <c r="MB906" s="1"/>
      <c r="MC906" s="1"/>
      <c r="MD906" s="1"/>
      <c r="ME906" s="1"/>
      <c r="MF906" s="1"/>
      <c r="MG906" s="1"/>
      <c r="MH906" s="1"/>
      <c r="MI906" s="1"/>
      <c r="MJ906" s="1"/>
      <c r="MK906" s="1"/>
      <c r="ML906" s="1"/>
      <c r="MM906" s="1"/>
      <c r="MN906" s="1"/>
      <c r="MO906" s="1"/>
      <c r="MP906" s="1"/>
      <c r="MQ906" s="1"/>
      <c r="MR906" s="1"/>
      <c r="MS906" s="1"/>
      <c r="MT906" s="1"/>
      <c r="MU906" s="1"/>
      <c r="MV906" s="1"/>
      <c r="MW906" s="1"/>
      <c r="MX906" s="1"/>
      <c r="MY906" s="1"/>
      <c r="MZ906" s="1"/>
      <c r="NA906" s="1"/>
      <c r="NB906" s="1"/>
      <c r="NC906" s="1"/>
      <c r="ND906" s="1"/>
      <c r="NE906" s="1"/>
      <c r="NF906" s="1"/>
      <c r="NG906" s="1"/>
      <c r="NH906" s="1"/>
      <c r="NI906" s="1"/>
      <c r="NJ906" s="1"/>
      <c r="NK906" s="1"/>
      <c r="NL906" s="1"/>
      <c r="NM906" s="1"/>
      <c r="NN906" s="1"/>
      <c r="NO906" s="1"/>
      <c r="NP906" s="1"/>
      <c r="NQ906" s="1"/>
      <c r="NR906" s="1"/>
      <c r="NS906" s="1"/>
      <c r="NT906" s="1"/>
      <c r="NU906" s="1"/>
      <c r="NV906" s="1"/>
      <c r="NW906" s="1"/>
      <c r="NX906" s="1"/>
      <c r="NY906" s="1"/>
      <c r="NZ906" s="1"/>
      <c r="OA906" s="1"/>
      <c r="OB906" s="1"/>
      <c r="OC906" s="1"/>
      <c r="OD906" s="1"/>
      <c r="OE906" s="1"/>
      <c r="OF906" s="1"/>
      <c r="OG906" s="1"/>
      <c r="OH906" s="1"/>
      <c r="OI906" s="1"/>
      <c r="OJ906" s="1"/>
      <c r="OK906" s="1"/>
      <c r="OL906" s="1"/>
      <c r="OM906" s="1"/>
      <c r="ON906" s="1"/>
      <c r="OO906" s="1"/>
      <c r="OP906" s="1"/>
      <c r="OQ906" s="1"/>
      <c r="OR906" s="1"/>
      <c r="OS906" s="1"/>
      <c r="OT906" s="1"/>
      <c r="OU906" s="1"/>
      <c r="OV906" s="1"/>
      <c r="OW906" s="1"/>
      <c r="OX906" s="1"/>
      <c r="OY906" s="1"/>
      <c r="OZ906" s="1"/>
      <c r="PA906" s="1"/>
      <c r="PB906" s="1"/>
      <c r="PC906" s="1"/>
      <c r="PD906" s="1"/>
      <c r="PE906" s="1"/>
      <c r="PF906" s="1"/>
      <c r="PG906" s="1"/>
      <c r="PH906" s="1"/>
      <c r="PI906" s="1"/>
      <c r="PJ906" s="1"/>
      <c r="PK906" s="1"/>
      <c r="PL906" s="1"/>
      <c r="PM906" s="1"/>
      <c r="PN906" s="1"/>
      <c r="PO906" s="1"/>
      <c r="PP906" s="1"/>
      <c r="PQ906" s="1"/>
      <c r="PR906" s="1"/>
      <c r="PS906" s="1"/>
      <c r="PT906" s="1"/>
      <c r="PU906" s="1"/>
      <c r="PV906" s="1"/>
      <c r="PW906" s="1"/>
      <c r="PX906" s="1"/>
      <c r="PY906" s="1"/>
      <c r="PZ906" s="1"/>
    </row>
    <row r="907" spans="1:442" s="92" customFormat="1" ht="67.5" customHeight="1" x14ac:dyDescent="0.3">
      <c r="A907" s="36"/>
      <c r="B907" s="228"/>
      <c r="C907" s="228"/>
      <c r="D907" s="228"/>
      <c r="E907" s="229"/>
      <c r="F907" s="229"/>
      <c r="G907" s="229"/>
      <c r="H907" s="228"/>
      <c r="I907" s="228"/>
      <c r="J907" s="11" t="s">
        <v>208</v>
      </c>
      <c r="K907" s="7" t="s">
        <v>118</v>
      </c>
      <c r="L907" s="7" t="s">
        <v>119</v>
      </c>
      <c r="M907" s="7">
        <v>2</v>
      </c>
      <c r="N907" s="227"/>
      <c r="O907" s="230"/>
      <c r="P907" s="228"/>
      <c r="Q907" s="228"/>
      <c r="R907" s="231"/>
      <c r="S907" s="231"/>
      <c r="T907" s="232"/>
      <c r="U907" s="232"/>
      <c r="V907" s="236"/>
      <c r="W907" s="236"/>
      <c r="X907" s="236"/>
      <c r="Y907" s="236"/>
      <c r="Z907" s="236"/>
      <c r="AA907" s="236"/>
      <c r="AB907" s="236"/>
      <c r="AC907" s="227"/>
      <c r="AD907" s="237"/>
      <c r="AE907" s="237"/>
      <c r="AF907" s="228"/>
      <c r="AG907" s="227"/>
      <c r="AH907" s="227"/>
      <c r="AI907" s="227"/>
      <c r="AJ907" s="228"/>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c r="FJ907" s="1"/>
      <c r="FK907" s="1"/>
      <c r="FL907" s="1"/>
      <c r="FM907" s="1"/>
      <c r="FN907" s="1"/>
      <c r="FO907" s="1"/>
      <c r="FP907" s="1"/>
      <c r="FQ907" s="1"/>
      <c r="FR907" s="1"/>
      <c r="FS907" s="1"/>
      <c r="FT907" s="1"/>
      <c r="FU907" s="1"/>
      <c r="FV907" s="1"/>
      <c r="FW907" s="1"/>
      <c r="FX907" s="1"/>
      <c r="FY907" s="1"/>
      <c r="FZ907" s="1"/>
      <c r="GA907" s="1"/>
      <c r="GB907" s="1"/>
      <c r="GC907" s="1"/>
      <c r="GD907" s="1"/>
      <c r="GE907" s="1"/>
      <c r="GF907" s="1"/>
      <c r="GG907" s="1"/>
      <c r="GH907" s="1"/>
      <c r="GI907" s="1"/>
      <c r="GJ907" s="1"/>
      <c r="GK907" s="1"/>
      <c r="GL907" s="1"/>
      <c r="GM907" s="1"/>
      <c r="GN907" s="1"/>
      <c r="GO907" s="1"/>
      <c r="GP907" s="1"/>
      <c r="GQ907" s="1"/>
      <c r="GR907" s="1"/>
      <c r="GS907" s="1"/>
      <c r="GT907" s="1"/>
      <c r="GU907" s="1"/>
      <c r="GV907" s="1"/>
      <c r="GW907" s="1"/>
      <c r="GX907" s="1"/>
      <c r="GY907" s="1"/>
      <c r="GZ907" s="1"/>
      <c r="HA907" s="1"/>
      <c r="HB907" s="1"/>
      <c r="HC907" s="1"/>
      <c r="HD907" s="1"/>
      <c r="HE907" s="1"/>
      <c r="HF907" s="1"/>
      <c r="HG907" s="1"/>
      <c r="HH907" s="1"/>
      <c r="HI907" s="1"/>
      <c r="HJ907" s="1"/>
      <c r="HK907" s="1"/>
      <c r="HL907" s="1"/>
      <c r="HM907" s="1"/>
      <c r="HN907" s="1"/>
      <c r="HO907" s="1"/>
      <c r="HP907" s="1"/>
      <c r="HQ907" s="1"/>
      <c r="HR907" s="1"/>
      <c r="HS907" s="1"/>
      <c r="HT907" s="1"/>
      <c r="HU907" s="1"/>
      <c r="HV907" s="1"/>
      <c r="HW907" s="1"/>
      <c r="HX907" s="1"/>
      <c r="HY907" s="1"/>
      <c r="HZ907" s="1"/>
      <c r="IA907" s="1"/>
      <c r="IB907" s="1"/>
      <c r="IC907" s="1"/>
      <c r="ID907" s="1"/>
      <c r="IE907" s="1"/>
      <c r="IF907" s="1"/>
      <c r="IG907" s="1"/>
      <c r="IH907" s="1"/>
      <c r="II907" s="1"/>
      <c r="IJ907" s="1"/>
      <c r="IK907" s="1"/>
      <c r="IL907" s="1"/>
      <c r="IM907" s="1"/>
      <c r="IN907" s="1"/>
      <c r="IO907" s="1"/>
      <c r="IP907" s="1"/>
      <c r="IQ907" s="1"/>
      <c r="IR907" s="1"/>
      <c r="IS907" s="1"/>
      <c r="IT907" s="1"/>
      <c r="IU907" s="1"/>
      <c r="IV907" s="1"/>
      <c r="IW907" s="1"/>
      <c r="IX907" s="1"/>
      <c r="IY907" s="1"/>
      <c r="IZ907" s="1"/>
      <c r="JA907" s="1"/>
      <c r="JB907" s="1"/>
      <c r="JC907" s="1"/>
      <c r="JD907" s="1"/>
      <c r="JE907" s="1"/>
      <c r="JF907" s="1"/>
      <c r="JG907" s="1"/>
      <c r="JH907" s="1"/>
      <c r="JI907" s="1"/>
      <c r="JJ907" s="1"/>
      <c r="JK907" s="1"/>
      <c r="JL907" s="1"/>
      <c r="JM907" s="1"/>
      <c r="JN907" s="1"/>
      <c r="JO907" s="1"/>
      <c r="JP907" s="1"/>
      <c r="JQ907" s="1"/>
      <c r="JR907" s="1"/>
      <c r="JS907" s="1"/>
      <c r="JT907" s="1"/>
      <c r="JU907" s="1"/>
      <c r="JV907" s="1"/>
      <c r="JW907" s="1"/>
      <c r="JX907" s="1"/>
      <c r="JY907" s="1"/>
      <c r="JZ907" s="1"/>
      <c r="KA907" s="1"/>
      <c r="KB907" s="1"/>
      <c r="KC907" s="1"/>
      <c r="KD907" s="1"/>
      <c r="KE907" s="1"/>
      <c r="KF907" s="1"/>
      <c r="KG907" s="1"/>
      <c r="KH907" s="1"/>
      <c r="KI907" s="1"/>
      <c r="KJ907" s="1"/>
      <c r="KK907" s="1"/>
      <c r="KL907" s="1"/>
      <c r="KM907" s="1"/>
      <c r="KN907" s="1"/>
      <c r="KO907" s="1"/>
      <c r="KP907" s="1"/>
      <c r="KQ907" s="1"/>
      <c r="KR907" s="1"/>
      <c r="KS907" s="1"/>
      <c r="KT907" s="1"/>
      <c r="KU907" s="1"/>
      <c r="KV907" s="1"/>
      <c r="KW907" s="1"/>
      <c r="KX907" s="1"/>
      <c r="KY907" s="1"/>
      <c r="KZ907" s="1"/>
      <c r="LA907" s="1"/>
      <c r="LB907" s="1"/>
      <c r="LC907" s="1"/>
      <c r="LD907" s="1"/>
      <c r="LE907" s="1"/>
      <c r="LF907" s="1"/>
      <c r="LG907" s="1"/>
      <c r="LH907" s="1"/>
      <c r="LI907" s="1"/>
      <c r="LJ907" s="1"/>
      <c r="LK907" s="1"/>
      <c r="LL907" s="1"/>
      <c r="LM907" s="1"/>
      <c r="LN907" s="1"/>
      <c r="LO907" s="1"/>
      <c r="LP907" s="1"/>
      <c r="LQ907" s="1"/>
      <c r="LR907" s="1"/>
      <c r="LS907" s="1"/>
      <c r="LT907" s="1"/>
      <c r="LU907" s="1"/>
      <c r="LV907" s="1"/>
      <c r="LW907" s="1"/>
      <c r="LX907" s="1"/>
      <c r="LY907" s="1"/>
      <c r="LZ907" s="1"/>
      <c r="MA907" s="1"/>
      <c r="MB907" s="1"/>
      <c r="MC907" s="1"/>
      <c r="MD907" s="1"/>
      <c r="ME907" s="1"/>
      <c r="MF907" s="1"/>
      <c r="MG907" s="1"/>
      <c r="MH907" s="1"/>
      <c r="MI907" s="1"/>
      <c r="MJ907" s="1"/>
      <c r="MK907" s="1"/>
      <c r="ML907" s="1"/>
      <c r="MM907" s="1"/>
      <c r="MN907" s="1"/>
      <c r="MO907" s="1"/>
      <c r="MP907" s="1"/>
      <c r="MQ907" s="1"/>
      <c r="MR907" s="1"/>
      <c r="MS907" s="1"/>
      <c r="MT907" s="1"/>
      <c r="MU907" s="1"/>
      <c r="MV907" s="1"/>
      <c r="MW907" s="1"/>
      <c r="MX907" s="1"/>
      <c r="MY907" s="1"/>
      <c r="MZ907" s="1"/>
      <c r="NA907" s="1"/>
      <c r="NB907" s="1"/>
      <c r="NC907" s="1"/>
      <c r="ND907" s="1"/>
      <c r="NE907" s="1"/>
      <c r="NF907" s="1"/>
      <c r="NG907" s="1"/>
      <c r="NH907" s="1"/>
      <c r="NI907" s="1"/>
      <c r="NJ907" s="1"/>
      <c r="NK907" s="1"/>
      <c r="NL907" s="1"/>
      <c r="NM907" s="1"/>
      <c r="NN907" s="1"/>
      <c r="NO907" s="1"/>
      <c r="NP907" s="1"/>
      <c r="NQ907" s="1"/>
      <c r="NR907" s="1"/>
      <c r="NS907" s="1"/>
      <c r="NT907" s="1"/>
      <c r="NU907" s="1"/>
      <c r="NV907" s="1"/>
      <c r="NW907" s="1"/>
      <c r="NX907" s="1"/>
      <c r="NY907" s="1"/>
      <c r="NZ907" s="1"/>
      <c r="OA907" s="1"/>
      <c r="OB907" s="1"/>
      <c r="OC907" s="1"/>
      <c r="OD907" s="1"/>
      <c r="OE907" s="1"/>
      <c r="OF907" s="1"/>
      <c r="OG907" s="1"/>
      <c r="OH907" s="1"/>
      <c r="OI907" s="1"/>
      <c r="OJ907" s="1"/>
      <c r="OK907" s="1"/>
      <c r="OL907" s="1"/>
      <c r="OM907" s="1"/>
      <c r="ON907" s="1"/>
      <c r="OO907" s="1"/>
      <c r="OP907" s="1"/>
      <c r="OQ907" s="1"/>
      <c r="OR907" s="1"/>
      <c r="OS907" s="1"/>
      <c r="OT907" s="1"/>
      <c r="OU907" s="1"/>
      <c r="OV907" s="1"/>
      <c r="OW907" s="1"/>
      <c r="OX907" s="1"/>
      <c r="OY907" s="1"/>
      <c r="OZ907" s="1"/>
      <c r="PA907" s="1"/>
      <c r="PB907" s="1"/>
      <c r="PC907" s="1"/>
      <c r="PD907" s="1"/>
      <c r="PE907" s="1"/>
      <c r="PF907" s="1"/>
      <c r="PG907" s="1"/>
      <c r="PH907" s="1"/>
      <c r="PI907" s="1"/>
      <c r="PJ907" s="1"/>
      <c r="PK907" s="1"/>
      <c r="PL907" s="1"/>
      <c r="PM907" s="1"/>
      <c r="PN907" s="1"/>
      <c r="PO907" s="1"/>
      <c r="PP907" s="1"/>
      <c r="PQ907" s="1"/>
      <c r="PR907" s="1"/>
      <c r="PS907" s="1"/>
      <c r="PT907" s="1"/>
      <c r="PU907" s="1"/>
      <c r="PV907" s="1"/>
      <c r="PW907" s="1"/>
      <c r="PX907" s="1"/>
      <c r="PY907" s="1"/>
      <c r="PZ907" s="1"/>
    </row>
    <row r="908" spans="1:442" s="92" customFormat="1" ht="50.25" customHeight="1" x14ac:dyDescent="0.3">
      <c r="A908" s="36"/>
      <c r="B908" s="228"/>
      <c r="C908" s="228"/>
      <c r="D908" s="228"/>
      <c r="E908" s="229"/>
      <c r="F908" s="229"/>
      <c r="G908" s="229"/>
      <c r="H908" s="228"/>
      <c r="I908" s="228"/>
      <c r="J908" s="11" t="s">
        <v>120</v>
      </c>
      <c r="K908" s="7" t="s">
        <v>121</v>
      </c>
      <c r="L908" s="7" t="s">
        <v>119</v>
      </c>
      <c r="M908" s="63">
        <v>2</v>
      </c>
      <c r="N908" s="227"/>
      <c r="O908" s="230"/>
      <c r="P908" s="228"/>
      <c r="Q908" s="228"/>
      <c r="R908" s="231"/>
      <c r="S908" s="231"/>
      <c r="T908" s="232"/>
      <c r="U908" s="232"/>
      <c r="V908" s="236"/>
      <c r="W908" s="236"/>
      <c r="X908" s="236"/>
      <c r="Y908" s="236"/>
      <c r="Z908" s="236"/>
      <c r="AA908" s="236"/>
      <c r="AB908" s="236"/>
      <c r="AC908" s="227"/>
      <c r="AD908" s="237"/>
      <c r="AE908" s="237"/>
      <c r="AF908" s="228"/>
      <c r="AG908" s="227"/>
      <c r="AH908" s="227"/>
      <c r="AI908" s="227"/>
      <c r="AJ908" s="228"/>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c r="FJ908" s="1"/>
      <c r="FK908" s="1"/>
      <c r="FL908" s="1"/>
      <c r="FM908" s="1"/>
      <c r="FN908" s="1"/>
      <c r="FO908" s="1"/>
      <c r="FP908" s="1"/>
      <c r="FQ908" s="1"/>
      <c r="FR908" s="1"/>
      <c r="FS908" s="1"/>
      <c r="FT908" s="1"/>
      <c r="FU908" s="1"/>
      <c r="FV908" s="1"/>
      <c r="FW908" s="1"/>
      <c r="FX908" s="1"/>
      <c r="FY908" s="1"/>
      <c r="FZ908" s="1"/>
      <c r="GA908" s="1"/>
      <c r="GB908" s="1"/>
      <c r="GC908" s="1"/>
      <c r="GD908" s="1"/>
      <c r="GE908" s="1"/>
      <c r="GF908" s="1"/>
      <c r="GG908" s="1"/>
      <c r="GH908" s="1"/>
      <c r="GI908" s="1"/>
      <c r="GJ908" s="1"/>
      <c r="GK908" s="1"/>
      <c r="GL908" s="1"/>
      <c r="GM908" s="1"/>
      <c r="GN908" s="1"/>
      <c r="GO908" s="1"/>
      <c r="GP908" s="1"/>
      <c r="GQ908" s="1"/>
      <c r="GR908" s="1"/>
      <c r="GS908" s="1"/>
      <c r="GT908" s="1"/>
      <c r="GU908" s="1"/>
      <c r="GV908" s="1"/>
      <c r="GW908" s="1"/>
      <c r="GX908" s="1"/>
      <c r="GY908" s="1"/>
      <c r="GZ908" s="1"/>
      <c r="HA908" s="1"/>
      <c r="HB908" s="1"/>
      <c r="HC908" s="1"/>
      <c r="HD908" s="1"/>
      <c r="HE908" s="1"/>
      <c r="HF908" s="1"/>
      <c r="HG908" s="1"/>
      <c r="HH908" s="1"/>
      <c r="HI908" s="1"/>
      <c r="HJ908" s="1"/>
      <c r="HK908" s="1"/>
      <c r="HL908" s="1"/>
      <c r="HM908" s="1"/>
      <c r="HN908" s="1"/>
      <c r="HO908" s="1"/>
      <c r="HP908" s="1"/>
      <c r="HQ908" s="1"/>
      <c r="HR908" s="1"/>
      <c r="HS908" s="1"/>
      <c r="HT908" s="1"/>
      <c r="HU908" s="1"/>
      <c r="HV908" s="1"/>
      <c r="HW908" s="1"/>
      <c r="HX908" s="1"/>
      <c r="HY908" s="1"/>
      <c r="HZ908" s="1"/>
      <c r="IA908" s="1"/>
      <c r="IB908" s="1"/>
      <c r="IC908" s="1"/>
      <c r="ID908" s="1"/>
      <c r="IE908" s="1"/>
      <c r="IF908" s="1"/>
      <c r="IG908" s="1"/>
      <c r="IH908" s="1"/>
      <c r="II908" s="1"/>
      <c r="IJ908" s="1"/>
      <c r="IK908" s="1"/>
      <c r="IL908" s="1"/>
      <c r="IM908" s="1"/>
      <c r="IN908" s="1"/>
      <c r="IO908" s="1"/>
      <c r="IP908" s="1"/>
      <c r="IQ908" s="1"/>
      <c r="IR908" s="1"/>
      <c r="IS908" s="1"/>
      <c r="IT908" s="1"/>
      <c r="IU908" s="1"/>
      <c r="IV908" s="1"/>
      <c r="IW908" s="1"/>
      <c r="IX908" s="1"/>
      <c r="IY908" s="1"/>
      <c r="IZ908" s="1"/>
      <c r="JA908" s="1"/>
      <c r="JB908" s="1"/>
      <c r="JC908" s="1"/>
      <c r="JD908" s="1"/>
      <c r="JE908" s="1"/>
      <c r="JF908" s="1"/>
      <c r="JG908" s="1"/>
      <c r="JH908" s="1"/>
      <c r="JI908" s="1"/>
      <c r="JJ908" s="1"/>
      <c r="JK908" s="1"/>
      <c r="JL908" s="1"/>
      <c r="JM908" s="1"/>
      <c r="JN908" s="1"/>
      <c r="JO908" s="1"/>
      <c r="JP908" s="1"/>
      <c r="JQ908" s="1"/>
      <c r="JR908" s="1"/>
      <c r="JS908" s="1"/>
      <c r="JT908" s="1"/>
      <c r="JU908" s="1"/>
      <c r="JV908" s="1"/>
      <c r="JW908" s="1"/>
      <c r="JX908" s="1"/>
      <c r="JY908" s="1"/>
      <c r="JZ908" s="1"/>
      <c r="KA908" s="1"/>
      <c r="KB908" s="1"/>
      <c r="KC908" s="1"/>
      <c r="KD908" s="1"/>
      <c r="KE908" s="1"/>
      <c r="KF908" s="1"/>
      <c r="KG908" s="1"/>
      <c r="KH908" s="1"/>
      <c r="KI908" s="1"/>
      <c r="KJ908" s="1"/>
      <c r="KK908" s="1"/>
      <c r="KL908" s="1"/>
      <c r="KM908" s="1"/>
      <c r="KN908" s="1"/>
      <c r="KO908" s="1"/>
      <c r="KP908" s="1"/>
      <c r="KQ908" s="1"/>
      <c r="KR908" s="1"/>
      <c r="KS908" s="1"/>
      <c r="KT908" s="1"/>
      <c r="KU908" s="1"/>
      <c r="KV908" s="1"/>
      <c r="KW908" s="1"/>
      <c r="KX908" s="1"/>
      <c r="KY908" s="1"/>
      <c r="KZ908" s="1"/>
      <c r="LA908" s="1"/>
      <c r="LB908" s="1"/>
      <c r="LC908" s="1"/>
      <c r="LD908" s="1"/>
      <c r="LE908" s="1"/>
      <c r="LF908" s="1"/>
      <c r="LG908" s="1"/>
      <c r="LH908" s="1"/>
      <c r="LI908" s="1"/>
      <c r="LJ908" s="1"/>
      <c r="LK908" s="1"/>
      <c r="LL908" s="1"/>
      <c r="LM908" s="1"/>
      <c r="LN908" s="1"/>
      <c r="LO908" s="1"/>
      <c r="LP908" s="1"/>
      <c r="LQ908" s="1"/>
      <c r="LR908" s="1"/>
      <c r="LS908" s="1"/>
      <c r="LT908" s="1"/>
      <c r="LU908" s="1"/>
      <c r="LV908" s="1"/>
      <c r="LW908" s="1"/>
      <c r="LX908" s="1"/>
      <c r="LY908" s="1"/>
      <c r="LZ908" s="1"/>
      <c r="MA908" s="1"/>
      <c r="MB908" s="1"/>
      <c r="MC908" s="1"/>
      <c r="MD908" s="1"/>
      <c r="ME908" s="1"/>
      <c r="MF908" s="1"/>
      <c r="MG908" s="1"/>
      <c r="MH908" s="1"/>
      <c r="MI908" s="1"/>
      <c r="MJ908" s="1"/>
      <c r="MK908" s="1"/>
      <c r="ML908" s="1"/>
      <c r="MM908" s="1"/>
      <c r="MN908" s="1"/>
      <c r="MO908" s="1"/>
      <c r="MP908" s="1"/>
      <c r="MQ908" s="1"/>
      <c r="MR908" s="1"/>
      <c r="MS908" s="1"/>
      <c r="MT908" s="1"/>
      <c r="MU908" s="1"/>
      <c r="MV908" s="1"/>
      <c r="MW908" s="1"/>
      <c r="MX908" s="1"/>
      <c r="MY908" s="1"/>
      <c r="MZ908" s="1"/>
      <c r="NA908" s="1"/>
      <c r="NB908" s="1"/>
      <c r="NC908" s="1"/>
      <c r="ND908" s="1"/>
      <c r="NE908" s="1"/>
      <c r="NF908" s="1"/>
      <c r="NG908" s="1"/>
      <c r="NH908" s="1"/>
      <c r="NI908" s="1"/>
      <c r="NJ908" s="1"/>
      <c r="NK908" s="1"/>
      <c r="NL908" s="1"/>
      <c r="NM908" s="1"/>
      <c r="NN908" s="1"/>
      <c r="NO908" s="1"/>
      <c r="NP908" s="1"/>
      <c r="NQ908" s="1"/>
      <c r="NR908" s="1"/>
      <c r="NS908" s="1"/>
      <c r="NT908" s="1"/>
      <c r="NU908" s="1"/>
      <c r="NV908" s="1"/>
      <c r="NW908" s="1"/>
      <c r="NX908" s="1"/>
      <c r="NY908" s="1"/>
      <c r="NZ908" s="1"/>
      <c r="OA908" s="1"/>
      <c r="OB908" s="1"/>
      <c r="OC908" s="1"/>
      <c r="OD908" s="1"/>
      <c r="OE908" s="1"/>
      <c r="OF908" s="1"/>
      <c r="OG908" s="1"/>
      <c r="OH908" s="1"/>
      <c r="OI908" s="1"/>
      <c r="OJ908" s="1"/>
      <c r="OK908" s="1"/>
      <c r="OL908" s="1"/>
      <c r="OM908" s="1"/>
      <c r="ON908" s="1"/>
      <c r="OO908" s="1"/>
      <c r="OP908" s="1"/>
      <c r="OQ908" s="1"/>
      <c r="OR908" s="1"/>
      <c r="OS908" s="1"/>
      <c r="OT908" s="1"/>
      <c r="OU908" s="1"/>
      <c r="OV908" s="1"/>
      <c r="OW908" s="1"/>
      <c r="OX908" s="1"/>
      <c r="OY908" s="1"/>
      <c r="OZ908" s="1"/>
      <c r="PA908" s="1"/>
      <c r="PB908" s="1"/>
      <c r="PC908" s="1"/>
      <c r="PD908" s="1"/>
      <c r="PE908" s="1"/>
      <c r="PF908" s="1"/>
      <c r="PG908" s="1"/>
      <c r="PH908" s="1"/>
      <c r="PI908" s="1"/>
      <c r="PJ908" s="1"/>
      <c r="PK908" s="1"/>
      <c r="PL908" s="1"/>
      <c r="PM908" s="1"/>
      <c r="PN908" s="1"/>
      <c r="PO908" s="1"/>
      <c r="PP908" s="1"/>
      <c r="PQ908" s="1"/>
      <c r="PR908" s="1"/>
      <c r="PS908" s="1"/>
      <c r="PT908" s="1"/>
      <c r="PU908" s="1"/>
      <c r="PV908" s="1"/>
      <c r="PW908" s="1"/>
      <c r="PX908" s="1"/>
      <c r="PY908" s="1"/>
      <c r="PZ908" s="1"/>
    </row>
    <row r="909" spans="1:442" s="36" customFormat="1" ht="52.2" customHeight="1" x14ac:dyDescent="0.3">
      <c r="B909" s="256" t="s">
        <v>407</v>
      </c>
      <c r="C909" s="256" t="s">
        <v>408</v>
      </c>
      <c r="D909" s="256" t="s">
        <v>106</v>
      </c>
      <c r="E909" s="271" t="s">
        <v>67</v>
      </c>
      <c r="F909" s="499" t="s">
        <v>134</v>
      </c>
      <c r="G909" s="271" t="s">
        <v>147</v>
      </c>
      <c r="H909" s="342" t="s">
        <v>70</v>
      </c>
      <c r="I909" s="342" t="s">
        <v>79</v>
      </c>
      <c r="J909" s="72" t="s">
        <v>207</v>
      </c>
      <c r="K909" s="22" t="s">
        <v>107</v>
      </c>
      <c r="L909" s="16" t="s">
        <v>86</v>
      </c>
      <c r="M909" s="16">
        <v>40</v>
      </c>
      <c r="N909" s="281" t="s">
        <v>108</v>
      </c>
      <c r="O909" s="256" t="s">
        <v>343</v>
      </c>
      <c r="P909" s="256" t="s">
        <v>75</v>
      </c>
      <c r="Q909" s="256" t="s">
        <v>76</v>
      </c>
      <c r="R909" s="263" t="s">
        <v>77</v>
      </c>
      <c r="S909" s="263" t="s">
        <v>109</v>
      </c>
      <c r="T909" s="302">
        <f>V909+Y909</f>
        <v>179955.7</v>
      </c>
      <c r="U909" s="302" t="s">
        <v>79</v>
      </c>
      <c r="V909" s="233">
        <v>152962.34</v>
      </c>
      <c r="W909" s="233" t="s">
        <v>79</v>
      </c>
      <c r="X909" s="233" t="s">
        <v>79</v>
      </c>
      <c r="Y909" s="233">
        <v>26993.360000000001</v>
      </c>
      <c r="Z909" s="233" t="s">
        <v>98</v>
      </c>
      <c r="AA909" s="233" t="s">
        <v>79</v>
      </c>
      <c r="AB909" s="233">
        <v>31756.89</v>
      </c>
      <c r="AC909" s="239" t="s">
        <v>149</v>
      </c>
      <c r="AD909" s="260" t="s">
        <v>79</v>
      </c>
      <c r="AE909" s="260">
        <f>V909+Y909</f>
        <v>179955.7</v>
      </c>
      <c r="AF909" s="256" t="s">
        <v>79</v>
      </c>
      <c r="AG909" s="239" t="s">
        <v>33</v>
      </c>
      <c r="AH909" s="239" t="s">
        <v>157</v>
      </c>
      <c r="AI909" s="239" t="s">
        <v>158</v>
      </c>
      <c r="AJ909" s="256"/>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c r="FJ909" s="1"/>
      <c r="FK909" s="1"/>
      <c r="FL909" s="1"/>
      <c r="FM909" s="1"/>
      <c r="FN909" s="1"/>
      <c r="FO909" s="1"/>
      <c r="FP909" s="1"/>
      <c r="FQ909" s="1"/>
      <c r="FR909" s="1"/>
      <c r="FS909" s="1"/>
      <c r="FT909" s="1"/>
      <c r="FU909" s="1"/>
      <c r="FV909" s="1"/>
      <c r="FW909" s="1"/>
      <c r="FX909" s="1"/>
      <c r="FY909" s="1"/>
      <c r="FZ909" s="1"/>
      <c r="GA909" s="1"/>
      <c r="GB909" s="1"/>
      <c r="GC909" s="1"/>
      <c r="GD909" s="1"/>
      <c r="GE909" s="1"/>
      <c r="GF909" s="1"/>
      <c r="GG909" s="1"/>
      <c r="GH909" s="1"/>
      <c r="GI909" s="1"/>
      <c r="GJ909" s="1"/>
      <c r="GK909" s="1"/>
      <c r="GL909" s="1"/>
      <c r="GM909" s="1"/>
      <c r="GN909" s="1"/>
      <c r="GO909" s="1"/>
      <c r="GP909" s="1"/>
      <c r="GQ909" s="1"/>
      <c r="GR909" s="1"/>
      <c r="GS909" s="1"/>
      <c r="GT909" s="1"/>
      <c r="GU909" s="1"/>
      <c r="GV909" s="1"/>
      <c r="GW909" s="1"/>
      <c r="GX909" s="1"/>
      <c r="GY909" s="1"/>
      <c r="GZ909" s="1"/>
      <c r="HA909" s="1"/>
      <c r="HB909" s="1"/>
      <c r="HC909" s="1"/>
      <c r="HD909" s="1"/>
      <c r="HE909" s="1"/>
      <c r="HF909" s="1"/>
      <c r="HG909" s="1"/>
      <c r="HH909" s="1"/>
      <c r="HI909" s="1"/>
      <c r="HJ909" s="1"/>
      <c r="HK909" s="1"/>
      <c r="HL909" s="1"/>
      <c r="HM909" s="1"/>
      <c r="HN909" s="1"/>
      <c r="HO909" s="1"/>
      <c r="HP909" s="1"/>
      <c r="HQ909" s="1"/>
      <c r="HR909" s="1"/>
      <c r="HS909" s="1"/>
      <c r="HT909" s="1"/>
      <c r="HU909" s="1"/>
      <c r="HV909" s="1"/>
      <c r="HW909" s="1"/>
      <c r="HX909" s="1"/>
      <c r="HY909" s="1"/>
      <c r="HZ909" s="1"/>
      <c r="IA909" s="1"/>
      <c r="IB909" s="1"/>
      <c r="IC909" s="1"/>
      <c r="ID909" s="1"/>
      <c r="IE909" s="1"/>
      <c r="IF909" s="1"/>
      <c r="IG909" s="1"/>
      <c r="IH909" s="1"/>
      <c r="II909" s="1"/>
      <c r="IJ909" s="1"/>
      <c r="IK909" s="1"/>
      <c r="IL909" s="1"/>
      <c r="IM909" s="1"/>
      <c r="IN909" s="1"/>
      <c r="IO909" s="1"/>
      <c r="IP909" s="1"/>
      <c r="IQ909" s="1"/>
      <c r="IR909" s="1"/>
      <c r="IS909" s="1"/>
      <c r="IT909" s="1"/>
      <c r="IU909" s="1"/>
      <c r="IV909" s="1"/>
      <c r="IW909" s="1"/>
      <c r="IX909" s="1"/>
      <c r="IY909" s="1"/>
      <c r="IZ909" s="1"/>
      <c r="JA909" s="1"/>
      <c r="JB909" s="1"/>
      <c r="JC909" s="1"/>
      <c r="JD909" s="1"/>
      <c r="JE909" s="1"/>
      <c r="JF909" s="1"/>
      <c r="JG909" s="1"/>
      <c r="JH909" s="1"/>
      <c r="JI909" s="1"/>
      <c r="JJ909" s="1"/>
      <c r="JK909" s="1"/>
      <c r="JL909" s="1"/>
      <c r="JM909" s="1"/>
      <c r="JN909" s="1"/>
      <c r="JO909" s="1"/>
      <c r="JP909" s="1"/>
      <c r="JQ909" s="1"/>
      <c r="JR909" s="1"/>
      <c r="JS909" s="1"/>
      <c r="JT909" s="1"/>
      <c r="JU909" s="1"/>
      <c r="JV909" s="1"/>
      <c r="JW909" s="1"/>
      <c r="JX909" s="1"/>
      <c r="JY909" s="1"/>
      <c r="JZ909" s="1"/>
      <c r="KA909" s="1"/>
      <c r="KB909" s="1"/>
      <c r="KC909" s="1"/>
      <c r="KD909" s="1"/>
      <c r="KE909" s="1"/>
      <c r="KF909" s="1"/>
      <c r="KG909" s="1"/>
      <c r="KH909" s="1"/>
      <c r="KI909" s="1"/>
      <c r="KJ909" s="1"/>
      <c r="KK909" s="1"/>
      <c r="KL909" s="1"/>
      <c r="KM909" s="1"/>
      <c r="KN909" s="1"/>
      <c r="KO909" s="1"/>
      <c r="KP909" s="1"/>
      <c r="KQ909" s="1"/>
      <c r="KR909" s="1"/>
      <c r="KS909" s="1"/>
      <c r="KT909" s="1"/>
      <c r="KU909" s="1"/>
      <c r="KV909" s="1"/>
      <c r="KW909" s="1"/>
      <c r="KX909" s="1"/>
      <c r="KY909" s="1"/>
      <c r="KZ909" s="1"/>
      <c r="LA909" s="1"/>
      <c r="LB909" s="1"/>
      <c r="LC909" s="1"/>
      <c r="LD909" s="1"/>
      <c r="LE909" s="1"/>
      <c r="LF909" s="1"/>
      <c r="LG909" s="1"/>
      <c r="LH909" s="1"/>
      <c r="LI909" s="1"/>
      <c r="LJ909" s="1"/>
      <c r="LK909" s="1"/>
      <c r="LL909" s="1"/>
      <c r="LM909" s="1"/>
      <c r="LN909" s="1"/>
      <c r="LO909" s="1"/>
      <c r="LP909" s="1"/>
      <c r="LQ909" s="1"/>
      <c r="LR909" s="1"/>
      <c r="LS909" s="1"/>
      <c r="LT909" s="1"/>
      <c r="LU909" s="1"/>
      <c r="LV909" s="1"/>
      <c r="LW909" s="1"/>
      <c r="LX909" s="1"/>
      <c r="LY909" s="1"/>
      <c r="LZ909" s="1"/>
      <c r="MA909" s="1"/>
      <c r="MB909" s="1"/>
      <c r="MC909" s="1"/>
      <c r="MD909" s="1"/>
      <c r="ME909" s="1"/>
      <c r="MF909" s="1"/>
      <c r="MG909" s="1"/>
      <c r="MH909" s="1"/>
      <c r="MI909" s="1"/>
      <c r="MJ909" s="1"/>
      <c r="MK909" s="1"/>
      <c r="ML909" s="1"/>
      <c r="MM909" s="1"/>
      <c r="MN909" s="1"/>
      <c r="MO909" s="1"/>
      <c r="MP909" s="1"/>
      <c r="MQ909" s="1"/>
      <c r="MR909" s="1"/>
      <c r="MS909" s="1"/>
      <c r="MT909" s="1"/>
      <c r="MU909" s="1"/>
      <c r="MV909" s="1"/>
      <c r="MW909" s="1"/>
      <c r="MX909" s="1"/>
      <c r="MY909" s="1"/>
      <c r="MZ909" s="1"/>
      <c r="NA909" s="1"/>
      <c r="NB909" s="1"/>
      <c r="NC909" s="1"/>
      <c r="ND909" s="1"/>
      <c r="NE909" s="1"/>
      <c r="NF909" s="1"/>
      <c r="NG909" s="1"/>
      <c r="NH909" s="1"/>
      <c r="NI909" s="1"/>
      <c r="NJ909" s="1"/>
      <c r="NK909" s="1"/>
      <c r="NL909" s="1"/>
      <c r="NM909" s="1"/>
      <c r="NN909" s="1"/>
      <c r="NO909" s="1"/>
      <c r="NP909" s="1"/>
      <c r="NQ909" s="1"/>
      <c r="NR909" s="1"/>
      <c r="NS909" s="1"/>
      <c r="NT909" s="1"/>
      <c r="NU909" s="1"/>
      <c r="NV909" s="1"/>
      <c r="NW909" s="1"/>
      <c r="NX909" s="1"/>
      <c r="NY909" s="1"/>
      <c r="NZ909" s="1"/>
      <c r="OA909" s="1"/>
      <c r="OB909" s="1"/>
      <c r="OC909" s="1"/>
      <c r="OD909" s="1"/>
      <c r="OE909" s="1"/>
      <c r="OF909" s="1"/>
      <c r="OG909" s="1"/>
      <c r="OH909" s="1"/>
      <c r="OI909" s="1"/>
      <c r="OJ909" s="1"/>
      <c r="OK909" s="1"/>
      <c r="OL909" s="1"/>
      <c r="OM909" s="1"/>
      <c r="ON909" s="1"/>
      <c r="OO909" s="1"/>
      <c r="OP909" s="1"/>
      <c r="OQ909" s="1"/>
      <c r="OR909" s="1"/>
      <c r="OS909" s="1"/>
      <c r="OT909" s="1"/>
      <c r="OU909" s="1"/>
      <c r="OV909" s="1"/>
      <c r="OW909" s="1"/>
      <c r="OX909" s="1"/>
      <c r="OY909" s="1"/>
      <c r="OZ909" s="1"/>
      <c r="PA909" s="1"/>
      <c r="PB909" s="1"/>
      <c r="PC909" s="1"/>
      <c r="PD909" s="1"/>
      <c r="PE909" s="1"/>
      <c r="PF909" s="1"/>
      <c r="PG909" s="1"/>
      <c r="PH909" s="1"/>
      <c r="PI909" s="1"/>
      <c r="PJ909" s="1"/>
      <c r="PK909" s="1"/>
      <c r="PL909" s="1"/>
      <c r="PM909" s="1"/>
      <c r="PN909" s="1"/>
      <c r="PO909" s="1"/>
      <c r="PP909" s="1"/>
      <c r="PQ909" s="1"/>
      <c r="PR909" s="1"/>
      <c r="PS909" s="1"/>
      <c r="PT909" s="1"/>
      <c r="PU909" s="1"/>
      <c r="PV909" s="1"/>
      <c r="PW909" s="1"/>
      <c r="PX909" s="1"/>
      <c r="PY909" s="1"/>
      <c r="PZ909" s="1"/>
    </row>
    <row r="910" spans="1:442" s="36" customFormat="1" ht="86.1" customHeight="1" x14ac:dyDescent="0.3">
      <c r="B910" s="257"/>
      <c r="C910" s="257"/>
      <c r="D910" s="257"/>
      <c r="E910" s="272"/>
      <c r="F910" s="272"/>
      <c r="G910" s="272"/>
      <c r="H910" s="257"/>
      <c r="I910" s="257"/>
      <c r="J910" s="11" t="s">
        <v>111</v>
      </c>
      <c r="K910" s="7" t="s">
        <v>112</v>
      </c>
      <c r="L910" s="7" t="s">
        <v>85</v>
      </c>
      <c r="M910" s="7">
        <v>2</v>
      </c>
      <c r="N910" s="240"/>
      <c r="O910" s="257"/>
      <c r="P910" s="257"/>
      <c r="Q910" s="257"/>
      <c r="R910" s="264"/>
      <c r="S910" s="264"/>
      <c r="T910" s="303"/>
      <c r="U910" s="303"/>
      <c r="V910" s="234"/>
      <c r="W910" s="234"/>
      <c r="X910" s="234"/>
      <c r="Y910" s="234"/>
      <c r="Z910" s="234"/>
      <c r="AA910" s="234"/>
      <c r="AB910" s="234"/>
      <c r="AC910" s="240"/>
      <c r="AD910" s="261"/>
      <c r="AE910" s="261"/>
      <c r="AF910" s="257"/>
      <c r="AG910" s="240"/>
      <c r="AH910" s="240"/>
      <c r="AI910" s="240"/>
      <c r="AJ910" s="257"/>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c r="FJ910" s="1"/>
      <c r="FK910" s="1"/>
      <c r="FL910" s="1"/>
      <c r="FM910" s="1"/>
      <c r="FN910" s="1"/>
      <c r="FO910" s="1"/>
      <c r="FP910" s="1"/>
      <c r="FQ910" s="1"/>
      <c r="FR910" s="1"/>
      <c r="FS910" s="1"/>
      <c r="FT910" s="1"/>
      <c r="FU910" s="1"/>
      <c r="FV910" s="1"/>
      <c r="FW910" s="1"/>
      <c r="FX910" s="1"/>
      <c r="FY910" s="1"/>
      <c r="FZ910" s="1"/>
      <c r="GA910" s="1"/>
      <c r="GB910" s="1"/>
      <c r="GC910" s="1"/>
      <c r="GD910" s="1"/>
      <c r="GE910" s="1"/>
      <c r="GF910" s="1"/>
      <c r="GG910" s="1"/>
      <c r="GH910" s="1"/>
      <c r="GI910" s="1"/>
      <c r="GJ910" s="1"/>
      <c r="GK910" s="1"/>
      <c r="GL910" s="1"/>
      <c r="GM910" s="1"/>
      <c r="GN910" s="1"/>
      <c r="GO910" s="1"/>
      <c r="GP910" s="1"/>
      <c r="GQ910" s="1"/>
      <c r="GR910" s="1"/>
      <c r="GS910" s="1"/>
      <c r="GT910" s="1"/>
      <c r="GU910" s="1"/>
      <c r="GV910" s="1"/>
      <c r="GW910" s="1"/>
      <c r="GX910" s="1"/>
      <c r="GY910" s="1"/>
      <c r="GZ910" s="1"/>
      <c r="HA910" s="1"/>
      <c r="HB910" s="1"/>
      <c r="HC910" s="1"/>
      <c r="HD910" s="1"/>
      <c r="HE910" s="1"/>
      <c r="HF910" s="1"/>
      <c r="HG910" s="1"/>
      <c r="HH910" s="1"/>
      <c r="HI910" s="1"/>
      <c r="HJ910" s="1"/>
      <c r="HK910" s="1"/>
      <c r="HL910" s="1"/>
      <c r="HM910" s="1"/>
      <c r="HN910" s="1"/>
      <c r="HO910" s="1"/>
      <c r="HP910" s="1"/>
      <c r="HQ910" s="1"/>
      <c r="HR910" s="1"/>
      <c r="HS910" s="1"/>
      <c r="HT910" s="1"/>
      <c r="HU910" s="1"/>
      <c r="HV910" s="1"/>
      <c r="HW910" s="1"/>
      <c r="HX910" s="1"/>
      <c r="HY910" s="1"/>
      <c r="HZ910" s="1"/>
      <c r="IA910" s="1"/>
      <c r="IB910" s="1"/>
      <c r="IC910" s="1"/>
      <c r="ID910" s="1"/>
      <c r="IE910" s="1"/>
      <c r="IF910" s="1"/>
      <c r="IG910" s="1"/>
      <c r="IH910" s="1"/>
      <c r="II910" s="1"/>
      <c r="IJ910" s="1"/>
      <c r="IK910" s="1"/>
      <c r="IL910" s="1"/>
      <c r="IM910" s="1"/>
      <c r="IN910" s="1"/>
      <c r="IO910" s="1"/>
      <c r="IP910" s="1"/>
      <c r="IQ910" s="1"/>
      <c r="IR910" s="1"/>
      <c r="IS910" s="1"/>
      <c r="IT910" s="1"/>
      <c r="IU910" s="1"/>
      <c r="IV910" s="1"/>
      <c r="IW910" s="1"/>
      <c r="IX910" s="1"/>
      <c r="IY910" s="1"/>
      <c r="IZ910" s="1"/>
      <c r="JA910" s="1"/>
      <c r="JB910" s="1"/>
      <c r="JC910" s="1"/>
      <c r="JD910" s="1"/>
      <c r="JE910" s="1"/>
      <c r="JF910" s="1"/>
      <c r="JG910" s="1"/>
      <c r="JH910" s="1"/>
      <c r="JI910" s="1"/>
      <c r="JJ910" s="1"/>
      <c r="JK910" s="1"/>
      <c r="JL910" s="1"/>
      <c r="JM910" s="1"/>
      <c r="JN910" s="1"/>
      <c r="JO910" s="1"/>
      <c r="JP910" s="1"/>
      <c r="JQ910" s="1"/>
      <c r="JR910" s="1"/>
      <c r="JS910" s="1"/>
      <c r="JT910" s="1"/>
      <c r="JU910" s="1"/>
      <c r="JV910" s="1"/>
      <c r="JW910" s="1"/>
      <c r="JX910" s="1"/>
      <c r="JY910" s="1"/>
      <c r="JZ910" s="1"/>
      <c r="KA910" s="1"/>
      <c r="KB910" s="1"/>
      <c r="KC910" s="1"/>
      <c r="KD910" s="1"/>
      <c r="KE910" s="1"/>
      <c r="KF910" s="1"/>
      <c r="KG910" s="1"/>
      <c r="KH910" s="1"/>
      <c r="KI910" s="1"/>
      <c r="KJ910" s="1"/>
      <c r="KK910" s="1"/>
      <c r="KL910" s="1"/>
      <c r="KM910" s="1"/>
      <c r="KN910" s="1"/>
      <c r="KO910" s="1"/>
      <c r="KP910" s="1"/>
      <c r="KQ910" s="1"/>
      <c r="KR910" s="1"/>
      <c r="KS910" s="1"/>
      <c r="KT910" s="1"/>
      <c r="KU910" s="1"/>
      <c r="KV910" s="1"/>
      <c r="KW910" s="1"/>
      <c r="KX910" s="1"/>
      <c r="KY910" s="1"/>
      <c r="KZ910" s="1"/>
      <c r="LA910" s="1"/>
      <c r="LB910" s="1"/>
      <c r="LC910" s="1"/>
      <c r="LD910" s="1"/>
      <c r="LE910" s="1"/>
      <c r="LF910" s="1"/>
      <c r="LG910" s="1"/>
      <c r="LH910" s="1"/>
      <c r="LI910" s="1"/>
      <c r="LJ910" s="1"/>
      <c r="LK910" s="1"/>
      <c r="LL910" s="1"/>
      <c r="LM910" s="1"/>
      <c r="LN910" s="1"/>
      <c r="LO910" s="1"/>
      <c r="LP910" s="1"/>
      <c r="LQ910" s="1"/>
      <c r="LR910" s="1"/>
      <c r="LS910" s="1"/>
      <c r="LT910" s="1"/>
      <c r="LU910" s="1"/>
      <c r="LV910" s="1"/>
      <c r="LW910" s="1"/>
      <c r="LX910" s="1"/>
      <c r="LY910" s="1"/>
      <c r="LZ910" s="1"/>
      <c r="MA910" s="1"/>
      <c r="MB910" s="1"/>
      <c r="MC910" s="1"/>
      <c r="MD910" s="1"/>
      <c r="ME910" s="1"/>
      <c r="MF910" s="1"/>
      <c r="MG910" s="1"/>
      <c r="MH910" s="1"/>
      <c r="MI910" s="1"/>
      <c r="MJ910" s="1"/>
      <c r="MK910" s="1"/>
      <c r="ML910" s="1"/>
      <c r="MM910" s="1"/>
      <c r="MN910" s="1"/>
      <c r="MO910" s="1"/>
      <c r="MP910" s="1"/>
      <c r="MQ910" s="1"/>
      <c r="MR910" s="1"/>
      <c r="MS910" s="1"/>
      <c r="MT910" s="1"/>
      <c r="MU910" s="1"/>
      <c r="MV910" s="1"/>
      <c r="MW910" s="1"/>
      <c r="MX910" s="1"/>
      <c r="MY910" s="1"/>
      <c r="MZ910" s="1"/>
      <c r="NA910" s="1"/>
      <c r="NB910" s="1"/>
      <c r="NC910" s="1"/>
      <c r="ND910" s="1"/>
      <c r="NE910" s="1"/>
      <c r="NF910" s="1"/>
      <c r="NG910" s="1"/>
      <c r="NH910" s="1"/>
      <c r="NI910" s="1"/>
      <c r="NJ910" s="1"/>
      <c r="NK910" s="1"/>
      <c r="NL910" s="1"/>
      <c r="NM910" s="1"/>
      <c r="NN910" s="1"/>
      <c r="NO910" s="1"/>
      <c r="NP910" s="1"/>
      <c r="NQ910" s="1"/>
      <c r="NR910" s="1"/>
      <c r="NS910" s="1"/>
      <c r="NT910" s="1"/>
      <c r="NU910" s="1"/>
      <c r="NV910" s="1"/>
      <c r="NW910" s="1"/>
      <c r="NX910" s="1"/>
      <c r="NY910" s="1"/>
      <c r="NZ910" s="1"/>
      <c r="OA910" s="1"/>
      <c r="OB910" s="1"/>
      <c r="OC910" s="1"/>
      <c r="OD910" s="1"/>
      <c r="OE910" s="1"/>
      <c r="OF910" s="1"/>
      <c r="OG910" s="1"/>
      <c r="OH910" s="1"/>
      <c r="OI910" s="1"/>
      <c r="OJ910" s="1"/>
      <c r="OK910" s="1"/>
      <c r="OL910" s="1"/>
      <c r="OM910" s="1"/>
      <c r="ON910" s="1"/>
      <c r="OO910" s="1"/>
      <c r="OP910" s="1"/>
      <c r="OQ910" s="1"/>
      <c r="OR910" s="1"/>
      <c r="OS910" s="1"/>
      <c r="OT910" s="1"/>
      <c r="OU910" s="1"/>
      <c r="OV910" s="1"/>
      <c r="OW910" s="1"/>
      <c r="OX910" s="1"/>
      <c r="OY910" s="1"/>
      <c r="OZ910" s="1"/>
      <c r="PA910" s="1"/>
      <c r="PB910" s="1"/>
      <c r="PC910" s="1"/>
      <c r="PD910" s="1"/>
      <c r="PE910" s="1"/>
      <c r="PF910" s="1"/>
      <c r="PG910" s="1"/>
      <c r="PH910" s="1"/>
      <c r="PI910" s="1"/>
      <c r="PJ910" s="1"/>
      <c r="PK910" s="1"/>
      <c r="PL910" s="1"/>
      <c r="PM910" s="1"/>
      <c r="PN910" s="1"/>
      <c r="PO910" s="1"/>
      <c r="PP910" s="1"/>
      <c r="PQ910" s="1"/>
      <c r="PR910" s="1"/>
      <c r="PS910" s="1"/>
      <c r="PT910" s="1"/>
      <c r="PU910" s="1"/>
      <c r="PV910" s="1"/>
      <c r="PW910" s="1"/>
      <c r="PX910" s="1"/>
      <c r="PY910" s="1"/>
      <c r="PZ910" s="1"/>
    </row>
    <row r="911" spans="1:442" s="36" customFormat="1" ht="51.6" customHeight="1" x14ac:dyDescent="0.3">
      <c r="B911" s="258"/>
      <c r="C911" s="258"/>
      <c r="D911" s="258"/>
      <c r="E911" s="273"/>
      <c r="F911" s="273"/>
      <c r="G911" s="273"/>
      <c r="H911" s="258"/>
      <c r="I911" s="258"/>
      <c r="J911" s="11" t="s">
        <v>127</v>
      </c>
      <c r="K911" s="7" t="s">
        <v>128</v>
      </c>
      <c r="L911" s="7" t="s">
        <v>85</v>
      </c>
      <c r="M911" s="63">
        <v>100</v>
      </c>
      <c r="N911" s="241"/>
      <c r="O911" s="258"/>
      <c r="P911" s="258"/>
      <c r="Q911" s="258"/>
      <c r="R911" s="265"/>
      <c r="S911" s="265"/>
      <c r="T911" s="253"/>
      <c r="U911" s="253"/>
      <c r="V911" s="235"/>
      <c r="W911" s="235"/>
      <c r="X911" s="235"/>
      <c r="Y911" s="235"/>
      <c r="Z911" s="235"/>
      <c r="AA911" s="235"/>
      <c r="AB911" s="235"/>
      <c r="AC911" s="241"/>
      <c r="AD911" s="262"/>
      <c r="AE911" s="262"/>
      <c r="AF911" s="258"/>
      <c r="AG911" s="241"/>
      <c r="AH911" s="241"/>
      <c r="AI911" s="241"/>
      <c r="AJ911" s="258"/>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c r="FJ911" s="1"/>
      <c r="FK911" s="1"/>
      <c r="FL911" s="1"/>
      <c r="FM911" s="1"/>
      <c r="FN911" s="1"/>
      <c r="FO911" s="1"/>
      <c r="FP911" s="1"/>
      <c r="FQ911" s="1"/>
      <c r="FR911" s="1"/>
      <c r="FS911" s="1"/>
      <c r="FT911" s="1"/>
      <c r="FU911" s="1"/>
      <c r="FV911" s="1"/>
      <c r="FW911" s="1"/>
      <c r="FX911" s="1"/>
      <c r="FY911" s="1"/>
      <c r="FZ911" s="1"/>
      <c r="GA911" s="1"/>
      <c r="GB911" s="1"/>
      <c r="GC911" s="1"/>
      <c r="GD911" s="1"/>
      <c r="GE911" s="1"/>
      <c r="GF911" s="1"/>
      <c r="GG911" s="1"/>
      <c r="GH911" s="1"/>
      <c r="GI911" s="1"/>
      <c r="GJ911" s="1"/>
      <c r="GK911" s="1"/>
      <c r="GL911" s="1"/>
      <c r="GM911" s="1"/>
      <c r="GN911" s="1"/>
      <c r="GO911" s="1"/>
      <c r="GP911" s="1"/>
      <c r="GQ911" s="1"/>
      <c r="GR911" s="1"/>
      <c r="GS911" s="1"/>
      <c r="GT911" s="1"/>
      <c r="GU911" s="1"/>
      <c r="GV911" s="1"/>
      <c r="GW911" s="1"/>
      <c r="GX911" s="1"/>
      <c r="GY911" s="1"/>
      <c r="GZ911" s="1"/>
      <c r="HA911" s="1"/>
      <c r="HB911" s="1"/>
      <c r="HC911" s="1"/>
      <c r="HD911" s="1"/>
      <c r="HE911" s="1"/>
      <c r="HF911" s="1"/>
      <c r="HG911" s="1"/>
      <c r="HH911" s="1"/>
      <c r="HI911" s="1"/>
      <c r="HJ911" s="1"/>
      <c r="HK911" s="1"/>
      <c r="HL911" s="1"/>
      <c r="HM911" s="1"/>
      <c r="HN911" s="1"/>
      <c r="HO911" s="1"/>
      <c r="HP911" s="1"/>
      <c r="HQ911" s="1"/>
      <c r="HR911" s="1"/>
      <c r="HS911" s="1"/>
      <c r="HT911" s="1"/>
      <c r="HU911" s="1"/>
      <c r="HV911" s="1"/>
      <c r="HW911" s="1"/>
      <c r="HX911" s="1"/>
      <c r="HY911" s="1"/>
      <c r="HZ911" s="1"/>
      <c r="IA911" s="1"/>
      <c r="IB911" s="1"/>
      <c r="IC911" s="1"/>
      <c r="ID911" s="1"/>
      <c r="IE911" s="1"/>
      <c r="IF911" s="1"/>
      <c r="IG911" s="1"/>
      <c r="IH911" s="1"/>
      <c r="II911" s="1"/>
      <c r="IJ911" s="1"/>
      <c r="IK911" s="1"/>
      <c r="IL911" s="1"/>
      <c r="IM911" s="1"/>
      <c r="IN911" s="1"/>
      <c r="IO911" s="1"/>
      <c r="IP911" s="1"/>
      <c r="IQ911" s="1"/>
      <c r="IR911" s="1"/>
      <c r="IS911" s="1"/>
      <c r="IT911" s="1"/>
      <c r="IU911" s="1"/>
      <c r="IV911" s="1"/>
      <c r="IW911" s="1"/>
      <c r="IX911" s="1"/>
      <c r="IY911" s="1"/>
      <c r="IZ911" s="1"/>
      <c r="JA911" s="1"/>
      <c r="JB911" s="1"/>
      <c r="JC911" s="1"/>
      <c r="JD911" s="1"/>
      <c r="JE911" s="1"/>
      <c r="JF911" s="1"/>
      <c r="JG911" s="1"/>
      <c r="JH911" s="1"/>
      <c r="JI911" s="1"/>
      <c r="JJ911" s="1"/>
      <c r="JK911" s="1"/>
      <c r="JL911" s="1"/>
      <c r="JM911" s="1"/>
      <c r="JN911" s="1"/>
      <c r="JO911" s="1"/>
      <c r="JP911" s="1"/>
      <c r="JQ911" s="1"/>
      <c r="JR911" s="1"/>
      <c r="JS911" s="1"/>
      <c r="JT911" s="1"/>
      <c r="JU911" s="1"/>
      <c r="JV911" s="1"/>
      <c r="JW911" s="1"/>
      <c r="JX911" s="1"/>
      <c r="JY911" s="1"/>
      <c r="JZ911" s="1"/>
      <c r="KA911" s="1"/>
      <c r="KB911" s="1"/>
      <c r="KC911" s="1"/>
      <c r="KD911" s="1"/>
      <c r="KE911" s="1"/>
      <c r="KF911" s="1"/>
      <c r="KG911" s="1"/>
      <c r="KH911" s="1"/>
      <c r="KI911" s="1"/>
      <c r="KJ911" s="1"/>
      <c r="KK911" s="1"/>
      <c r="KL911" s="1"/>
      <c r="KM911" s="1"/>
      <c r="KN911" s="1"/>
      <c r="KO911" s="1"/>
      <c r="KP911" s="1"/>
      <c r="KQ911" s="1"/>
      <c r="KR911" s="1"/>
      <c r="KS911" s="1"/>
      <c r="KT911" s="1"/>
      <c r="KU911" s="1"/>
      <c r="KV911" s="1"/>
      <c r="KW911" s="1"/>
      <c r="KX911" s="1"/>
      <c r="KY911" s="1"/>
      <c r="KZ911" s="1"/>
      <c r="LA911" s="1"/>
      <c r="LB911" s="1"/>
      <c r="LC911" s="1"/>
      <c r="LD911" s="1"/>
      <c r="LE911" s="1"/>
      <c r="LF911" s="1"/>
      <c r="LG911" s="1"/>
      <c r="LH911" s="1"/>
      <c r="LI911" s="1"/>
      <c r="LJ911" s="1"/>
      <c r="LK911" s="1"/>
      <c r="LL911" s="1"/>
      <c r="LM911" s="1"/>
      <c r="LN911" s="1"/>
      <c r="LO911" s="1"/>
      <c r="LP911" s="1"/>
      <c r="LQ911" s="1"/>
      <c r="LR911" s="1"/>
      <c r="LS911" s="1"/>
      <c r="LT911" s="1"/>
      <c r="LU911" s="1"/>
      <c r="LV911" s="1"/>
      <c r="LW911" s="1"/>
      <c r="LX911" s="1"/>
      <c r="LY911" s="1"/>
      <c r="LZ911" s="1"/>
      <c r="MA911" s="1"/>
      <c r="MB911" s="1"/>
      <c r="MC911" s="1"/>
      <c r="MD911" s="1"/>
      <c r="ME911" s="1"/>
      <c r="MF911" s="1"/>
      <c r="MG911" s="1"/>
      <c r="MH911" s="1"/>
      <c r="MI911" s="1"/>
      <c r="MJ911" s="1"/>
      <c r="MK911" s="1"/>
      <c r="ML911" s="1"/>
      <c r="MM911" s="1"/>
      <c r="MN911" s="1"/>
      <c r="MO911" s="1"/>
      <c r="MP911" s="1"/>
      <c r="MQ911" s="1"/>
      <c r="MR911" s="1"/>
      <c r="MS911" s="1"/>
      <c r="MT911" s="1"/>
      <c r="MU911" s="1"/>
      <c r="MV911" s="1"/>
      <c r="MW911" s="1"/>
      <c r="MX911" s="1"/>
      <c r="MY911" s="1"/>
      <c r="MZ911" s="1"/>
      <c r="NA911" s="1"/>
      <c r="NB911" s="1"/>
      <c r="NC911" s="1"/>
      <c r="ND911" s="1"/>
      <c r="NE911" s="1"/>
      <c r="NF911" s="1"/>
      <c r="NG911" s="1"/>
      <c r="NH911" s="1"/>
      <c r="NI911" s="1"/>
      <c r="NJ911" s="1"/>
      <c r="NK911" s="1"/>
      <c r="NL911" s="1"/>
      <c r="NM911" s="1"/>
      <c r="NN911" s="1"/>
      <c r="NO911" s="1"/>
      <c r="NP911" s="1"/>
      <c r="NQ911" s="1"/>
      <c r="NR911" s="1"/>
      <c r="NS911" s="1"/>
      <c r="NT911" s="1"/>
      <c r="NU911" s="1"/>
      <c r="NV911" s="1"/>
      <c r="NW911" s="1"/>
      <c r="NX911" s="1"/>
      <c r="NY911" s="1"/>
      <c r="NZ911" s="1"/>
      <c r="OA911" s="1"/>
      <c r="OB911" s="1"/>
      <c r="OC911" s="1"/>
      <c r="OD911" s="1"/>
      <c r="OE911" s="1"/>
      <c r="OF911" s="1"/>
      <c r="OG911" s="1"/>
      <c r="OH911" s="1"/>
      <c r="OI911" s="1"/>
      <c r="OJ911" s="1"/>
      <c r="OK911" s="1"/>
      <c r="OL911" s="1"/>
      <c r="OM911" s="1"/>
      <c r="ON911" s="1"/>
      <c r="OO911" s="1"/>
      <c r="OP911" s="1"/>
      <c r="OQ911" s="1"/>
      <c r="OR911" s="1"/>
      <c r="OS911" s="1"/>
      <c r="OT911" s="1"/>
      <c r="OU911" s="1"/>
      <c r="OV911" s="1"/>
      <c r="OW911" s="1"/>
      <c r="OX911" s="1"/>
      <c r="OY911" s="1"/>
      <c r="OZ911" s="1"/>
      <c r="PA911" s="1"/>
      <c r="PB911" s="1"/>
      <c r="PC911" s="1"/>
      <c r="PD911" s="1"/>
      <c r="PE911" s="1"/>
      <c r="PF911" s="1"/>
      <c r="PG911" s="1"/>
      <c r="PH911" s="1"/>
      <c r="PI911" s="1"/>
      <c r="PJ911" s="1"/>
      <c r="PK911" s="1"/>
      <c r="PL911" s="1"/>
      <c r="PM911" s="1"/>
      <c r="PN911" s="1"/>
      <c r="PO911" s="1"/>
      <c r="PP911" s="1"/>
      <c r="PQ911" s="1"/>
      <c r="PR911" s="1"/>
      <c r="PS911" s="1"/>
      <c r="PT911" s="1"/>
      <c r="PU911" s="1"/>
      <c r="PV911" s="1"/>
      <c r="PW911" s="1"/>
      <c r="PX911" s="1"/>
      <c r="PY911" s="1"/>
      <c r="PZ911" s="1"/>
    </row>
    <row r="912" spans="1:442" s="36" customFormat="1" ht="105.6" customHeight="1" x14ac:dyDescent="0.3">
      <c r="B912" s="256" t="s">
        <v>410</v>
      </c>
      <c r="C912" s="256" t="s">
        <v>409</v>
      </c>
      <c r="D912" s="256" t="s">
        <v>106</v>
      </c>
      <c r="E912" s="271" t="s">
        <v>67</v>
      </c>
      <c r="F912" s="499" t="s">
        <v>134</v>
      </c>
      <c r="G912" s="271" t="s">
        <v>147</v>
      </c>
      <c r="H912" s="342" t="s">
        <v>70</v>
      </c>
      <c r="I912" s="342" t="s">
        <v>79</v>
      </c>
      <c r="J912" s="11" t="s">
        <v>207</v>
      </c>
      <c r="K912" s="7" t="s">
        <v>107</v>
      </c>
      <c r="L912" s="14" t="s">
        <v>86</v>
      </c>
      <c r="M912" s="14">
        <v>40</v>
      </c>
      <c r="N912" s="281" t="s">
        <v>108</v>
      </c>
      <c r="O912" s="256" t="s">
        <v>343</v>
      </c>
      <c r="P912" s="256" t="s">
        <v>75</v>
      </c>
      <c r="Q912" s="256" t="s">
        <v>76</v>
      </c>
      <c r="R912" s="263" t="s">
        <v>77</v>
      </c>
      <c r="S912" s="263" t="s">
        <v>109</v>
      </c>
      <c r="T912" s="302">
        <f>V912+Y912</f>
        <v>187000</v>
      </c>
      <c r="U912" s="302" t="s">
        <v>79</v>
      </c>
      <c r="V912" s="233">
        <v>158950</v>
      </c>
      <c r="W912" s="233" t="s">
        <v>79</v>
      </c>
      <c r="X912" s="233" t="s">
        <v>79</v>
      </c>
      <c r="Y912" s="233">
        <v>28050</v>
      </c>
      <c r="Z912" s="233" t="s">
        <v>98</v>
      </c>
      <c r="AA912" s="233" t="s">
        <v>79</v>
      </c>
      <c r="AB912" s="233">
        <v>33000</v>
      </c>
      <c r="AC912" s="239" t="s">
        <v>149</v>
      </c>
      <c r="AD912" s="260" t="s">
        <v>79</v>
      </c>
      <c r="AE912" s="260">
        <f>V912+Y912</f>
        <v>187000</v>
      </c>
      <c r="AF912" s="239" t="s">
        <v>79</v>
      </c>
      <c r="AG912" s="239" t="s">
        <v>33</v>
      </c>
      <c r="AH912" s="239" t="s">
        <v>157</v>
      </c>
      <c r="AI912" s="239" t="s">
        <v>158</v>
      </c>
      <c r="AJ912" s="239"/>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c r="FJ912" s="1"/>
      <c r="FK912" s="1"/>
      <c r="FL912" s="1"/>
      <c r="FM912" s="1"/>
      <c r="FN912" s="1"/>
      <c r="FO912" s="1"/>
      <c r="FP912" s="1"/>
      <c r="FQ912" s="1"/>
      <c r="FR912" s="1"/>
      <c r="FS912" s="1"/>
      <c r="FT912" s="1"/>
      <c r="FU912" s="1"/>
      <c r="FV912" s="1"/>
      <c r="FW912" s="1"/>
      <c r="FX912" s="1"/>
      <c r="FY912" s="1"/>
      <c r="FZ912" s="1"/>
      <c r="GA912" s="1"/>
      <c r="GB912" s="1"/>
      <c r="GC912" s="1"/>
      <c r="GD912" s="1"/>
      <c r="GE912" s="1"/>
      <c r="GF912" s="1"/>
      <c r="GG912" s="1"/>
      <c r="GH912" s="1"/>
      <c r="GI912" s="1"/>
      <c r="GJ912" s="1"/>
      <c r="GK912" s="1"/>
      <c r="GL912" s="1"/>
      <c r="GM912" s="1"/>
      <c r="GN912" s="1"/>
      <c r="GO912" s="1"/>
      <c r="GP912" s="1"/>
      <c r="GQ912" s="1"/>
      <c r="GR912" s="1"/>
      <c r="GS912" s="1"/>
      <c r="GT912" s="1"/>
      <c r="GU912" s="1"/>
      <c r="GV912" s="1"/>
      <c r="GW912" s="1"/>
      <c r="GX912" s="1"/>
      <c r="GY912" s="1"/>
      <c r="GZ912" s="1"/>
      <c r="HA912" s="1"/>
      <c r="HB912" s="1"/>
      <c r="HC912" s="1"/>
      <c r="HD912" s="1"/>
      <c r="HE912" s="1"/>
      <c r="HF912" s="1"/>
      <c r="HG912" s="1"/>
      <c r="HH912" s="1"/>
      <c r="HI912" s="1"/>
      <c r="HJ912" s="1"/>
      <c r="HK912" s="1"/>
      <c r="HL912" s="1"/>
      <c r="HM912" s="1"/>
      <c r="HN912" s="1"/>
      <c r="HO912" s="1"/>
      <c r="HP912" s="1"/>
      <c r="HQ912" s="1"/>
      <c r="HR912" s="1"/>
      <c r="HS912" s="1"/>
      <c r="HT912" s="1"/>
      <c r="HU912" s="1"/>
      <c r="HV912" s="1"/>
      <c r="HW912" s="1"/>
      <c r="HX912" s="1"/>
      <c r="HY912" s="1"/>
      <c r="HZ912" s="1"/>
      <c r="IA912" s="1"/>
      <c r="IB912" s="1"/>
      <c r="IC912" s="1"/>
      <c r="ID912" s="1"/>
      <c r="IE912" s="1"/>
      <c r="IF912" s="1"/>
      <c r="IG912" s="1"/>
      <c r="IH912" s="1"/>
      <c r="II912" s="1"/>
      <c r="IJ912" s="1"/>
      <c r="IK912" s="1"/>
      <c r="IL912" s="1"/>
      <c r="IM912" s="1"/>
      <c r="IN912" s="1"/>
      <c r="IO912" s="1"/>
      <c r="IP912" s="1"/>
      <c r="IQ912" s="1"/>
      <c r="IR912" s="1"/>
      <c r="IS912" s="1"/>
      <c r="IT912" s="1"/>
      <c r="IU912" s="1"/>
      <c r="IV912" s="1"/>
      <c r="IW912" s="1"/>
      <c r="IX912" s="1"/>
      <c r="IY912" s="1"/>
      <c r="IZ912" s="1"/>
      <c r="JA912" s="1"/>
      <c r="JB912" s="1"/>
      <c r="JC912" s="1"/>
      <c r="JD912" s="1"/>
      <c r="JE912" s="1"/>
      <c r="JF912" s="1"/>
      <c r="JG912" s="1"/>
      <c r="JH912" s="1"/>
      <c r="JI912" s="1"/>
      <c r="JJ912" s="1"/>
      <c r="JK912" s="1"/>
      <c r="JL912" s="1"/>
      <c r="JM912" s="1"/>
      <c r="JN912" s="1"/>
      <c r="JO912" s="1"/>
      <c r="JP912" s="1"/>
      <c r="JQ912" s="1"/>
      <c r="JR912" s="1"/>
      <c r="JS912" s="1"/>
      <c r="JT912" s="1"/>
      <c r="JU912" s="1"/>
      <c r="JV912" s="1"/>
      <c r="JW912" s="1"/>
      <c r="JX912" s="1"/>
      <c r="JY912" s="1"/>
      <c r="JZ912" s="1"/>
      <c r="KA912" s="1"/>
      <c r="KB912" s="1"/>
      <c r="KC912" s="1"/>
      <c r="KD912" s="1"/>
      <c r="KE912" s="1"/>
      <c r="KF912" s="1"/>
      <c r="KG912" s="1"/>
      <c r="KH912" s="1"/>
      <c r="KI912" s="1"/>
      <c r="KJ912" s="1"/>
      <c r="KK912" s="1"/>
      <c r="KL912" s="1"/>
      <c r="KM912" s="1"/>
      <c r="KN912" s="1"/>
      <c r="KO912" s="1"/>
      <c r="KP912" s="1"/>
      <c r="KQ912" s="1"/>
      <c r="KR912" s="1"/>
      <c r="KS912" s="1"/>
      <c r="KT912" s="1"/>
      <c r="KU912" s="1"/>
      <c r="KV912" s="1"/>
      <c r="KW912" s="1"/>
      <c r="KX912" s="1"/>
      <c r="KY912" s="1"/>
      <c r="KZ912" s="1"/>
      <c r="LA912" s="1"/>
      <c r="LB912" s="1"/>
      <c r="LC912" s="1"/>
      <c r="LD912" s="1"/>
      <c r="LE912" s="1"/>
      <c r="LF912" s="1"/>
      <c r="LG912" s="1"/>
      <c r="LH912" s="1"/>
      <c r="LI912" s="1"/>
      <c r="LJ912" s="1"/>
      <c r="LK912" s="1"/>
      <c r="LL912" s="1"/>
      <c r="LM912" s="1"/>
      <c r="LN912" s="1"/>
      <c r="LO912" s="1"/>
      <c r="LP912" s="1"/>
      <c r="LQ912" s="1"/>
      <c r="LR912" s="1"/>
      <c r="LS912" s="1"/>
      <c r="LT912" s="1"/>
      <c r="LU912" s="1"/>
      <c r="LV912" s="1"/>
      <c r="LW912" s="1"/>
      <c r="LX912" s="1"/>
      <c r="LY912" s="1"/>
      <c r="LZ912" s="1"/>
      <c r="MA912" s="1"/>
      <c r="MB912" s="1"/>
      <c r="MC912" s="1"/>
      <c r="MD912" s="1"/>
      <c r="ME912" s="1"/>
      <c r="MF912" s="1"/>
      <c r="MG912" s="1"/>
      <c r="MH912" s="1"/>
      <c r="MI912" s="1"/>
      <c r="MJ912" s="1"/>
      <c r="MK912" s="1"/>
      <c r="ML912" s="1"/>
      <c r="MM912" s="1"/>
      <c r="MN912" s="1"/>
      <c r="MO912" s="1"/>
      <c r="MP912" s="1"/>
      <c r="MQ912" s="1"/>
      <c r="MR912" s="1"/>
      <c r="MS912" s="1"/>
      <c r="MT912" s="1"/>
      <c r="MU912" s="1"/>
      <c r="MV912" s="1"/>
      <c r="MW912" s="1"/>
      <c r="MX912" s="1"/>
      <c r="MY912" s="1"/>
      <c r="MZ912" s="1"/>
      <c r="NA912" s="1"/>
      <c r="NB912" s="1"/>
      <c r="NC912" s="1"/>
      <c r="ND912" s="1"/>
      <c r="NE912" s="1"/>
      <c r="NF912" s="1"/>
      <c r="NG912" s="1"/>
      <c r="NH912" s="1"/>
      <c r="NI912" s="1"/>
      <c r="NJ912" s="1"/>
      <c r="NK912" s="1"/>
      <c r="NL912" s="1"/>
      <c r="NM912" s="1"/>
      <c r="NN912" s="1"/>
      <c r="NO912" s="1"/>
      <c r="NP912" s="1"/>
      <c r="NQ912" s="1"/>
      <c r="NR912" s="1"/>
      <c r="NS912" s="1"/>
      <c r="NT912" s="1"/>
      <c r="NU912" s="1"/>
      <c r="NV912" s="1"/>
      <c r="NW912" s="1"/>
      <c r="NX912" s="1"/>
      <c r="NY912" s="1"/>
      <c r="NZ912" s="1"/>
      <c r="OA912" s="1"/>
      <c r="OB912" s="1"/>
      <c r="OC912" s="1"/>
      <c r="OD912" s="1"/>
      <c r="OE912" s="1"/>
      <c r="OF912" s="1"/>
      <c r="OG912" s="1"/>
      <c r="OH912" s="1"/>
      <c r="OI912" s="1"/>
      <c r="OJ912" s="1"/>
      <c r="OK912" s="1"/>
      <c r="OL912" s="1"/>
      <c r="OM912" s="1"/>
      <c r="ON912" s="1"/>
      <c r="OO912" s="1"/>
      <c r="OP912" s="1"/>
      <c r="OQ912" s="1"/>
      <c r="OR912" s="1"/>
      <c r="OS912" s="1"/>
      <c r="OT912" s="1"/>
      <c r="OU912" s="1"/>
      <c r="OV912" s="1"/>
      <c r="OW912" s="1"/>
      <c r="OX912" s="1"/>
      <c r="OY912" s="1"/>
      <c r="OZ912" s="1"/>
      <c r="PA912" s="1"/>
      <c r="PB912" s="1"/>
      <c r="PC912" s="1"/>
      <c r="PD912" s="1"/>
      <c r="PE912" s="1"/>
      <c r="PF912" s="1"/>
      <c r="PG912" s="1"/>
      <c r="PH912" s="1"/>
      <c r="PI912" s="1"/>
      <c r="PJ912" s="1"/>
      <c r="PK912" s="1"/>
      <c r="PL912" s="1"/>
      <c r="PM912" s="1"/>
      <c r="PN912" s="1"/>
      <c r="PO912" s="1"/>
      <c r="PP912" s="1"/>
      <c r="PQ912" s="1"/>
      <c r="PR912" s="1"/>
      <c r="PS912" s="1"/>
      <c r="PT912" s="1"/>
      <c r="PU912" s="1"/>
      <c r="PV912" s="1"/>
      <c r="PW912" s="1"/>
      <c r="PX912" s="1"/>
      <c r="PY912" s="1"/>
      <c r="PZ912" s="1"/>
    </row>
    <row r="913" spans="2:38" s="36" customFormat="1" ht="86.1" customHeight="1" x14ac:dyDescent="0.3">
      <c r="B913" s="257"/>
      <c r="C913" s="257"/>
      <c r="D913" s="257"/>
      <c r="E913" s="272"/>
      <c r="F913" s="272"/>
      <c r="G913" s="272"/>
      <c r="H913" s="257"/>
      <c r="I913" s="257"/>
      <c r="J913" s="11" t="s">
        <v>111</v>
      </c>
      <c r="K913" s="7" t="s">
        <v>112</v>
      </c>
      <c r="L913" s="7" t="s">
        <v>85</v>
      </c>
      <c r="M913" s="7">
        <v>1</v>
      </c>
      <c r="N913" s="240"/>
      <c r="O913" s="257"/>
      <c r="P913" s="257"/>
      <c r="Q913" s="257"/>
      <c r="R913" s="264"/>
      <c r="S913" s="264"/>
      <c r="T913" s="303"/>
      <c r="U913" s="303"/>
      <c r="V913" s="234"/>
      <c r="W913" s="234"/>
      <c r="X913" s="234"/>
      <c r="Y913" s="234"/>
      <c r="Z913" s="234"/>
      <c r="AA913" s="234"/>
      <c r="AB913" s="234"/>
      <c r="AC913" s="240"/>
      <c r="AD913" s="261"/>
      <c r="AE913" s="261"/>
      <c r="AF913" s="257"/>
      <c r="AG913" s="240"/>
      <c r="AH913" s="240"/>
      <c r="AI913" s="240"/>
      <c r="AJ913" s="257"/>
      <c r="AK913" s="1"/>
      <c r="AL913" s="1"/>
    </row>
    <row r="914" spans="2:38" s="36" customFormat="1" ht="51.6" customHeight="1" x14ac:dyDescent="0.3">
      <c r="B914" s="258"/>
      <c r="C914" s="258"/>
      <c r="D914" s="258"/>
      <c r="E914" s="273"/>
      <c r="F914" s="273"/>
      <c r="G914" s="273"/>
      <c r="H914" s="258"/>
      <c r="I914" s="258"/>
      <c r="J914" s="11" t="s">
        <v>127</v>
      </c>
      <c r="K914" s="7" t="s">
        <v>128</v>
      </c>
      <c r="L914" s="7" t="s">
        <v>85</v>
      </c>
      <c r="M914" s="63">
        <v>136</v>
      </c>
      <c r="N914" s="241"/>
      <c r="O914" s="258"/>
      <c r="P914" s="258"/>
      <c r="Q914" s="258"/>
      <c r="R914" s="265"/>
      <c r="S914" s="265"/>
      <c r="T914" s="253"/>
      <c r="U914" s="253"/>
      <c r="V914" s="235"/>
      <c r="W914" s="235"/>
      <c r="X914" s="235"/>
      <c r="Y914" s="235"/>
      <c r="Z914" s="235"/>
      <c r="AA914" s="235"/>
      <c r="AB914" s="235"/>
      <c r="AC914" s="241"/>
      <c r="AD914" s="262"/>
      <c r="AE914" s="262"/>
      <c r="AF914" s="258"/>
      <c r="AG914" s="241"/>
      <c r="AH914" s="241"/>
      <c r="AI914" s="241"/>
      <c r="AJ914" s="258"/>
    </row>
    <row r="915" spans="2:38" s="36" customFormat="1" ht="105.6" customHeight="1" x14ac:dyDescent="0.3">
      <c r="B915" s="304" t="s">
        <v>1039</v>
      </c>
      <c r="C915" s="304" t="s">
        <v>411</v>
      </c>
      <c r="D915" s="304" t="s">
        <v>106</v>
      </c>
      <c r="E915" s="336" t="s">
        <v>67</v>
      </c>
      <c r="F915" s="339" t="s">
        <v>134</v>
      </c>
      <c r="G915" s="336" t="s">
        <v>147</v>
      </c>
      <c r="H915" s="340" t="s">
        <v>70</v>
      </c>
      <c r="I915" s="340" t="s">
        <v>79</v>
      </c>
      <c r="J915" s="20" t="s">
        <v>207</v>
      </c>
      <c r="K915" s="27" t="s">
        <v>107</v>
      </c>
      <c r="L915" s="57" t="s">
        <v>86</v>
      </c>
      <c r="M915" s="57">
        <v>40</v>
      </c>
      <c r="N915" s="341" t="s">
        <v>108</v>
      </c>
      <c r="O915" s="304" t="s">
        <v>343</v>
      </c>
      <c r="P915" s="304" t="s">
        <v>75</v>
      </c>
      <c r="Q915" s="304" t="s">
        <v>76</v>
      </c>
      <c r="R915" s="352" t="s">
        <v>77</v>
      </c>
      <c r="S915" s="352" t="s">
        <v>109</v>
      </c>
      <c r="T915" s="348">
        <f>V915+Y915</f>
        <v>80792.5</v>
      </c>
      <c r="U915" s="348" t="s">
        <v>79</v>
      </c>
      <c r="V915" s="288">
        <v>68673.63</v>
      </c>
      <c r="W915" s="288" t="s">
        <v>79</v>
      </c>
      <c r="X915" s="288" t="s">
        <v>79</v>
      </c>
      <c r="Y915" s="288">
        <v>12118.87</v>
      </c>
      <c r="Z915" s="288" t="s">
        <v>98</v>
      </c>
      <c r="AA915" s="288" t="s">
        <v>79</v>
      </c>
      <c r="AB915" s="288">
        <v>14257.5</v>
      </c>
      <c r="AC915" s="285" t="s">
        <v>149</v>
      </c>
      <c r="AD915" s="333" t="s">
        <v>79</v>
      </c>
      <c r="AE915" s="333">
        <f>V915+Y915</f>
        <v>80792.5</v>
      </c>
      <c r="AF915" s="285" t="s">
        <v>79</v>
      </c>
      <c r="AG915" s="285" t="s">
        <v>33</v>
      </c>
      <c r="AH915" s="341" t="s">
        <v>157</v>
      </c>
      <c r="AI915" s="285" t="s">
        <v>158</v>
      </c>
      <c r="AJ915" s="285"/>
    </row>
    <row r="916" spans="2:38" s="36" customFormat="1" ht="86.1" customHeight="1" x14ac:dyDescent="0.3">
      <c r="B916" s="306"/>
      <c r="C916" s="306"/>
      <c r="D916" s="306"/>
      <c r="E916" s="337"/>
      <c r="F916" s="337"/>
      <c r="G916" s="337"/>
      <c r="H916" s="306"/>
      <c r="I916" s="306"/>
      <c r="J916" s="20" t="s">
        <v>111</v>
      </c>
      <c r="K916" s="27" t="s">
        <v>112</v>
      </c>
      <c r="L916" s="27" t="s">
        <v>85</v>
      </c>
      <c r="M916" s="27">
        <v>2</v>
      </c>
      <c r="N916" s="286"/>
      <c r="O916" s="306"/>
      <c r="P916" s="306"/>
      <c r="Q916" s="306"/>
      <c r="R916" s="353"/>
      <c r="S916" s="353"/>
      <c r="T916" s="349"/>
      <c r="U916" s="349"/>
      <c r="V916" s="289"/>
      <c r="W916" s="289"/>
      <c r="X916" s="289"/>
      <c r="Y916" s="289"/>
      <c r="Z916" s="289"/>
      <c r="AA916" s="289"/>
      <c r="AB916" s="289"/>
      <c r="AC916" s="286"/>
      <c r="AD916" s="334"/>
      <c r="AE916" s="334"/>
      <c r="AF916" s="306"/>
      <c r="AG916" s="286"/>
      <c r="AH916" s="286"/>
      <c r="AI916" s="286"/>
      <c r="AJ916" s="306"/>
    </row>
    <row r="917" spans="2:38" s="36" customFormat="1" ht="51.6" customHeight="1" x14ac:dyDescent="0.3">
      <c r="B917" s="305"/>
      <c r="C917" s="305"/>
      <c r="D917" s="305"/>
      <c r="E917" s="338"/>
      <c r="F917" s="338"/>
      <c r="G917" s="338"/>
      <c r="H917" s="305"/>
      <c r="I917" s="305"/>
      <c r="J917" s="20" t="s">
        <v>127</v>
      </c>
      <c r="K917" s="27" t="s">
        <v>128</v>
      </c>
      <c r="L917" s="27" t="s">
        <v>85</v>
      </c>
      <c r="M917" s="61">
        <v>38</v>
      </c>
      <c r="N917" s="287"/>
      <c r="O917" s="305"/>
      <c r="P917" s="305"/>
      <c r="Q917" s="305"/>
      <c r="R917" s="354"/>
      <c r="S917" s="354"/>
      <c r="T917" s="350"/>
      <c r="U917" s="350"/>
      <c r="V917" s="290"/>
      <c r="W917" s="290"/>
      <c r="X917" s="290"/>
      <c r="Y917" s="290"/>
      <c r="Z917" s="290"/>
      <c r="AA917" s="290"/>
      <c r="AB917" s="290"/>
      <c r="AC917" s="287"/>
      <c r="AD917" s="335"/>
      <c r="AE917" s="335"/>
      <c r="AF917" s="305"/>
      <c r="AG917" s="287"/>
      <c r="AH917" s="287"/>
      <c r="AI917" s="287"/>
      <c r="AJ917" s="305"/>
    </row>
    <row r="918" spans="2:38" s="36" customFormat="1" ht="105.6" customHeight="1" x14ac:dyDescent="0.3">
      <c r="B918" s="304" t="s">
        <v>1040</v>
      </c>
      <c r="C918" s="304" t="s">
        <v>412</v>
      </c>
      <c r="D918" s="304" t="s">
        <v>106</v>
      </c>
      <c r="E918" s="336" t="s">
        <v>67</v>
      </c>
      <c r="F918" s="339" t="s">
        <v>134</v>
      </c>
      <c r="G918" s="336" t="s">
        <v>147</v>
      </c>
      <c r="H918" s="340" t="s">
        <v>70</v>
      </c>
      <c r="I918" s="340" t="s">
        <v>79</v>
      </c>
      <c r="J918" s="20" t="s">
        <v>207</v>
      </c>
      <c r="K918" s="27" t="s">
        <v>107</v>
      </c>
      <c r="L918" s="57" t="s">
        <v>86</v>
      </c>
      <c r="M918" s="57">
        <v>40</v>
      </c>
      <c r="N918" s="341" t="s">
        <v>108</v>
      </c>
      <c r="O918" s="304" t="s">
        <v>343</v>
      </c>
      <c r="P918" s="304" t="s">
        <v>75</v>
      </c>
      <c r="Q918" s="304" t="s">
        <v>76</v>
      </c>
      <c r="R918" s="352" t="s">
        <v>77</v>
      </c>
      <c r="S918" s="352" t="s">
        <v>109</v>
      </c>
      <c r="T918" s="348">
        <f>V918+Y918</f>
        <v>127500</v>
      </c>
      <c r="U918" s="348" t="s">
        <v>79</v>
      </c>
      <c r="V918" s="288">
        <v>108375</v>
      </c>
      <c r="W918" s="288" t="s">
        <v>79</v>
      </c>
      <c r="X918" s="288" t="s">
        <v>79</v>
      </c>
      <c r="Y918" s="288">
        <v>19125</v>
      </c>
      <c r="Z918" s="288" t="s">
        <v>98</v>
      </c>
      <c r="AA918" s="288" t="s">
        <v>79</v>
      </c>
      <c r="AB918" s="288">
        <v>22500</v>
      </c>
      <c r="AC918" s="285" t="s">
        <v>149</v>
      </c>
      <c r="AD918" s="333" t="s">
        <v>79</v>
      </c>
      <c r="AE918" s="333">
        <f>V918+Y918</f>
        <v>127500</v>
      </c>
      <c r="AF918" s="285" t="s">
        <v>79</v>
      </c>
      <c r="AG918" s="285" t="s">
        <v>33</v>
      </c>
      <c r="AH918" s="341" t="s">
        <v>157</v>
      </c>
      <c r="AI918" s="285" t="s">
        <v>158</v>
      </c>
      <c r="AJ918" s="285"/>
    </row>
    <row r="919" spans="2:38" s="36" customFormat="1" ht="86.1" customHeight="1" x14ac:dyDescent="0.3">
      <c r="B919" s="306"/>
      <c r="C919" s="306"/>
      <c r="D919" s="306"/>
      <c r="E919" s="337"/>
      <c r="F919" s="337"/>
      <c r="G919" s="337"/>
      <c r="H919" s="306"/>
      <c r="I919" s="306"/>
      <c r="J919" s="20" t="s">
        <v>111</v>
      </c>
      <c r="K919" s="27" t="s">
        <v>112</v>
      </c>
      <c r="L919" s="27" t="s">
        <v>85</v>
      </c>
      <c r="M919" s="27">
        <v>2</v>
      </c>
      <c r="N919" s="286"/>
      <c r="O919" s="306"/>
      <c r="P919" s="306"/>
      <c r="Q919" s="306"/>
      <c r="R919" s="353"/>
      <c r="S919" s="353"/>
      <c r="T919" s="349"/>
      <c r="U919" s="349"/>
      <c r="V919" s="289"/>
      <c r="W919" s="289"/>
      <c r="X919" s="289"/>
      <c r="Y919" s="289"/>
      <c r="Z919" s="289"/>
      <c r="AA919" s="289"/>
      <c r="AB919" s="289"/>
      <c r="AC919" s="286"/>
      <c r="AD919" s="334"/>
      <c r="AE919" s="334"/>
      <c r="AF919" s="306"/>
      <c r="AG919" s="286"/>
      <c r="AH919" s="286"/>
      <c r="AI919" s="286"/>
      <c r="AJ919" s="306"/>
    </row>
    <row r="920" spans="2:38" s="36" customFormat="1" ht="51.6" customHeight="1" x14ac:dyDescent="0.3">
      <c r="B920" s="305"/>
      <c r="C920" s="305"/>
      <c r="D920" s="305"/>
      <c r="E920" s="338"/>
      <c r="F920" s="338"/>
      <c r="G920" s="338"/>
      <c r="H920" s="305"/>
      <c r="I920" s="305"/>
      <c r="J920" s="20" t="s">
        <v>127</v>
      </c>
      <c r="K920" s="27" t="s">
        <v>128</v>
      </c>
      <c r="L920" s="27" t="s">
        <v>85</v>
      </c>
      <c r="M920" s="61">
        <v>10</v>
      </c>
      <c r="N920" s="287"/>
      <c r="O920" s="305"/>
      <c r="P920" s="305"/>
      <c r="Q920" s="305"/>
      <c r="R920" s="354"/>
      <c r="S920" s="354"/>
      <c r="T920" s="350"/>
      <c r="U920" s="350"/>
      <c r="V920" s="290"/>
      <c r="W920" s="290"/>
      <c r="X920" s="290"/>
      <c r="Y920" s="290"/>
      <c r="Z920" s="290"/>
      <c r="AA920" s="290"/>
      <c r="AB920" s="290"/>
      <c r="AC920" s="287"/>
      <c r="AD920" s="335"/>
      <c r="AE920" s="335"/>
      <c r="AF920" s="305"/>
      <c r="AG920" s="287"/>
      <c r="AH920" s="287"/>
      <c r="AI920" s="287"/>
      <c r="AJ920" s="305"/>
    </row>
    <row r="921" spans="2:38" s="36" customFormat="1" ht="105.6" customHeight="1" x14ac:dyDescent="0.3">
      <c r="B921" s="256" t="s">
        <v>413</v>
      </c>
      <c r="C921" s="256" t="s">
        <v>414</v>
      </c>
      <c r="D921" s="256" t="s">
        <v>106</v>
      </c>
      <c r="E921" s="271" t="s">
        <v>67</v>
      </c>
      <c r="F921" s="499" t="s">
        <v>134</v>
      </c>
      <c r="G921" s="271" t="s">
        <v>147</v>
      </c>
      <c r="H921" s="342" t="s">
        <v>70</v>
      </c>
      <c r="I921" s="342" t="s">
        <v>79</v>
      </c>
      <c r="J921" s="11" t="s">
        <v>207</v>
      </c>
      <c r="K921" s="7" t="s">
        <v>107</v>
      </c>
      <c r="L921" s="14" t="s">
        <v>86</v>
      </c>
      <c r="M921" s="14">
        <v>40</v>
      </c>
      <c r="N921" s="281" t="s">
        <v>108</v>
      </c>
      <c r="O921" s="256" t="s">
        <v>343</v>
      </c>
      <c r="P921" s="256" t="s">
        <v>75</v>
      </c>
      <c r="Q921" s="256" t="s">
        <v>76</v>
      </c>
      <c r="R921" s="263" t="s">
        <v>77</v>
      </c>
      <c r="S921" s="263" t="s">
        <v>109</v>
      </c>
      <c r="T921" s="302">
        <f>V921+Y921</f>
        <v>51000</v>
      </c>
      <c r="U921" s="302" t="s">
        <v>79</v>
      </c>
      <c r="V921" s="233">
        <v>43350</v>
      </c>
      <c r="W921" s="233" t="s">
        <v>79</v>
      </c>
      <c r="X921" s="233" t="s">
        <v>79</v>
      </c>
      <c r="Y921" s="233">
        <v>7650</v>
      </c>
      <c r="Z921" s="233" t="s">
        <v>98</v>
      </c>
      <c r="AA921" s="233" t="s">
        <v>79</v>
      </c>
      <c r="AB921" s="233">
        <v>9000</v>
      </c>
      <c r="AC921" s="239" t="s">
        <v>149</v>
      </c>
      <c r="AD921" s="260" t="s">
        <v>79</v>
      </c>
      <c r="AE921" s="260">
        <f>V921+Y921</f>
        <v>51000</v>
      </c>
      <c r="AF921" s="239" t="s">
        <v>79</v>
      </c>
      <c r="AG921" s="239" t="s">
        <v>33</v>
      </c>
      <c r="AH921" s="281" t="s">
        <v>158</v>
      </c>
      <c r="AI921" s="239" t="s">
        <v>176</v>
      </c>
      <c r="AJ921" s="239"/>
    </row>
    <row r="922" spans="2:38" s="36" customFormat="1" ht="86.1" customHeight="1" x14ac:dyDescent="0.3">
      <c r="B922" s="257"/>
      <c r="C922" s="257"/>
      <c r="D922" s="257"/>
      <c r="E922" s="272"/>
      <c r="F922" s="272"/>
      <c r="G922" s="272"/>
      <c r="H922" s="257"/>
      <c r="I922" s="257"/>
      <c r="J922" s="11" t="s">
        <v>111</v>
      </c>
      <c r="K922" s="7" t="s">
        <v>112</v>
      </c>
      <c r="L922" s="7" t="s">
        <v>85</v>
      </c>
      <c r="M922" s="7">
        <v>1</v>
      </c>
      <c r="N922" s="240"/>
      <c r="O922" s="257"/>
      <c r="P922" s="257"/>
      <c r="Q922" s="257"/>
      <c r="R922" s="264"/>
      <c r="S922" s="264"/>
      <c r="T922" s="303"/>
      <c r="U922" s="303"/>
      <c r="V922" s="234"/>
      <c r="W922" s="234"/>
      <c r="X922" s="234"/>
      <c r="Y922" s="234"/>
      <c r="Z922" s="234"/>
      <c r="AA922" s="234"/>
      <c r="AB922" s="234"/>
      <c r="AC922" s="240"/>
      <c r="AD922" s="261"/>
      <c r="AE922" s="261"/>
      <c r="AF922" s="257"/>
      <c r="AG922" s="240"/>
      <c r="AH922" s="240"/>
      <c r="AI922" s="240"/>
      <c r="AJ922" s="257"/>
    </row>
    <row r="923" spans="2:38" s="36" customFormat="1" ht="51.6" customHeight="1" x14ac:dyDescent="0.3">
      <c r="B923" s="258"/>
      <c r="C923" s="258"/>
      <c r="D923" s="258"/>
      <c r="E923" s="273"/>
      <c r="F923" s="273"/>
      <c r="G923" s="273"/>
      <c r="H923" s="258"/>
      <c r="I923" s="258"/>
      <c r="J923" s="11" t="s">
        <v>127</v>
      </c>
      <c r="K923" s="7" t="s">
        <v>128</v>
      </c>
      <c r="L923" s="7" t="s">
        <v>85</v>
      </c>
      <c r="M923" s="63">
        <v>30</v>
      </c>
      <c r="N923" s="241"/>
      <c r="O923" s="258"/>
      <c r="P923" s="258"/>
      <c r="Q923" s="258"/>
      <c r="R923" s="265"/>
      <c r="S923" s="265"/>
      <c r="T923" s="253"/>
      <c r="U923" s="253"/>
      <c r="V923" s="235"/>
      <c r="W923" s="235"/>
      <c r="X923" s="235"/>
      <c r="Y923" s="235"/>
      <c r="Z923" s="235"/>
      <c r="AA923" s="235"/>
      <c r="AB923" s="235"/>
      <c r="AC923" s="241"/>
      <c r="AD923" s="262"/>
      <c r="AE923" s="262"/>
      <c r="AF923" s="258"/>
      <c r="AG923" s="241"/>
      <c r="AH923" s="241"/>
      <c r="AI923" s="241"/>
      <c r="AJ923" s="258"/>
    </row>
    <row r="924" spans="2:38" s="36" customFormat="1" ht="105.6" customHeight="1" x14ac:dyDescent="0.3">
      <c r="B924" s="256" t="s">
        <v>415</v>
      </c>
      <c r="C924" s="256" t="s">
        <v>416</v>
      </c>
      <c r="D924" s="256" t="s">
        <v>106</v>
      </c>
      <c r="E924" s="271" t="s">
        <v>67</v>
      </c>
      <c r="F924" s="499" t="s">
        <v>134</v>
      </c>
      <c r="G924" s="271" t="s">
        <v>147</v>
      </c>
      <c r="H924" s="342" t="s">
        <v>70</v>
      </c>
      <c r="I924" s="342" t="s">
        <v>79</v>
      </c>
      <c r="J924" s="11" t="s">
        <v>207</v>
      </c>
      <c r="K924" s="7" t="s">
        <v>107</v>
      </c>
      <c r="L924" s="14" t="s">
        <v>86</v>
      </c>
      <c r="M924" s="14">
        <v>40</v>
      </c>
      <c r="N924" s="281" t="s">
        <v>108</v>
      </c>
      <c r="O924" s="256" t="s">
        <v>343</v>
      </c>
      <c r="P924" s="256" t="s">
        <v>75</v>
      </c>
      <c r="Q924" s="256" t="s">
        <v>76</v>
      </c>
      <c r="R924" s="263" t="s">
        <v>77</v>
      </c>
      <c r="S924" s="263" t="s">
        <v>109</v>
      </c>
      <c r="T924" s="302">
        <f>V924+Y924</f>
        <v>74041.8</v>
      </c>
      <c r="U924" s="302" t="s">
        <v>79</v>
      </c>
      <c r="V924" s="233">
        <v>62935.53</v>
      </c>
      <c r="W924" s="233" t="s">
        <v>79</v>
      </c>
      <c r="X924" s="233" t="s">
        <v>79</v>
      </c>
      <c r="Y924" s="233">
        <v>11106.27</v>
      </c>
      <c r="Z924" s="233" t="s">
        <v>98</v>
      </c>
      <c r="AA924" s="233" t="s">
        <v>79</v>
      </c>
      <c r="AB924" s="233">
        <v>13066.2</v>
      </c>
      <c r="AC924" s="239" t="s">
        <v>149</v>
      </c>
      <c r="AD924" s="260" t="s">
        <v>79</v>
      </c>
      <c r="AE924" s="260">
        <f>V924+Y924</f>
        <v>74041.8</v>
      </c>
      <c r="AF924" s="239" t="s">
        <v>79</v>
      </c>
      <c r="AG924" s="239" t="s">
        <v>33</v>
      </c>
      <c r="AH924" s="281" t="s">
        <v>247</v>
      </c>
      <c r="AI924" s="239" t="s">
        <v>250</v>
      </c>
      <c r="AJ924" s="239"/>
    </row>
    <row r="925" spans="2:38" s="36" customFormat="1" ht="86.1" customHeight="1" x14ac:dyDescent="0.3">
      <c r="B925" s="257"/>
      <c r="C925" s="257"/>
      <c r="D925" s="257"/>
      <c r="E925" s="272"/>
      <c r="F925" s="272"/>
      <c r="G925" s="272"/>
      <c r="H925" s="257"/>
      <c r="I925" s="257"/>
      <c r="J925" s="11" t="s">
        <v>111</v>
      </c>
      <c r="K925" s="7" t="s">
        <v>112</v>
      </c>
      <c r="L925" s="7" t="s">
        <v>85</v>
      </c>
      <c r="M925" s="7">
        <v>1</v>
      </c>
      <c r="N925" s="240"/>
      <c r="O925" s="257"/>
      <c r="P925" s="257"/>
      <c r="Q925" s="257"/>
      <c r="R925" s="264"/>
      <c r="S925" s="264"/>
      <c r="T925" s="303"/>
      <c r="U925" s="303"/>
      <c r="V925" s="234"/>
      <c r="W925" s="234"/>
      <c r="X925" s="234"/>
      <c r="Y925" s="234"/>
      <c r="Z925" s="234"/>
      <c r="AA925" s="234"/>
      <c r="AB925" s="234"/>
      <c r="AC925" s="240"/>
      <c r="AD925" s="261"/>
      <c r="AE925" s="261"/>
      <c r="AF925" s="257"/>
      <c r="AG925" s="240"/>
      <c r="AH925" s="240"/>
      <c r="AI925" s="240"/>
      <c r="AJ925" s="257"/>
    </row>
    <row r="926" spans="2:38" s="36" customFormat="1" ht="51.6" customHeight="1" x14ac:dyDescent="0.3">
      <c r="B926" s="258"/>
      <c r="C926" s="258"/>
      <c r="D926" s="258"/>
      <c r="E926" s="273"/>
      <c r="F926" s="273"/>
      <c r="G926" s="273"/>
      <c r="H926" s="258"/>
      <c r="I926" s="258"/>
      <c r="J926" s="11" t="s">
        <v>127</v>
      </c>
      <c r="K926" s="7" t="s">
        <v>128</v>
      </c>
      <c r="L926" s="7" t="s">
        <v>85</v>
      </c>
      <c r="M926" s="63">
        <v>36</v>
      </c>
      <c r="N926" s="241"/>
      <c r="O926" s="258"/>
      <c r="P926" s="258"/>
      <c r="Q926" s="258"/>
      <c r="R926" s="265"/>
      <c r="S926" s="265"/>
      <c r="T926" s="253"/>
      <c r="U926" s="253"/>
      <c r="V926" s="235"/>
      <c r="W926" s="235"/>
      <c r="X926" s="235"/>
      <c r="Y926" s="235"/>
      <c r="Z926" s="235"/>
      <c r="AA926" s="235"/>
      <c r="AB926" s="235"/>
      <c r="AC926" s="241"/>
      <c r="AD926" s="262"/>
      <c r="AE926" s="262"/>
      <c r="AF926" s="258"/>
      <c r="AG926" s="241"/>
      <c r="AH926" s="241"/>
      <c r="AI926" s="241"/>
      <c r="AJ926" s="258"/>
    </row>
    <row r="927" spans="2:38" ht="52.2" customHeight="1" x14ac:dyDescent="0.3">
      <c r="B927" s="243" t="s">
        <v>1143</v>
      </c>
      <c r="C927" s="243" t="s">
        <v>417</v>
      </c>
      <c r="D927" s="243" t="s">
        <v>66</v>
      </c>
      <c r="E927" s="299" t="s">
        <v>67</v>
      </c>
      <c r="F927" s="299" t="s">
        <v>132</v>
      </c>
      <c r="G927" s="299" t="s">
        <v>69</v>
      </c>
      <c r="H927" s="243" t="s">
        <v>70</v>
      </c>
      <c r="I927" s="243" t="s">
        <v>79</v>
      </c>
      <c r="J927" s="20" t="s">
        <v>113</v>
      </c>
      <c r="K927" s="27" t="s">
        <v>114</v>
      </c>
      <c r="L927" s="27" t="s">
        <v>115</v>
      </c>
      <c r="M927" s="27">
        <v>4</v>
      </c>
      <c r="N927" s="282" t="s">
        <v>108</v>
      </c>
      <c r="O927" s="243" t="s">
        <v>343</v>
      </c>
      <c r="P927" s="243" t="s">
        <v>75</v>
      </c>
      <c r="Q927" s="243" t="s">
        <v>76</v>
      </c>
      <c r="R927" s="301" t="s">
        <v>77</v>
      </c>
      <c r="S927" s="301" t="s">
        <v>109</v>
      </c>
      <c r="T927" s="300">
        <f>V927+Y927</f>
        <v>299710</v>
      </c>
      <c r="U927" s="300" t="s">
        <v>79</v>
      </c>
      <c r="V927" s="284">
        <v>254753.5</v>
      </c>
      <c r="W927" s="284" t="s">
        <v>79</v>
      </c>
      <c r="X927" s="284" t="s">
        <v>79</v>
      </c>
      <c r="Y927" s="284">
        <v>44956.5</v>
      </c>
      <c r="Z927" s="284" t="s">
        <v>79</v>
      </c>
      <c r="AA927" s="284" t="s">
        <v>79</v>
      </c>
      <c r="AB927" s="284">
        <v>52890</v>
      </c>
      <c r="AC927" s="282" t="s">
        <v>80</v>
      </c>
      <c r="AD927" s="283" t="s">
        <v>79</v>
      </c>
      <c r="AE927" s="283">
        <f>V927+Y927</f>
        <v>299710</v>
      </c>
      <c r="AF927" s="282" t="s">
        <v>79</v>
      </c>
      <c r="AG927" s="282" t="s">
        <v>33</v>
      </c>
      <c r="AH927" s="282" t="s">
        <v>250</v>
      </c>
      <c r="AI927" s="282" t="s">
        <v>253</v>
      </c>
      <c r="AJ927" s="282"/>
    </row>
    <row r="928" spans="2:38" ht="55.2" x14ac:dyDescent="0.3">
      <c r="B928" s="243"/>
      <c r="C928" s="243"/>
      <c r="D928" s="243"/>
      <c r="E928" s="299"/>
      <c r="F928" s="299"/>
      <c r="G928" s="299"/>
      <c r="H928" s="243"/>
      <c r="I928" s="243"/>
      <c r="J928" s="20" t="s">
        <v>116</v>
      </c>
      <c r="K928" s="27" t="s">
        <v>117</v>
      </c>
      <c r="L928" s="27" t="s">
        <v>85</v>
      </c>
      <c r="M928" s="27">
        <v>2</v>
      </c>
      <c r="N928" s="282"/>
      <c r="O928" s="243"/>
      <c r="P928" s="243"/>
      <c r="Q928" s="243"/>
      <c r="R928" s="301"/>
      <c r="S928" s="301"/>
      <c r="T928" s="300"/>
      <c r="U928" s="300"/>
      <c r="V928" s="284"/>
      <c r="W928" s="284"/>
      <c r="X928" s="284"/>
      <c r="Y928" s="284"/>
      <c r="Z928" s="284"/>
      <c r="AA928" s="284"/>
      <c r="AB928" s="284"/>
      <c r="AC928" s="282"/>
      <c r="AD928" s="283"/>
      <c r="AE928" s="283"/>
      <c r="AF928" s="243"/>
      <c r="AG928" s="282"/>
      <c r="AH928" s="282"/>
      <c r="AI928" s="282"/>
      <c r="AJ928" s="243"/>
    </row>
    <row r="929" spans="2:442" ht="41.4" x14ac:dyDescent="0.3">
      <c r="B929" s="243"/>
      <c r="C929" s="243"/>
      <c r="D929" s="243"/>
      <c r="E929" s="299"/>
      <c r="F929" s="299"/>
      <c r="G929" s="299"/>
      <c r="H929" s="243"/>
      <c r="I929" s="243"/>
      <c r="J929" s="20" t="s">
        <v>208</v>
      </c>
      <c r="K929" s="27" t="s">
        <v>118</v>
      </c>
      <c r="L929" s="27" t="s">
        <v>119</v>
      </c>
      <c r="M929" s="27">
        <v>2</v>
      </c>
      <c r="N929" s="282"/>
      <c r="O929" s="243"/>
      <c r="P929" s="243"/>
      <c r="Q929" s="243"/>
      <c r="R929" s="301"/>
      <c r="S929" s="301"/>
      <c r="T929" s="300"/>
      <c r="U929" s="300"/>
      <c r="V929" s="284"/>
      <c r="W929" s="284"/>
      <c r="X929" s="284"/>
      <c r="Y929" s="284"/>
      <c r="Z929" s="284"/>
      <c r="AA929" s="284"/>
      <c r="AB929" s="284"/>
      <c r="AC929" s="282"/>
      <c r="AD929" s="283"/>
      <c r="AE929" s="283"/>
      <c r="AF929" s="243"/>
      <c r="AG929" s="282"/>
      <c r="AH929" s="282"/>
      <c r="AI929" s="282"/>
      <c r="AJ929" s="243"/>
    </row>
    <row r="930" spans="2:442" ht="27.6" x14ac:dyDescent="0.3">
      <c r="B930" s="243"/>
      <c r="C930" s="243"/>
      <c r="D930" s="243"/>
      <c r="E930" s="299"/>
      <c r="F930" s="299"/>
      <c r="G930" s="299"/>
      <c r="H930" s="243"/>
      <c r="I930" s="243"/>
      <c r="J930" s="20" t="s">
        <v>120</v>
      </c>
      <c r="K930" s="27" t="s">
        <v>121</v>
      </c>
      <c r="L930" s="27" t="s">
        <v>119</v>
      </c>
      <c r="M930" s="61">
        <v>2</v>
      </c>
      <c r="N930" s="282"/>
      <c r="O930" s="243"/>
      <c r="P930" s="243"/>
      <c r="Q930" s="243"/>
      <c r="R930" s="301"/>
      <c r="S930" s="301"/>
      <c r="T930" s="300"/>
      <c r="U930" s="300"/>
      <c r="V930" s="284"/>
      <c r="W930" s="284"/>
      <c r="X930" s="284"/>
      <c r="Y930" s="284"/>
      <c r="Z930" s="284"/>
      <c r="AA930" s="284"/>
      <c r="AB930" s="284"/>
      <c r="AC930" s="282"/>
      <c r="AD930" s="283"/>
      <c r="AE930" s="283"/>
      <c r="AF930" s="243"/>
      <c r="AG930" s="282"/>
      <c r="AH930" s="282"/>
      <c r="AI930" s="282"/>
      <c r="AJ930" s="243"/>
    </row>
    <row r="931" spans="2:442" s="36" customFormat="1" ht="105.6" customHeight="1" x14ac:dyDescent="0.3">
      <c r="B931" s="304" t="s">
        <v>1144</v>
      </c>
      <c r="C931" s="304" t="s">
        <v>411</v>
      </c>
      <c r="D931" s="304" t="s">
        <v>106</v>
      </c>
      <c r="E931" s="336" t="s">
        <v>67</v>
      </c>
      <c r="F931" s="339" t="s">
        <v>134</v>
      </c>
      <c r="G931" s="336" t="s">
        <v>147</v>
      </c>
      <c r="H931" s="340" t="s">
        <v>70</v>
      </c>
      <c r="I931" s="340" t="s">
        <v>79</v>
      </c>
      <c r="J931" s="20" t="s">
        <v>207</v>
      </c>
      <c r="K931" s="27" t="s">
        <v>107</v>
      </c>
      <c r="L931" s="57" t="s">
        <v>86</v>
      </c>
      <c r="M931" s="57">
        <v>40</v>
      </c>
      <c r="N931" s="341" t="s">
        <v>108</v>
      </c>
      <c r="O931" s="304" t="s">
        <v>343</v>
      </c>
      <c r="P931" s="304" t="s">
        <v>75</v>
      </c>
      <c r="Q931" s="304" t="s">
        <v>76</v>
      </c>
      <c r="R931" s="352" t="s">
        <v>77</v>
      </c>
      <c r="S931" s="352" t="s">
        <v>109</v>
      </c>
      <c r="T931" s="348">
        <f>V931+Y931</f>
        <v>80792.5</v>
      </c>
      <c r="U931" s="348" t="s">
        <v>79</v>
      </c>
      <c r="V931" s="288">
        <v>68673.63</v>
      </c>
      <c r="W931" s="288" t="s">
        <v>79</v>
      </c>
      <c r="X931" s="288" t="s">
        <v>79</v>
      </c>
      <c r="Y931" s="288">
        <v>12118.87</v>
      </c>
      <c r="Z931" s="288" t="s">
        <v>98</v>
      </c>
      <c r="AA931" s="288" t="s">
        <v>79</v>
      </c>
      <c r="AB931" s="288">
        <v>14257.5</v>
      </c>
      <c r="AC931" s="285" t="s">
        <v>149</v>
      </c>
      <c r="AD931" s="333" t="s">
        <v>79</v>
      </c>
      <c r="AE931" s="333">
        <f>V931+Y931</f>
        <v>80792.5</v>
      </c>
      <c r="AF931" s="285" t="s">
        <v>79</v>
      </c>
      <c r="AG931" s="285" t="s">
        <v>33</v>
      </c>
      <c r="AH931" s="341" t="s">
        <v>247</v>
      </c>
      <c r="AI931" s="285" t="s">
        <v>250</v>
      </c>
      <c r="AJ931" s="285"/>
    </row>
    <row r="932" spans="2:442" s="36" customFormat="1" ht="86.1" customHeight="1" x14ac:dyDescent="0.3">
      <c r="B932" s="306"/>
      <c r="C932" s="306"/>
      <c r="D932" s="306"/>
      <c r="E932" s="337"/>
      <c r="F932" s="337"/>
      <c r="G932" s="337"/>
      <c r="H932" s="306"/>
      <c r="I932" s="306"/>
      <c r="J932" s="20" t="s">
        <v>111</v>
      </c>
      <c r="K932" s="27" t="s">
        <v>112</v>
      </c>
      <c r="L932" s="27" t="s">
        <v>85</v>
      </c>
      <c r="M932" s="27">
        <v>2</v>
      </c>
      <c r="N932" s="286"/>
      <c r="O932" s="306"/>
      <c r="P932" s="306"/>
      <c r="Q932" s="306"/>
      <c r="R932" s="353"/>
      <c r="S932" s="353"/>
      <c r="T932" s="349"/>
      <c r="U932" s="349"/>
      <c r="V932" s="289"/>
      <c r="W932" s="289"/>
      <c r="X932" s="289"/>
      <c r="Y932" s="289"/>
      <c r="Z932" s="289"/>
      <c r="AA932" s="289"/>
      <c r="AB932" s="289"/>
      <c r="AC932" s="286"/>
      <c r="AD932" s="334"/>
      <c r="AE932" s="334"/>
      <c r="AF932" s="306"/>
      <c r="AG932" s="286"/>
      <c r="AH932" s="286"/>
      <c r="AI932" s="286"/>
      <c r="AJ932" s="306"/>
    </row>
    <row r="933" spans="2:442" s="36" customFormat="1" ht="51.6" customHeight="1" x14ac:dyDescent="0.3">
      <c r="B933" s="305"/>
      <c r="C933" s="305"/>
      <c r="D933" s="305"/>
      <c r="E933" s="338"/>
      <c r="F933" s="338"/>
      <c r="G933" s="338"/>
      <c r="H933" s="305"/>
      <c r="I933" s="305"/>
      <c r="J933" s="20" t="s">
        <v>127</v>
      </c>
      <c r="K933" s="27" t="s">
        <v>128</v>
      </c>
      <c r="L933" s="27" t="s">
        <v>85</v>
      </c>
      <c r="M933" s="61">
        <v>38</v>
      </c>
      <c r="N933" s="287"/>
      <c r="O933" s="305"/>
      <c r="P933" s="305"/>
      <c r="Q933" s="305"/>
      <c r="R933" s="354"/>
      <c r="S933" s="354"/>
      <c r="T933" s="350"/>
      <c r="U933" s="350"/>
      <c r="V933" s="290"/>
      <c r="W933" s="290"/>
      <c r="X933" s="290"/>
      <c r="Y933" s="290"/>
      <c r="Z933" s="290"/>
      <c r="AA933" s="290"/>
      <c r="AB933" s="290"/>
      <c r="AC933" s="287"/>
      <c r="AD933" s="335"/>
      <c r="AE933" s="335"/>
      <c r="AF933" s="305"/>
      <c r="AG933" s="287"/>
      <c r="AH933" s="287"/>
      <c r="AI933" s="287"/>
      <c r="AJ933" s="305"/>
    </row>
    <row r="934" spans="2:442" s="36" customFormat="1" ht="105.6" customHeight="1" x14ac:dyDescent="0.3">
      <c r="B934" s="304" t="s">
        <v>1145</v>
      </c>
      <c r="C934" s="304" t="s">
        <v>412</v>
      </c>
      <c r="D934" s="304" t="s">
        <v>106</v>
      </c>
      <c r="E934" s="336" t="s">
        <v>67</v>
      </c>
      <c r="F934" s="339" t="s">
        <v>134</v>
      </c>
      <c r="G934" s="336" t="s">
        <v>147</v>
      </c>
      <c r="H934" s="340" t="s">
        <v>70</v>
      </c>
      <c r="I934" s="340" t="s">
        <v>79</v>
      </c>
      <c r="J934" s="20" t="s">
        <v>207</v>
      </c>
      <c r="K934" s="27" t="s">
        <v>107</v>
      </c>
      <c r="L934" s="57" t="s">
        <v>86</v>
      </c>
      <c r="M934" s="57">
        <v>40</v>
      </c>
      <c r="N934" s="341" t="s">
        <v>108</v>
      </c>
      <c r="O934" s="304" t="s">
        <v>343</v>
      </c>
      <c r="P934" s="304" t="s">
        <v>75</v>
      </c>
      <c r="Q934" s="304" t="s">
        <v>76</v>
      </c>
      <c r="R934" s="352" t="s">
        <v>77</v>
      </c>
      <c r="S934" s="352" t="s">
        <v>109</v>
      </c>
      <c r="T934" s="348">
        <f>V934+Y934</f>
        <v>127500</v>
      </c>
      <c r="U934" s="348" t="s">
        <v>79</v>
      </c>
      <c r="V934" s="288">
        <v>108375</v>
      </c>
      <c r="W934" s="288" t="s">
        <v>79</v>
      </c>
      <c r="X934" s="288" t="s">
        <v>79</v>
      </c>
      <c r="Y934" s="288">
        <v>19125</v>
      </c>
      <c r="Z934" s="288" t="s">
        <v>98</v>
      </c>
      <c r="AA934" s="288" t="s">
        <v>79</v>
      </c>
      <c r="AB934" s="288">
        <v>22500</v>
      </c>
      <c r="AC934" s="285" t="s">
        <v>149</v>
      </c>
      <c r="AD934" s="333" t="s">
        <v>79</v>
      </c>
      <c r="AE934" s="333">
        <f>V934+Y934</f>
        <v>127500</v>
      </c>
      <c r="AF934" s="285" t="s">
        <v>79</v>
      </c>
      <c r="AG934" s="285" t="s">
        <v>33</v>
      </c>
      <c r="AH934" s="341" t="s">
        <v>247</v>
      </c>
      <c r="AI934" s="285" t="s">
        <v>250</v>
      </c>
      <c r="AJ934" s="285"/>
    </row>
    <row r="935" spans="2:442" s="36" customFormat="1" ht="86.1" customHeight="1" x14ac:dyDescent="0.3">
      <c r="B935" s="306"/>
      <c r="C935" s="306"/>
      <c r="D935" s="306"/>
      <c r="E935" s="337"/>
      <c r="F935" s="337"/>
      <c r="G935" s="337"/>
      <c r="H935" s="306"/>
      <c r="I935" s="306"/>
      <c r="J935" s="20" t="s">
        <v>111</v>
      </c>
      <c r="K935" s="27" t="s">
        <v>112</v>
      </c>
      <c r="L935" s="27" t="s">
        <v>85</v>
      </c>
      <c r="M935" s="27">
        <v>2</v>
      </c>
      <c r="N935" s="286"/>
      <c r="O935" s="306"/>
      <c r="P935" s="306"/>
      <c r="Q935" s="306"/>
      <c r="R935" s="353"/>
      <c r="S935" s="353"/>
      <c r="T935" s="349"/>
      <c r="U935" s="349"/>
      <c r="V935" s="289"/>
      <c r="W935" s="289"/>
      <c r="X935" s="289"/>
      <c r="Y935" s="289"/>
      <c r="Z935" s="289"/>
      <c r="AA935" s="289"/>
      <c r="AB935" s="289"/>
      <c r="AC935" s="286"/>
      <c r="AD935" s="334"/>
      <c r="AE935" s="334"/>
      <c r="AF935" s="306"/>
      <c r="AG935" s="286"/>
      <c r="AH935" s="286"/>
      <c r="AI935" s="286"/>
      <c r="AJ935" s="306"/>
    </row>
    <row r="936" spans="2:442" s="36" customFormat="1" ht="51.6" customHeight="1" x14ac:dyDescent="0.3">
      <c r="B936" s="305"/>
      <c r="C936" s="305"/>
      <c r="D936" s="305"/>
      <c r="E936" s="338"/>
      <c r="F936" s="338"/>
      <c r="G936" s="338"/>
      <c r="H936" s="305"/>
      <c r="I936" s="305"/>
      <c r="J936" s="20" t="s">
        <v>127</v>
      </c>
      <c r="K936" s="27" t="s">
        <v>128</v>
      </c>
      <c r="L936" s="27" t="s">
        <v>85</v>
      </c>
      <c r="M936" s="61">
        <v>10</v>
      </c>
      <c r="N936" s="287"/>
      <c r="O936" s="305"/>
      <c r="P936" s="305"/>
      <c r="Q936" s="305"/>
      <c r="R936" s="354"/>
      <c r="S936" s="354"/>
      <c r="T936" s="350"/>
      <c r="U936" s="350"/>
      <c r="V936" s="290"/>
      <c r="W936" s="290"/>
      <c r="X936" s="290"/>
      <c r="Y936" s="290"/>
      <c r="Z936" s="290"/>
      <c r="AA936" s="290"/>
      <c r="AB936" s="290"/>
      <c r="AC936" s="287"/>
      <c r="AD936" s="335"/>
      <c r="AE936" s="335"/>
      <c r="AF936" s="305"/>
      <c r="AG936" s="287"/>
      <c r="AH936" s="287"/>
      <c r="AI936" s="287"/>
      <c r="AJ936" s="305"/>
    </row>
    <row r="937" spans="2:442" s="36" customFormat="1" ht="105.6" customHeight="1" x14ac:dyDescent="0.3">
      <c r="B937" s="304" t="s">
        <v>1258</v>
      </c>
      <c r="C937" s="304" t="s">
        <v>409</v>
      </c>
      <c r="D937" s="304" t="s">
        <v>106</v>
      </c>
      <c r="E937" s="336" t="s">
        <v>67</v>
      </c>
      <c r="F937" s="339" t="s">
        <v>134</v>
      </c>
      <c r="G937" s="336" t="s">
        <v>147</v>
      </c>
      <c r="H937" s="340" t="s">
        <v>70</v>
      </c>
      <c r="I937" s="340" t="s">
        <v>79</v>
      </c>
      <c r="J937" s="20" t="s">
        <v>207</v>
      </c>
      <c r="K937" s="27" t="s">
        <v>107</v>
      </c>
      <c r="L937" s="57" t="s">
        <v>86</v>
      </c>
      <c r="M937" s="57">
        <v>40</v>
      </c>
      <c r="N937" s="341" t="s">
        <v>108</v>
      </c>
      <c r="O937" s="304" t="s">
        <v>343</v>
      </c>
      <c r="P937" s="304" t="s">
        <v>75</v>
      </c>
      <c r="Q937" s="304" t="s">
        <v>76</v>
      </c>
      <c r="R937" s="352" t="s">
        <v>77</v>
      </c>
      <c r="S937" s="352" t="s">
        <v>109</v>
      </c>
      <c r="T937" s="348">
        <f>V937+Y937</f>
        <v>114515.79999999999</v>
      </c>
      <c r="U937" s="348" t="s">
        <v>79</v>
      </c>
      <c r="V937" s="288">
        <v>97338.43</v>
      </c>
      <c r="W937" s="288" t="s">
        <v>79</v>
      </c>
      <c r="X937" s="288" t="s">
        <v>79</v>
      </c>
      <c r="Y937" s="288">
        <v>17177.37</v>
      </c>
      <c r="Z937" s="288" t="s">
        <v>98</v>
      </c>
      <c r="AA937" s="288" t="s">
        <v>79</v>
      </c>
      <c r="AB937" s="288">
        <v>20209.849999999999</v>
      </c>
      <c r="AC937" s="285" t="s">
        <v>149</v>
      </c>
      <c r="AD937" s="333" t="s">
        <v>79</v>
      </c>
      <c r="AE937" s="333">
        <f>V937+Y937</f>
        <v>114515.79999999999</v>
      </c>
      <c r="AF937" s="285" t="s">
        <v>79</v>
      </c>
      <c r="AG937" s="285" t="s">
        <v>33</v>
      </c>
      <c r="AH937" s="285" t="s">
        <v>232</v>
      </c>
      <c r="AI937" s="285" t="s">
        <v>405</v>
      </c>
      <c r="AJ937" s="285"/>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c r="IW937" s="1"/>
      <c r="IX937" s="1"/>
      <c r="IY937" s="1"/>
      <c r="IZ937" s="1"/>
      <c r="JA937" s="1"/>
      <c r="JB937" s="1"/>
      <c r="JC937" s="1"/>
      <c r="JD937" s="1"/>
      <c r="JE937" s="1"/>
      <c r="JF937" s="1"/>
      <c r="JG937" s="1"/>
      <c r="JH937" s="1"/>
      <c r="JI937" s="1"/>
      <c r="JJ937" s="1"/>
      <c r="JK937" s="1"/>
      <c r="JL937" s="1"/>
      <c r="JM937" s="1"/>
      <c r="JN937" s="1"/>
      <c r="JO937" s="1"/>
      <c r="JP937" s="1"/>
      <c r="JQ937" s="1"/>
      <c r="JR937" s="1"/>
      <c r="JS937" s="1"/>
      <c r="JT937" s="1"/>
      <c r="JU937" s="1"/>
      <c r="JV937" s="1"/>
      <c r="JW937" s="1"/>
      <c r="JX937" s="1"/>
      <c r="JY937" s="1"/>
      <c r="JZ937" s="1"/>
      <c r="KA937" s="1"/>
      <c r="KB937" s="1"/>
      <c r="KC937" s="1"/>
      <c r="KD937" s="1"/>
      <c r="KE937" s="1"/>
      <c r="KF937" s="1"/>
      <c r="KG937" s="1"/>
      <c r="KH937" s="1"/>
      <c r="KI937" s="1"/>
      <c r="KJ937" s="1"/>
      <c r="KK937" s="1"/>
      <c r="KL937" s="1"/>
      <c r="KM937" s="1"/>
      <c r="KN937" s="1"/>
      <c r="KO937" s="1"/>
      <c r="KP937" s="1"/>
      <c r="KQ937" s="1"/>
      <c r="KR937" s="1"/>
      <c r="KS937" s="1"/>
      <c r="KT937" s="1"/>
      <c r="KU937" s="1"/>
      <c r="KV937" s="1"/>
      <c r="KW937" s="1"/>
      <c r="KX937" s="1"/>
      <c r="KY937" s="1"/>
      <c r="KZ937" s="1"/>
      <c r="LA937" s="1"/>
      <c r="LB937" s="1"/>
      <c r="LC937" s="1"/>
      <c r="LD937" s="1"/>
      <c r="LE937" s="1"/>
      <c r="LF937" s="1"/>
      <c r="LG937" s="1"/>
      <c r="LH937" s="1"/>
      <c r="LI937" s="1"/>
      <c r="LJ937" s="1"/>
      <c r="LK937" s="1"/>
      <c r="LL937" s="1"/>
      <c r="LM937" s="1"/>
      <c r="LN937" s="1"/>
      <c r="LO937" s="1"/>
      <c r="LP937" s="1"/>
      <c r="LQ937" s="1"/>
      <c r="LR937" s="1"/>
      <c r="LS937" s="1"/>
      <c r="LT937" s="1"/>
      <c r="LU937" s="1"/>
      <c r="LV937" s="1"/>
      <c r="LW937" s="1"/>
      <c r="LX937" s="1"/>
      <c r="LY937" s="1"/>
      <c r="LZ937" s="1"/>
      <c r="MA937" s="1"/>
      <c r="MB937" s="1"/>
      <c r="MC937" s="1"/>
      <c r="MD937" s="1"/>
      <c r="ME937" s="1"/>
      <c r="MF937" s="1"/>
      <c r="MG937" s="1"/>
      <c r="MH937" s="1"/>
      <c r="MI937" s="1"/>
      <c r="MJ937" s="1"/>
      <c r="MK937" s="1"/>
      <c r="ML937" s="1"/>
      <c r="MM937" s="1"/>
      <c r="MN937" s="1"/>
      <c r="MO937" s="1"/>
      <c r="MP937" s="1"/>
      <c r="MQ937" s="1"/>
      <c r="MR937" s="1"/>
      <c r="MS937" s="1"/>
      <c r="MT937" s="1"/>
      <c r="MU937" s="1"/>
      <c r="MV937" s="1"/>
      <c r="MW937" s="1"/>
      <c r="MX937" s="1"/>
      <c r="MY937" s="1"/>
      <c r="MZ937" s="1"/>
      <c r="NA937" s="1"/>
      <c r="NB937" s="1"/>
      <c r="NC937" s="1"/>
      <c r="ND937" s="1"/>
      <c r="NE937" s="1"/>
      <c r="NF937" s="1"/>
      <c r="NG937" s="1"/>
      <c r="NH937" s="1"/>
      <c r="NI937" s="1"/>
      <c r="NJ937" s="1"/>
      <c r="NK937" s="1"/>
      <c r="NL937" s="1"/>
      <c r="NM937" s="1"/>
      <c r="NN937" s="1"/>
      <c r="NO937" s="1"/>
      <c r="NP937" s="1"/>
      <c r="NQ937" s="1"/>
      <c r="NR937" s="1"/>
      <c r="NS937" s="1"/>
      <c r="NT937" s="1"/>
      <c r="NU937" s="1"/>
      <c r="NV937" s="1"/>
      <c r="NW937" s="1"/>
      <c r="NX937" s="1"/>
      <c r="NY937" s="1"/>
      <c r="NZ937" s="1"/>
      <c r="OA937" s="1"/>
      <c r="OB937" s="1"/>
      <c r="OC937" s="1"/>
      <c r="OD937" s="1"/>
      <c r="OE937" s="1"/>
      <c r="OF937" s="1"/>
      <c r="OG937" s="1"/>
      <c r="OH937" s="1"/>
      <c r="OI937" s="1"/>
      <c r="OJ937" s="1"/>
      <c r="OK937" s="1"/>
      <c r="OL937" s="1"/>
      <c r="OM937" s="1"/>
      <c r="ON937" s="1"/>
      <c r="OO937" s="1"/>
      <c r="OP937" s="1"/>
      <c r="OQ937" s="1"/>
      <c r="OR937" s="1"/>
      <c r="OS937" s="1"/>
      <c r="OT937" s="1"/>
      <c r="OU937" s="1"/>
      <c r="OV937" s="1"/>
      <c r="OW937" s="1"/>
      <c r="OX937" s="1"/>
      <c r="OY937" s="1"/>
      <c r="OZ937" s="1"/>
      <c r="PA937" s="1"/>
      <c r="PB937" s="1"/>
      <c r="PC937" s="1"/>
      <c r="PD937" s="1"/>
      <c r="PE937" s="1"/>
      <c r="PF937" s="1"/>
      <c r="PG937" s="1"/>
      <c r="PH937" s="1"/>
      <c r="PI937" s="1"/>
      <c r="PJ937" s="1"/>
      <c r="PK937" s="1"/>
      <c r="PL937" s="1"/>
      <c r="PM937" s="1"/>
      <c r="PN937" s="1"/>
      <c r="PO937" s="1"/>
      <c r="PP937" s="1"/>
      <c r="PQ937" s="1"/>
      <c r="PR937" s="1"/>
      <c r="PS937" s="1"/>
      <c r="PT937" s="1"/>
      <c r="PU937" s="1"/>
      <c r="PV937" s="1"/>
      <c r="PW937" s="1"/>
      <c r="PX937" s="1"/>
      <c r="PY937" s="1"/>
      <c r="PZ937" s="1"/>
    </row>
    <row r="938" spans="2:442" s="36" customFormat="1" ht="86.1" customHeight="1" x14ac:dyDescent="0.3">
      <c r="B938" s="306"/>
      <c r="C938" s="306"/>
      <c r="D938" s="306"/>
      <c r="E938" s="337"/>
      <c r="F938" s="337"/>
      <c r="G938" s="337"/>
      <c r="H938" s="306"/>
      <c r="I938" s="306"/>
      <c r="J938" s="20" t="s">
        <v>111</v>
      </c>
      <c r="K938" s="27" t="s">
        <v>112</v>
      </c>
      <c r="L938" s="27" t="s">
        <v>85</v>
      </c>
      <c r="M938" s="27">
        <v>1</v>
      </c>
      <c r="N938" s="286"/>
      <c r="O938" s="306"/>
      <c r="P938" s="306"/>
      <c r="Q938" s="306"/>
      <c r="R938" s="353"/>
      <c r="S938" s="353"/>
      <c r="T938" s="349"/>
      <c r="U938" s="349"/>
      <c r="V938" s="289"/>
      <c r="W938" s="289"/>
      <c r="X938" s="289"/>
      <c r="Y938" s="289"/>
      <c r="Z938" s="289"/>
      <c r="AA938" s="289"/>
      <c r="AB938" s="289"/>
      <c r="AC938" s="286"/>
      <c r="AD938" s="334"/>
      <c r="AE938" s="334"/>
      <c r="AF938" s="306"/>
      <c r="AG938" s="286"/>
      <c r="AH938" s="286"/>
      <c r="AI938" s="286"/>
      <c r="AJ938" s="306"/>
      <c r="AK938" s="1"/>
      <c r="AL938" s="1"/>
    </row>
    <row r="939" spans="2:442" s="36" customFormat="1" ht="90" customHeight="1" x14ac:dyDescent="0.3">
      <c r="B939" s="305"/>
      <c r="C939" s="305"/>
      <c r="D939" s="305"/>
      <c r="E939" s="338"/>
      <c r="F939" s="338"/>
      <c r="G939" s="338"/>
      <c r="H939" s="305"/>
      <c r="I939" s="305"/>
      <c r="J939" s="20" t="s">
        <v>127</v>
      </c>
      <c r="K939" s="27" t="s">
        <v>128</v>
      </c>
      <c r="L939" s="27" t="s">
        <v>85</v>
      </c>
      <c r="M939" s="61">
        <v>58</v>
      </c>
      <c r="N939" s="287"/>
      <c r="O939" s="305"/>
      <c r="P939" s="305"/>
      <c r="Q939" s="305"/>
      <c r="R939" s="354"/>
      <c r="S939" s="354"/>
      <c r="T939" s="350"/>
      <c r="U939" s="350"/>
      <c r="V939" s="290"/>
      <c r="W939" s="290"/>
      <c r="X939" s="290"/>
      <c r="Y939" s="290"/>
      <c r="Z939" s="290"/>
      <c r="AA939" s="290"/>
      <c r="AB939" s="290"/>
      <c r="AC939" s="287"/>
      <c r="AD939" s="335"/>
      <c r="AE939" s="335"/>
      <c r="AF939" s="305"/>
      <c r="AG939" s="287"/>
      <c r="AH939" s="287"/>
      <c r="AI939" s="287"/>
      <c r="AJ939" s="305"/>
    </row>
    <row r="940" spans="2:442" ht="52.2" customHeight="1" x14ac:dyDescent="0.3">
      <c r="B940" s="228" t="s">
        <v>1125</v>
      </c>
      <c r="C940" s="228" t="s">
        <v>417</v>
      </c>
      <c r="D940" s="228" t="s">
        <v>66</v>
      </c>
      <c r="E940" s="229" t="s">
        <v>67</v>
      </c>
      <c r="F940" s="229" t="s">
        <v>132</v>
      </c>
      <c r="G940" s="229" t="s">
        <v>69</v>
      </c>
      <c r="H940" s="228" t="s">
        <v>70</v>
      </c>
      <c r="I940" s="228" t="s">
        <v>79</v>
      </c>
      <c r="J940" s="11" t="s">
        <v>113</v>
      </c>
      <c r="K940" s="7" t="s">
        <v>114</v>
      </c>
      <c r="L940" s="7" t="s">
        <v>115</v>
      </c>
      <c r="M940" s="7">
        <v>4</v>
      </c>
      <c r="N940" s="227" t="s">
        <v>108</v>
      </c>
      <c r="O940" s="228" t="s">
        <v>343</v>
      </c>
      <c r="P940" s="228" t="s">
        <v>75</v>
      </c>
      <c r="Q940" s="228" t="s">
        <v>76</v>
      </c>
      <c r="R940" s="231" t="s">
        <v>77</v>
      </c>
      <c r="S940" s="231" t="s">
        <v>109</v>
      </c>
      <c r="T940" s="232">
        <f>V940+Y940</f>
        <v>299710</v>
      </c>
      <c r="U940" s="232" t="s">
        <v>79</v>
      </c>
      <c r="V940" s="236">
        <v>254753.5</v>
      </c>
      <c r="W940" s="236" t="s">
        <v>79</v>
      </c>
      <c r="X940" s="236" t="s">
        <v>79</v>
      </c>
      <c r="Y940" s="236">
        <v>44956.5</v>
      </c>
      <c r="Z940" s="236" t="s">
        <v>79</v>
      </c>
      <c r="AA940" s="236" t="s">
        <v>79</v>
      </c>
      <c r="AB940" s="236">
        <v>52890</v>
      </c>
      <c r="AC940" s="227" t="s">
        <v>80</v>
      </c>
      <c r="AD940" s="237" t="s">
        <v>79</v>
      </c>
      <c r="AE940" s="237">
        <f>V940+Y940</f>
        <v>299710</v>
      </c>
      <c r="AF940" s="227" t="s">
        <v>79</v>
      </c>
      <c r="AG940" s="227" t="s">
        <v>33</v>
      </c>
      <c r="AH940" s="227" t="s">
        <v>232</v>
      </c>
      <c r="AI940" s="227" t="s">
        <v>405</v>
      </c>
      <c r="AJ940" s="227"/>
    </row>
    <row r="941" spans="2:442" ht="55.2" x14ac:dyDescent="0.3">
      <c r="B941" s="228"/>
      <c r="C941" s="228"/>
      <c r="D941" s="228"/>
      <c r="E941" s="229"/>
      <c r="F941" s="229"/>
      <c r="G941" s="229"/>
      <c r="H941" s="228"/>
      <c r="I941" s="228"/>
      <c r="J941" s="11" t="s">
        <v>116</v>
      </c>
      <c r="K941" s="7" t="s">
        <v>117</v>
      </c>
      <c r="L941" s="7" t="s">
        <v>85</v>
      </c>
      <c r="M941" s="7">
        <v>2</v>
      </c>
      <c r="N941" s="227"/>
      <c r="O941" s="228"/>
      <c r="P941" s="228"/>
      <c r="Q941" s="228"/>
      <c r="R941" s="231"/>
      <c r="S941" s="231"/>
      <c r="T941" s="232"/>
      <c r="U941" s="232"/>
      <c r="V941" s="236"/>
      <c r="W941" s="236"/>
      <c r="X941" s="236"/>
      <c r="Y941" s="236"/>
      <c r="Z941" s="236"/>
      <c r="AA941" s="236"/>
      <c r="AB941" s="236"/>
      <c r="AC941" s="227"/>
      <c r="AD941" s="237"/>
      <c r="AE941" s="237"/>
      <c r="AF941" s="228"/>
      <c r="AG941" s="227"/>
      <c r="AH941" s="227"/>
      <c r="AI941" s="227"/>
      <c r="AJ941" s="228"/>
    </row>
    <row r="942" spans="2:442" ht="41.4" x14ac:dyDescent="0.3">
      <c r="B942" s="228"/>
      <c r="C942" s="228"/>
      <c r="D942" s="228"/>
      <c r="E942" s="229"/>
      <c r="F942" s="229"/>
      <c r="G942" s="229"/>
      <c r="H942" s="228"/>
      <c r="I942" s="228"/>
      <c r="J942" s="11" t="s">
        <v>208</v>
      </c>
      <c r="K942" s="7" t="s">
        <v>118</v>
      </c>
      <c r="L942" s="7" t="s">
        <v>119</v>
      </c>
      <c r="M942" s="7">
        <v>2</v>
      </c>
      <c r="N942" s="227"/>
      <c r="O942" s="228"/>
      <c r="P942" s="228"/>
      <c r="Q942" s="228"/>
      <c r="R942" s="231"/>
      <c r="S942" s="231"/>
      <c r="T942" s="232"/>
      <c r="U942" s="232"/>
      <c r="V942" s="236"/>
      <c r="W942" s="236"/>
      <c r="X942" s="236"/>
      <c r="Y942" s="236"/>
      <c r="Z942" s="236"/>
      <c r="AA942" s="236"/>
      <c r="AB942" s="236"/>
      <c r="AC942" s="227"/>
      <c r="AD942" s="237"/>
      <c r="AE942" s="237"/>
      <c r="AF942" s="228"/>
      <c r="AG942" s="227"/>
      <c r="AH942" s="227"/>
      <c r="AI942" s="227"/>
      <c r="AJ942" s="228"/>
    </row>
    <row r="943" spans="2:442" ht="27.6" x14ac:dyDescent="0.3">
      <c r="B943" s="228"/>
      <c r="C943" s="228"/>
      <c r="D943" s="228"/>
      <c r="E943" s="229"/>
      <c r="F943" s="229"/>
      <c r="G943" s="229"/>
      <c r="H943" s="228"/>
      <c r="I943" s="228"/>
      <c r="J943" s="11" t="s">
        <v>120</v>
      </c>
      <c r="K943" s="7" t="s">
        <v>121</v>
      </c>
      <c r="L943" s="7" t="s">
        <v>119</v>
      </c>
      <c r="M943" s="63">
        <v>2</v>
      </c>
      <c r="N943" s="227"/>
      <c r="O943" s="228"/>
      <c r="P943" s="228"/>
      <c r="Q943" s="228"/>
      <c r="R943" s="231"/>
      <c r="S943" s="231"/>
      <c r="T943" s="232"/>
      <c r="U943" s="232"/>
      <c r="V943" s="236"/>
      <c r="W943" s="236"/>
      <c r="X943" s="236"/>
      <c r="Y943" s="236"/>
      <c r="Z943" s="236"/>
      <c r="AA943" s="236"/>
      <c r="AB943" s="236"/>
      <c r="AC943" s="227"/>
      <c r="AD943" s="237"/>
      <c r="AE943" s="237"/>
      <c r="AF943" s="228"/>
      <c r="AG943" s="227"/>
      <c r="AH943" s="227"/>
      <c r="AI943" s="227"/>
      <c r="AJ943" s="228"/>
    </row>
    <row r="944" spans="2:442" s="36" customFormat="1" ht="105.6" customHeight="1" x14ac:dyDescent="0.3">
      <c r="B944" s="256" t="s">
        <v>1126</v>
      </c>
      <c r="C944" s="256" t="s">
        <v>411</v>
      </c>
      <c r="D944" s="256" t="s">
        <v>106</v>
      </c>
      <c r="E944" s="271" t="s">
        <v>67</v>
      </c>
      <c r="F944" s="499" t="s">
        <v>134</v>
      </c>
      <c r="G944" s="271" t="s">
        <v>147</v>
      </c>
      <c r="H944" s="342" t="s">
        <v>70</v>
      </c>
      <c r="I944" s="342" t="s">
        <v>79</v>
      </c>
      <c r="J944" s="11" t="s">
        <v>207</v>
      </c>
      <c r="K944" s="7" t="s">
        <v>107</v>
      </c>
      <c r="L944" s="14" t="s">
        <v>86</v>
      </c>
      <c r="M944" s="14">
        <v>40</v>
      </c>
      <c r="N944" s="281" t="s">
        <v>108</v>
      </c>
      <c r="O944" s="256" t="s">
        <v>343</v>
      </c>
      <c r="P944" s="256" t="s">
        <v>75</v>
      </c>
      <c r="Q944" s="256" t="s">
        <v>76</v>
      </c>
      <c r="R944" s="263" t="s">
        <v>77</v>
      </c>
      <c r="S944" s="263" t="s">
        <v>109</v>
      </c>
      <c r="T944" s="302">
        <f>V944+Y944</f>
        <v>80792.5</v>
      </c>
      <c r="U944" s="302" t="s">
        <v>79</v>
      </c>
      <c r="V944" s="233">
        <v>68673.63</v>
      </c>
      <c r="W944" s="233" t="s">
        <v>79</v>
      </c>
      <c r="X944" s="233" t="s">
        <v>79</v>
      </c>
      <c r="Y944" s="233">
        <v>12118.87</v>
      </c>
      <c r="Z944" s="233" t="s">
        <v>98</v>
      </c>
      <c r="AA944" s="233" t="s">
        <v>79</v>
      </c>
      <c r="AB944" s="233">
        <v>14257.5</v>
      </c>
      <c r="AC944" s="239" t="s">
        <v>149</v>
      </c>
      <c r="AD944" s="260" t="s">
        <v>79</v>
      </c>
      <c r="AE944" s="260">
        <f>V944+Y944</f>
        <v>80792.5</v>
      </c>
      <c r="AF944" s="239" t="s">
        <v>79</v>
      </c>
      <c r="AG944" s="239" t="s">
        <v>33</v>
      </c>
      <c r="AH944" s="281" t="s">
        <v>232</v>
      </c>
      <c r="AI944" s="239" t="s">
        <v>405</v>
      </c>
      <c r="AJ944" s="239"/>
    </row>
    <row r="945" spans="2:442" s="36" customFormat="1" ht="86.1" customHeight="1" x14ac:dyDescent="0.3">
      <c r="B945" s="257"/>
      <c r="C945" s="257"/>
      <c r="D945" s="257"/>
      <c r="E945" s="272"/>
      <c r="F945" s="272"/>
      <c r="G945" s="272"/>
      <c r="H945" s="257"/>
      <c r="I945" s="257"/>
      <c r="J945" s="11" t="s">
        <v>111</v>
      </c>
      <c r="K945" s="7" t="s">
        <v>112</v>
      </c>
      <c r="L945" s="7" t="s">
        <v>85</v>
      </c>
      <c r="M945" s="7">
        <v>2</v>
      </c>
      <c r="N945" s="240"/>
      <c r="O945" s="257"/>
      <c r="P945" s="257"/>
      <c r="Q945" s="257"/>
      <c r="R945" s="264"/>
      <c r="S945" s="264"/>
      <c r="T945" s="303"/>
      <c r="U945" s="303"/>
      <c r="V945" s="234"/>
      <c r="W945" s="234"/>
      <c r="X945" s="234"/>
      <c r="Y945" s="234"/>
      <c r="Z945" s="234"/>
      <c r="AA945" s="234"/>
      <c r="AB945" s="234"/>
      <c r="AC945" s="240"/>
      <c r="AD945" s="261"/>
      <c r="AE945" s="261"/>
      <c r="AF945" s="257"/>
      <c r="AG945" s="240"/>
      <c r="AH945" s="240"/>
      <c r="AI945" s="240"/>
      <c r="AJ945" s="257"/>
    </row>
    <row r="946" spans="2:442" s="36" customFormat="1" ht="51.6" customHeight="1" x14ac:dyDescent="0.3">
      <c r="B946" s="258"/>
      <c r="C946" s="258"/>
      <c r="D946" s="258"/>
      <c r="E946" s="273"/>
      <c r="F946" s="273"/>
      <c r="G946" s="273"/>
      <c r="H946" s="258"/>
      <c r="I946" s="258"/>
      <c r="J946" s="11" t="s">
        <v>127</v>
      </c>
      <c r="K946" s="7" t="s">
        <v>128</v>
      </c>
      <c r="L946" s="7" t="s">
        <v>85</v>
      </c>
      <c r="M946" s="63">
        <v>38</v>
      </c>
      <c r="N946" s="241"/>
      <c r="O946" s="258"/>
      <c r="P946" s="258"/>
      <c r="Q946" s="258"/>
      <c r="R946" s="265"/>
      <c r="S946" s="265"/>
      <c r="T946" s="253"/>
      <c r="U946" s="253"/>
      <c r="V946" s="235"/>
      <c r="W946" s="235"/>
      <c r="X946" s="235"/>
      <c r="Y946" s="235"/>
      <c r="Z946" s="235"/>
      <c r="AA946" s="235"/>
      <c r="AB946" s="235"/>
      <c r="AC946" s="241"/>
      <c r="AD946" s="262"/>
      <c r="AE946" s="262"/>
      <c r="AF946" s="258"/>
      <c r="AG946" s="241"/>
      <c r="AH946" s="241"/>
      <c r="AI946" s="241"/>
      <c r="AJ946" s="258"/>
    </row>
    <row r="947" spans="2:442" s="36" customFormat="1" ht="105.6" customHeight="1" x14ac:dyDescent="0.3">
      <c r="B947" s="256" t="s">
        <v>1127</v>
      </c>
      <c r="C947" s="256" t="s">
        <v>412</v>
      </c>
      <c r="D947" s="256" t="s">
        <v>106</v>
      </c>
      <c r="E947" s="271" t="s">
        <v>67</v>
      </c>
      <c r="F947" s="499" t="s">
        <v>134</v>
      </c>
      <c r="G947" s="271" t="s">
        <v>147</v>
      </c>
      <c r="H947" s="342" t="s">
        <v>70</v>
      </c>
      <c r="I947" s="342" t="s">
        <v>79</v>
      </c>
      <c r="J947" s="11" t="s">
        <v>207</v>
      </c>
      <c r="K947" s="7" t="s">
        <v>107</v>
      </c>
      <c r="L947" s="14" t="s">
        <v>86</v>
      </c>
      <c r="M947" s="14">
        <v>40</v>
      </c>
      <c r="N947" s="281" t="s">
        <v>108</v>
      </c>
      <c r="O947" s="256" t="s">
        <v>343</v>
      </c>
      <c r="P947" s="256" t="s">
        <v>75</v>
      </c>
      <c r="Q947" s="256" t="s">
        <v>76</v>
      </c>
      <c r="R947" s="263" t="s">
        <v>77</v>
      </c>
      <c r="S947" s="263" t="s">
        <v>109</v>
      </c>
      <c r="T947" s="302">
        <f>V947+Y947</f>
        <v>127500</v>
      </c>
      <c r="U947" s="302" t="s">
        <v>79</v>
      </c>
      <c r="V947" s="233">
        <v>108375</v>
      </c>
      <c r="W947" s="233" t="s">
        <v>79</v>
      </c>
      <c r="X947" s="233" t="s">
        <v>79</v>
      </c>
      <c r="Y947" s="233">
        <v>19125</v>
      </c>
      <c r="Z947" s="233" t="s">
        <v>98</v>
      </c>
      <c r="AA947" s="233" t="s">
        <v>79</v>
      </c>
      <c r="AB947" s="233">
        <v>22500</v>
      </c>
      <c r="AC947" s="239" t="s">
        <v>149</v>
      </c>
      <c r="AD947" s="260" t="s">
        <v>79</v>
      </c>
      <c r="AE947" s="260">
        <f>V947+Y947</f>
        <v>127500</v>
      </c>
      <c r="AF947" s="239" t="s">
        <v>79</v>
      </c>
      <c r="AG947" s="239" t="s">
        <v>33</v>
      </c>
      <c r="AH947" s="281" t="s">
        <v>232</v>
      </c>
      <c r="AI947" s="239" t="s">
        <v>405</v>
      </c>
      <c r="AJ947" s="239"/>
    </row>
    <row r="948" spans="2:442" s="36" customFormat="1" ht="86.1" customHeight="1" x14ac:dyDescent="0.3">
      <c r="B948" s="257"/>
      <c r="C948" s="257"/>
      <c r="D948" s="257"/>
      <c r="E948" s="272"/>
      <c r="F948" s="272"/>
      <c r="G948" s="272"/>
      <c r="H948" s="257"/>
      <c r="I948" s="257"/>
      <c r="J948" s="11" t="s">
        <v>111</v>
      </c>
      <c r="K948" s="7" t="s">
        <v>112</v>
      </c>
      <c r="L948" s="7" t="s">
        <v>85</v>
      </c>
      <c r="M948" s="7">
        <v>2</v>
      </c>
      <c r="N948" s="240"/>
      <c r="O948" s="257"/>
      <c r="P948" s="257"/>
      <c r="Q948" s="257"/>
      <c r="R948" s="264"/>
      <c r="S948" s="264"/>
      <c r="T948" s="303"/>
      <c r="U948" s="303"/>
      <c r="V948" s="234"/>
      <c r="W948" s="234"/>
      <c r="X948" s="234"/>
      <c r="Y948" s="234"/>
      <c r="Z948" s="234"/>
      <c r="AA948" s="234"/>
      <c r="AB948" s="234"/>
      <c r="AC948" s="240"/>
      <c r="AD948" s="261"/>
      <c r="AE948" s="261"/>
      <c r="AF948" s="257"/>
      <c r="AG948" s="240"/>
      <c r="AH948" s="240"/>
      <c r="AI948" s="240"/>
      <c r="AJ948" s="257"/>
    </row>
    <row r="949" spans="2:442" s="36" customFormat="1" ht="51.6" customHeight="1" x14ac:dyDescent="0.3">
      <c r="B949" s="258"/>
      <c r="C949" s="258"/>
      <c r="D949" s="258"/>
      <c r="E949" s="273"/>
      <c r="F949" s="273"/>
      <c r="G949" s="273"/>
      <c r="H949" s="258"/>
      <c r="I949" s="258"/>
      <c r="J949" s="11" t="s">
        <v>127</v>
      </c>
      <c r="K949" s="7" t="s">
        <v>128</v>
      </c>
      <c r="L949" s="7" t="s">
        <v>85</v>
      </c>
      <c r="M949" s="63">
        <v>10</v>
      </c>
      <c r="N949" s="241"/>
      <c r="O949" s="258"/>
      <c r="P949" s="258"/>
      <c r="Q949" s="258"/>
      <c r="R949" s="265"/>
      <c r="S949" s="265"/>
      <c r="T949" s="253"/>
      <c r="U949" s="253"/>
      <c r="V949" s="235"/>
      <c r="W949" s="235"/>
      <c r="X949" s="235"/>
      <c r="Y949" s="235"/>
      <c r="Z949" s="235"/>
      <c r="AA949" s="235"/>
      <c r="AB949" s="235"/>
      <c r="AC949" s="241"/>
      <c r="AD949" s="262"/>
      <c r="AE949" s="262"/>
      <c r="AF949" s="258"/>
      <c r="AG949" s="241"/>
      <c r="AH949" s="241"/>
      <c r="AI949" s="241"/>
      <c r="AJ949" s="258"/>
    </row>
    <row r="950" spans="2:442" s="36" customFormat="1" ht="105.6" customHeight="1" x14ac:dyDescent="0.3">
      <c r="B950" s="256" t="s">
        <v>1257</v>
      </c>
      <c r="C950" s="256" t="s">
        <v>409</v>
      </c>
      <c r="D950" s="256" t="s">
        <v>106</v>
      </c>
      <c r="E950" s="271" t="s">
        <v>67</v>
      </c>
      <c r="F950" s="499" t="s">
        <v>134</v>
      </c>
      <c r="G950" s="271" t="s">
        <v>147</v>
      </c>
      <c r="H950" s="342" t="s">
        <v>70</v>
      </c>
      <c r="I950" s="342" t="s">
        <v>79</v>
      </c>
      <c r="J950" s="11" t="s">
        <v>207</v>
      </c>
      <c r="K950" s="7" t="s">
        <v>107</v>
      </c>
      <c r="L950" s="14" t="s">
        <v>86</v>
      </c>
      <c r="M950" s="14">
        <v>40</v>
      </c>
      <c r="N950" s="281" t="s">
        <v>108</v>
      </c>
      <c r="O950" s="256" t="s">
        <v>343</v>
      </c>
      <c r="P950" s="256" t="s">
        <v>75</v>
      </c>
      <c r="Q950" s="256" t="s">
        <v>76</v>
      </c>
      <c r="R950" s="263" t="s">
        <v>77</v>
      </c>
      <c r="S950" s="263" t="s">
        <v>109</v>
      </c>
      <c r="T950" s="302">
        <f>V950+Y950</f>
        <v>114515.79999999999</v>
      </c>
      <c r="U950" s="302" t="s">
        <v>79</v>
      </c>
      <c r="V950" s="233">
        <v>97338.43</v>
      </c>
      <c r="W950" s="233" t="s">
        <v>79</v>
      </c>
      <c r="X950" s="233" t="s">
        <v>79</v>
      </c>
      <c r="Y950" s="233">
        <v>17177.37</v>
      </c>
      <c r="Z950" s="233" t="s">
        <v>98</v>
      </c>
      <c r="AA950" s="233" t="s">
        <v>79</v>
      </c>
      <c r="AB950" s="233">
        <v>20209.849999999999</v>
      </c>
      <c r="AC950" s="239" t="s">
        <v>149</v>
      </c>
      <c r="AD950" s="260" t="s">
        <v>79</v>
      </c>
      <c r="AE950" s="260">
        <f>V950+Y950</f>
        <v>114515.79999999999</v>
      </c>
      <c r="AF950" s="239" t="s">
        <v>79</v>
      </c>
      <c r="AG950" s="239" t="s">
        <v>33</v>
      </c>
      <c r="AH950" s="239" t="s">
        <v>406</v>
      </c>
      <c r="AI950" s="239" t="s">
        <v>510</v>
      </c>
      <c r="AJ950" s="239"/>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c r="GH950" s="1"/>
      <c r="GI950" s="1"/>
      <c r="GJ950" s="1"/>
      <c r="GK950" s="1"/>
      <c r="GL950" s="1"/>
      <c r="GM950" s="1"/>
      <c r="GN950" s="1"/>
      <c r="GO950" s="1"/>
      <c r="GP950" s="1"/>
      <c r="GQ950" s="1"/>
      <c r="GR950" s="1"/>
      <c r="GS950" s="1"/>
      <c r="GT950" s="1"/>
      <c r="GU950" s="1"/>
      <c r="GV950" s="1"/>
      <c r="GW950" s="1"/>
      <c r="GX950" s="1"/>
      <c r="GY950" s="1"/>
      <c r="GZ950" s="1"/>
      <c r="HA950" s="1"/>
      <c r="HB950" s="1"/>
      <c r="HC950" s="1"/>
      <c r="HD950" s="1"/>
      <c r="HE950" s="1"/>
      <c r="HF950" s="1"/>
      <c r="HG950" s="1"/>
      <c r="HH950" s="1"/>
      <c r="HI950" s="1"/>
      <c r="HJ950" s="1"/>
      <c r="HK950" s="1"/>
      <c r="HL950" s="1"/>
      <c r="HM950" s="1"/>
      <c r="HN950" s="1"/>
      <c r="HO950" s="1"/>
      <c r="HP950" s="1"/>
      <c r="HQ950" s="1"/>
      <c r="HR950" s="1"/>
      <c r="HS950" s="1"/>
      <c r="HT950" s="1"/>
      <c r="HU950" s="1"/>
      <c r="HV950" s="1"/>
      <c r="HW950" s="1"/>
      <c r="HX950" s="1"/>
      <c r="HY950" s="1"/>
      <c r="HZ950" s="1"/>
      <c r="IA950" s="1"/>
      <c r="IB950" s="1"/>
      <c r="IC950" s="1"/>
      <c r="ID950" s="1"/>
      <c r="IE950" s="1"/>
      <c r="IF950" s="1"/>
      <c r="IG950" s="1"/>
      <c r="IH950" s="1"/>
      <c r="II950" s="1"/>
      <c r="IJ950" s="1"/>
      <c r="IK950" s="1"/>
      <c r="IL950" s="1"/>
      <c r="IM950" s="1"/>
      <c r="IN950" s="1"/>
      <c r="IO950" s="1"/>
      <c r="IP950" s="1"/>
      <c r="IQ950" s="1"/>
      <c r="IR950" s="1"/>
      <c r="IS950" s="1"/>
      <c r="IT950" s="1"/>
      <c r="IU950" s="1"/>
      <c r="IV950" s="1"/>
      <c r="IW950" s="1"/>
      <c r="IX950" s="1"/>
      <c r="IY950" s="1"/>
      <c r="IZ950" s="1"/>
      <c r="JA950" s="1"/>
      <c r="JB950" s="1"/>
      <c r="JC950" s="1"/>
      <c r="JD950" s="1"/>
      <c r="JE950" s="1"/>
      <c r="JF950" s="1"/>
      <c r="JG950" s="1"/>
      <c r="JH950" s="1"/>
      <c r="JI950" s="1"/>
      <c r="JJ950" s="1"/>
      <c r="JK950" s="1"/>
      <c r="JL950" s="1"/>
      <c r="JM950" s="1"/>
      <c r="JN950" s="1"/>
      <c r="JO950" s="1"/>
      <c r="JP950" s="1"/>
      <c r="JQ950" s="1"/>
      <c r="JR950" s="1"/>
      <c r="JS950" s="1"/>
      <c r="JT950" s="1"/>
      <c r="JU950" s="1"/>
      <c r="JV950" s="1"/>
      <c r="JW950" s="1"/>
      <c r="JX950" s="1"/>
      <c r="JY950" s="1"/>
      <c r="JZ950" s="1"/>
      <c r="KA950" s="1"/>
      <c r="KB950" s="1"/>
      <c r="KC950" s="1"/>
      <c r="KD950" s="1"/>
      <c r="KE950" s="1"/>
      <c r="KF950" s="1"/>
      <c r="KG950" s="1"/>
      <c r="KH950" s="1"/>
      <c r="KI950" s="1"/>
      <c r="KJ950" s="1"/>
      <c r="KK950" s="1"/>
      <c r="KL950" s="1"/>
      <c r="KM950" s="1"/>
      <c r="KN950" s="1"/>
      <c r="KO950" s="1"/>
      <c r="KP950" s="1"/>
      <c r="KQ950" s="1"/>
      <c r="KR950" s="1"/>
      <c r="KS950" s="1"/>
      <c r="KT950" s="1"/>
      <c r="KU950" s="1"/>
      <c r="KV950" s="1"/>
      <c r="KW950" s="1"/>
      <c r="KX950" s="1"/>
      <c r="KY950" s="1"/>
      <c r="KZ950" s="1"/>
      <c r="LA950" s="1"/>
      <c r="LB950" s="1"/>
      <c r="LC950" s="1"/>
      <c r="LD950" s="1"/>
      <c r="LE950" s="1"/>
      <c r="LF950" s="1"/>
      <c r="LG950" s="1"/>
      <c r="LH950" s="1"/>
      <c r="LI950" s="1"/>
      <c r="LJ950" s="1"/>
      <c r="LK950" s="1"/>
      <c r="LL950" s="1"/>
      <c r="LM950" s="1"/>
      <c r="LN950" s="1"/>
      <c r="LO950" s="1"/>
      <c r="LP950" s="1"/>
      <c r="LQ950" s="1"/>
      <c r="LR950" s="1"/>
      <c r="LS950" s="1"/>
      <c r="LT950" s="1"/>
      <c r="LU950" s="1"/>
      <c r="LV950" s="1"/>
      <c r="LW950" s="1"/>
      <c r="LX950" s="1"/>
      <c r="LY950" s="1"/>
      <c r="LZ950" s="1"/>
      <c r="MA950" s="1"/>
      <c r="MB950" s="1"/>
      <c r="MC950" s="1"/>
      <c r="MD950" s="1"/>
      <c r="ME950" s="1"/>
      <c r="MF950" s="1"/>
      <c r="MG950" s="1"/>
      <c r="MH950" s="1"/>
      <c r="MI950" s="1"/>
      <c r="MJ950" s="1"/>
      <c r="MK950" s="1"/>
      <c r="ML950" s="1"/>
      <c r="MM950" s="1"/>
      <c r="MN950" s="1"/>
      <c r="MO950" s="1"/>
      <c r="MP950" s="1"/>
      <c r="MQ950" s="1"/>
      <c r="MR950" s="1"/>
      <c r="MS950" s="1"/>
      <c r="MT950" s="1"/>
      <c r="MU950" s="1"/>
      <c r="MV950" s="1"/>
      <c r="MW950" s="1"/>
      <c r="MX950" s="1"/>
      <c r="MY950" s="1"/>
      <c r="MZ950" s="1"/>
      <c r="NA950" s="1"/>
      <c r="NB950" s="1"/>
      <c r="NC950" s="1"/>
      <c r="ND950" s="1"/>
      <c r="NE950" s="1"/>
      <c r="NF950" s="1"/>
      <c r="NG950" s="1"/>
      <c r="NH950" s="1"/>
      <c r="NI950" s="1"/>
      <c r="NJ950" s="1"/>
      <c r="NK950" s="1"/>
      <c r="NL950" s="1"/>
      <c r="NM950" s="1"/>
      <c r="NN950" s="1"/>
      <c r="NO950" s="1"/>
      <c r="NP950" s="1"/>
      <c r="NQ950" s="1"/>
      <c r="NR950" s="1"/>
      <c r="NS950" s="1"/>
      <c r="NT950" s="1"/>
      <c r="NU950" s="1"/>
      <c r="NV950" s="1"/>
      <c r="NW950" s="1"/>
      <c r="NX950" s="1"/>
      <c r="NY950" s="1"/>
      <c r="NZ950" s="1"/>
      <c r="OA950" s="1"/>
      <c r="OB950" s="1"/>
      <c r="OC950" s="1"/>
      <c r="OD950" s="1"/>
      <c r="OE950" s="1"/>
      <c r="OF950" s="1"/>
      <c r="OG950" s="1"/>
      <c r="OH950" s="1"/>
      <c r="OI950" s="1"/>
      <c r="OJ950" s="1"/>
      <c r="OK950" s="1"/>
      <c r="OL950" s="1"/>
      <c r="OM950" s="1"/>
      <c r="ON950" s="1"/>
      <c r="OO950" s="1"/>
      <c r="OP950" s="1"/>
      <c r="OQ950" s="1"/>
      <c r="OR950" s="1"/>
      <c r="OS950" s="1"/>
      <c r="OT950" s="1"/>
      <c r="OU950" s="1"/>
      <c r="OV950" s="1"/>
      <c r="OW950" s="1"/>
      <c r="OX950" s="1"/>
      <c r="OY950" s="1"/>
      <c r="OZ950" s="1"/>
      <c r="PA950" s="1"/>
      <c r="PB950" s="1"/>
      <c r="PC950" s="1"/>
      <c r="PD950" s="1"/>
      <c r="PE950" s="1"/>
      <c r="PF950" s="1"/>
      <c r="PG950" s="1"/>
      <c r="PH950" s="1"/>
      <c r="PI950" s="1"/>
      <c r="PJ950" s="1"/>
      <c r="PK950" s="1"/>
      <c r="PL950" s="1"/>
      <c r="PM950" s="1"/>
      <c r="PN950" s="1"/>
      <c r="PO950" s="1"/>
      <c r="PP950" s="1"/>
      <c r="PQ950" s="1"/>
      <c r="PR950" s="1"/>
      <c r="PS950" s="1"/>
      <c r="PT950" s="1"/>
      <c r="PU950" s="1"/>
      <c r="PV950" s="1"/>
      <c r="PW950" s="1"/>
      <c r="PX950" s="1"/>
      <c r="PY950" s="1"/>
      <c r="PZ950" s="1"/>
    </row>
    <row r="951" spans="2:442" s="36" customFormat="1" ht="86.1" customHeight="1" x14ac:dyDescent="0.3">
      <c r="B951" s="257"/>
      <c r="C951" s="257"/>
      <c r="D951" s="257"/>
      <c r="E951" s="272"/>
      <c r="F951" s="272"/>
      <c r="G951" s="272"/>
      <c r="H951" s="257"/>
      <c r="I951" s="257"/>
      <c r="J951" s="11" t="s">
        <v>111</v>
      </c>
      <c r="K951" s="7" t="s">
        <v>112</v>
      </c>
      <c r="L951" s="7" t="s">
        <v>85</v>
      </c>
      <c r="M951" s="7">
        <v>1</v>
      </c>
      <c r="N951" s="240"/>
      <c r="O951" s="257"/>
      <c r="P951" s="257"/>
      <c r="Q951" s="257"/>
      <c r="R951" s="264"/>
      <c r="S951" s="264"/>
      <c r="T951" s="303"/>
      <c r="U951" s="303"/>
      <c r="V951" s="234"/>
      <c r="W951" s="234"/>
      <c r="X951" s="234"/>
      <c r="Y951" s="234"/>
      <c r="Z951" s="234"/>
      <c r="AA951" s="234"/>
      <c r="AB951" s="234"/>
      <c r="AC951" s="240"/>
      <c r="AD951" s="261"/>
      <c r="AE951" s="261"/>
      <c r="AF951" s="257"/>
      <c r="AG951" s="240"/>
      <c r="AH951" s="240"/>
      <c r="AI951" s="240"/>
      <c r="AJ951" s="257"/>
      <c r="AK951" s="1"/>
      <c r="AL951" s="1"/>
    </row>
    <row r="952" spans="2:442" s="36" customFormat="1" ht="90" customHeight="1" x14ac:dyDescent="0.3">
      <c r="B952" s="258"/>
      <c r="C952" s="258"/>
      <c r="D952" s="258"/>
      <c r="E952" s="273"/>
      <c r="F952" s="273"/>
      <c r="G952" s="273"/>
      <c r="H952" s="258"/>
      <c r="I952" s="258"/>
      <c r="J952" s="11" t="s">
        <v>127</v>
      </c>
      <c r="K952" s="7" t="s">
        <v>128</v>
      </c>
      <c r="L952" s="7" t="s">
        <v>85</v>
      </c>
      <c r="M952" s="63">
        <v>58</v>
      </c>
      <c r="N952" s="241"/>
      <c r="O952" s="258"/>
      <c r="P952" s="258"/>
      <c r="Q952" s="258"/>
      <c r="R952" s="265"/>
      <c r="S952" s="265"/>
      <c r="T952" s="253"/>
      <c r="U952" s="253"/>
      <c r="V952" s="235"/>
      <c r="W952" s="235"/>
      <c r="X952" s="235"/>
      <c r="Y952" s="235"/>
      <c r="Z952" s="235"/>
      <c r="AA952" s="235"/>
      <c r="AB952" s="235"/>
      <c r="AC952" s="241"/>
      <c r="AD952" s="262"/>
      <c r="AE952" s="262"/>
      <c r="AF952" s="258"/>
      <c r="AG952" s="241"/>
      <c r="AH952" s="241"/>
      <c r="AI952" s="241"/>
      <c r="AJ952" s="258"/>
    </row>
    <row r="953" spans="2:442" s="36" customFormat="1" ht="76.2" customHeight="1" x14ac:dyDescent="0.3">
      <c r="B953" s="256" t="s">
        <v>329</v>
      </c>
      <c r="C953" s="256" t="s">
        <v>330</v>
      </c>
      <c r="D953" s="256" t="s">
        <v>106</v>
      </c>
      <c r="E953" s="271" t="s">
        <v>67</v>
      </c>
      <c r="F953" s="499" t="s">
        <v>134</v>
      </c>
      <c r="G953" s="271" t="s">
        <v>147</v>
      </c>
      <c r="H953" s="342" t="s">
        <v>70</v>
      </c>
      <c r="I953" s="342" t="s">
        <v>79</v>
      </c>
      <c r="J953" s="296" t="s">
        <v>111</v>
      </c>
      <c r="K953" s="256" t="s">
        <v>112</v>
      </c>
      <c r="L953" s="256" t="s">
        <v>85</v>
      </c>
      <c r="M953" s="256">
        <v>6</v>
      </c>
      <c r="N953" s="281" t="s">
        <v>108</v>
      </c>
      <c r="O953" s="256" t="s">
        <v>331</v>
      </c>
      <c r="P953" s="256" t="s">
        <v>75</v>
      </c>
      <c r="Q953" s="256" t="s">
        <v>76</v>
      </c>
      <c r="R953" s="263" t="s">
        <v>77</v>
      </c>
      <c r="S953" s="263" t="s">
        <v>109</v>
      </c>
      <c r="T953" s="302">
        <f>V953+Y953</f>
        <v>510378</v>
      </c>
      <c r="U953" s="302" t="s">
        <v>79</v>
      </c>
      <c r="V953" s="233">
        <v>433821.3</v>
      </c>
      <c r="W953" s="233" t="s">
        <v>79</v>
      </c>
      <c r="X953" s="233" t="s">
        <v>79</v>
      </c>
      <c r="Y953" s="233">
        <v>76556.7</v>
      </c>
      <c r="Z953" s="233" t="s">
        <v>98</v>
      </c>
      <c r="AA953" s="233" t="s">
        <v>79</v>
      </c>
      <c r="AB953" s="233">
        <v>41382</v>
      </c>
      <c r="AC953" s="239" t="s">
        <v>149</v>
      </c>
      <c r="AD953" s="260" t="s">
        <v>79</v>
      </c>
      <c r="AE953" s="260">
        <f>V953+Y953</f>
        <v>510378</v>
      </c>
      <c r="AF953" s="239" t="s">
        <v>79</v>
      </c>
      <c r="AG953" s="239" t="s">
        <v>33</v>
      </c>
      <c r="AH953" s="281" t="s">
        <v>174</v>
      </c>
      <c r="AI953" s="239" t="s">
        <v>157</v>
      </c>
      <c r="AJ953" s="239"/>
    </row>
    <row r="954" spans="2:442" s="36" customFormat="1" ht="86.1" customHeight="1" x14ac:dyDescent="0.3">
      <c r="B954" s="257"/>
      <c r="C954" s="257"/>
      <c r="D954" s="257"/>
      <c r="E954" s="272"/>
      <c r="F954" s="272"/>
      <c r="G954" s="272"/>
      <c r="H954" s="257"/>
      <c r="I954" s="257"/>
      <c r="J954" s="298"/>
      <c r="K954" s="258"/>
      <c r="L954" s="258"/>
      <c r="M954" s="258"/>
      <c r="N954" s="240"/>
      <c r="O954" s="257"/>
      <c r="P954" s="257"/>
      <c r="Q954" s="257"/>
      <c r="R954" s="264"/>
      <c r="S954" s="264"/>
      <c r="T954" s="303"/>
      <c r="U954" s="303"/>
      <c r="V954" s="234"/>
      <c r="W954" s="234"/>
      <c r="X954" s="234"/>
      <c r="Y954" s="234"/>
      <c r="Z954" s="234"/>
      <c r="AA954" s="234"/>
      <c r="AB954" s="234"/>
      <c r="AC954" s="240"/>
      <c r="AD954" s="261"/>
      <c r="AE954" s="261"/>
      <c r="AF954" s="257"/>
      <c r="AG954" s="240"/>
      <c r="AH954" s="240"/>
      <c r="AI954" s="240"/>
      <c r="AJ954" s="257"/>
    </row>
    <row r="955" spans="2:442" s="36" customFormat="1" ht="142.5" customHeight="1" x14ac:dyDescent="0.3">
      <c r="B955" s="258"/>
      <c r="C955" s="258"/>
      <c r="D955" s="258"/>
      <c r="E955" s="273"/>
      <c r="F955" s="273"/>
      <c r="G955" s="273"/>
      <c r="H955" s="258"/>
      <c r="I955" s="258"/>
      <c r="J955" s="11" t="s">
        <v>127</v>
      </c>
      <c r="K955" s="7" t="s">
        <v>128</v>
      </c>
      <c r="L955" s="7" t="s">
        <v>85</v>
      </c>
      <c r="M955" s="63">
        <v>270</v>
      </c>
      <c r="N955" s="241"/>
      <c r="O955" s="258"/>
      <c r="P955" s="258"/>
      <c r="Q955" s="258"/>
      <c r="R955" s="265"/>
      <c r="S955" s="265"/>
      <c r="T955" s="253"/>
      <c r="U955" s="253"/>
      <c r="V955" s="235"/>
      <c r="W955" s="235"/>
      <c r="X955" s="235"/>
      <c r="Y955" s="235"/>
      <c r="Z955" s="235"/>
      <c r="AA955" s="235"/>
      <c r="AB955" s="235"/>
      <c r="AC955" s="241"/>
      <c r="AD955" s="262"/>
      <c r="AE955" s="262"/>
      <c r="AF955" s="258"/>
      <c r="AG955" s="241"/>
      <c r="AH955" s="241"/>
      <c r="AI955" s="241"/>
      <c r="AJ955" s="258"/>
    </row>
    <row r="956" spans="2:442" ht="52.2" customHeight="1" x14ac:dyDescent="0.3">
      <c r="B956" s="228" t="s">
        <v>332</v>
      </c>
      <c r="C956" s="228" t="s">
        <v>333</v>
      </c>
      <c r="D956" s="228" t="s">
        <v>66</v>
      </c>
      <c r="E956" s="229" t="s">
        <v>67</v>
      </c>
      <c r="F956" s="229" t="s">
        <v>132</v>
      </c>
      <c r="G956" s="229" t="s">
        <v>69</v>
      </c>
      <c r="H956" s="228" t="s">
        <v>70</v>
      </c>
      <c r="I956" s="228" t="s">
        <v>79</v>
      </c>
      <c r="J956" s="11" t="s">
        <v>113</v>
      </c>
      <c r="K956" s="7" t="s">
        <v>114</v>
      </c>
      <c r="L956" s="7" t="s">
        <v>115</v>
      </c>
      <c r="M956" s="7">
        <v>2</v>
      </c>
      <c r="N956" s="227" t="s">
        <v>108</v>
      </c>
      <c r="O956" s="228" t="s">
        <v>334</v>
      </c>
      <c r="P956" s="228" t="s">
        <v>75</v>
      </c>
      <c r="Q956" s="228" t="s">
        <v>76</v>
      </c>
      <c r="R956" s="231" t="s">
        <v>77</v>
      </c>
      <c r="S956" s="231" t="s">
        <v>109</v>
      </c>
      <c r="T956" s="232">
        <f>V956+Y956</f>
        <v>140600</v>
      </c>
      <c r="U956" s="232" t="s">
        <v>79</v>
      </c>
      <c r="V956" s="236">
        <v>119510</v>
      </c>
      <c r="W956" s="236" t="s">
        <v>79</v>
      </c>
      <c r="X956" s="236" t="s">
        <v>79</v>
      </c>
      <c r="Y956" s="236">
        <v>21090</v>
      </c>
      <c r="Z956" s="236" t="s">
        <v>79</v>
      </c>
      <c r="AA956" s="236" t="s">
        <v>79</v>
      </c>
      <c r="AB956" s="236">
        <v>11400</v>
      </c>
      <c r="AC956" s="227" t="s">
        <v>80</v>
      </c>
      <c r="AD956" s="237" t="s">
        <v>79</v>
      </c>
      <c r="AE956" s="237">
        <f>V956+Y956</f>
        <v>140600</v>
      </c>
      <c r="AF956" s="227" t="s">
        <v>79</v>
      </c>
      <c r="AG956" s="227" t="s">
        <v>33</v>
      </c>
      <c r="AH956" s="227" t="s">
        <v>160</v>
      </c>
      <c r="AI956" s="227" t="s">
        <v>161</v>
      </c>
      <c r="AJ956" s="227"/>
    </row>
    <row r="957" spans="2:442" ht="55.2" x14ac:dyDescent="0.3">
      <c r="B957" s="228"/>
      <c r="C957" s="228"/>
      <c r="D957" s="228"/>
      <c r="E957" s="229"/>
      <c r="F957" s="229"/>
      <c r="G957" s="229"/>
      <c r="H957" s="228"/>
      <c r="I957" s="228"/>
      <c r="J957" s="11" t="s">
        <v>116</v>
      </c>
      <c r="K957" s="7" t="s">
        <v>117</v>
      </c>
      <c r="L957" s="7" t="s">
        <v>85</v>
      </c>
      <c r="M957" s="7">
        <v>1</v>
      </c>
      <c r="N957" s="227"/>
      <c r="O957" s="228"/>
      <c r="P957" s="228"/>
      <c r="Q957" s="228"/>
      <c r="R957" s="231"/>
      <c r="S957" s="231"/>
      <c r="T957" s="232"/>
      <c r="U957" s="232"/>
      <c r="V957" s="236"/>
      <c r="W957" s="236"/>
      <c r="X957" s="236"/>
      <c r="Y957" s="236"/>
      <c r="Z957" s="236"/>
      <c r="AA957" s="236"/>
      <c r="AB957" s="236"/>
      <c r="AC957" s="227"/>
      <c r="AD957" s="237"/>
      <c r="AE957" s="237"/>
      <c r="AF957" s="228"/>
      <c r="AG957" s="227"/>
      <c r="AH957" s="227"/>
      <c r="AI957" s="227"/>
      <c r="AJ957" s="228"/>
    </row>
    <row r="958" spans="2:442" ht="41.4" x14ac:dyDescent="0.3">
      <c r="B958" s="228"/>
      <c r="C958" s="228"/>
      <c r="D958" s="228"/>
      <c r="E958" s="229"/>
      <c r="F958" s="229"/>
      <c r="G958" s="229"/>
      <c r="H958" s="228"/>
      <c r="I958" s="228"/>
      <c r="J958" s="11" t="s">
        <v>208</v>
      </c>
      <c r="K958" s="7" t="s">
        <v>118</v>
      </c>
      <c r="L958" s="7" t="s">
        <v>119</v>
      </c>
      <c r="M958" s="7">
        <v>1</v>
      </c>
      <c r="N958" s="227"/>
      <c r="O958" s="228"/>
      <c r="P958" s="228"/>
      <c r="Q958" s="228"/>
      <c r="R958" s="231"/>
      <c r="S958" s="231"/>
      <c r="T958" s="232"/>
      <c r="U958" s="232"/>
      <c r="V958" s="236"/>
      <c r="W958" s="236"/>
      <c r="X958" s="236"/>
      <c r="Y958" s="236"/>
      <c r="Z958" s="236"/>
      <c r="AA958" s="236"/>
      <c r="AB958" s="236"/>
      <c r="AC958" s="227"/>
      <c r="AD958" s="237"/>
      <c r="AE958" s="237"/>
      <c r="AF958" s="228"/>
      <c r="AG958" s="227"/>
      <c r="AH958" s="227"/>
      <c r="AI958" s="227"/>
      <c r="AJ958" s="228"/>
    </row>
    <row r="959" spans="2:442" ht="47.25" customHeight="1" x14ac:dyDescent="0.3">
      <c r="B959" s="228"/>
      <c r="C959" s="228"/>
      <c r="D959" s="228"/>
      <c r="E959" s="229"/>
      <c r="F959" s="229"/>
      <c r="G959" s="229"/>
      <c r="H959" s="228"/>
      <c r="I959" s="228"/>
      <c r="J959" s="11" t="s">
        <v>120</v>
      </c>
      <c r="K959" s="7" t="s">
        <v>121</v>
      </c>
      <c r="L959" s="7" t="s">
        <v>119</v>
      </c>
      <c r="M959" s="63">
        <v>1</v>
      </c>
      <c r="N959" s="227"/>
      <c r="O959" s="228"/>
      <c r="P959" s="228"/>
      <c r="Q959" s="228"/>
      <c r="R959" s="231"/>
      <c r="S959" s="231"/>
      <c r="T959" s="232"/>
      <c r="U959" s="232"/>
      <c r="V959" s="236"/>
      <c r="W959" s="236"/>
      <c r="X959" s="236"/>
      <c r="Y959" s="236"/>
      <c r="Z959" s="236"/>
      <c r="AA959" s="236"/>
      <c r="AB959" s="236"/>
      <c r="AC959" s="227"/>
      <c r="AD959" s="237"/>
      <c r="AE959" s="237"/>
      <c r="AF959" s="228"/>
      <c r="AG959" s="227"/>
      <c r="AH959" s="227"/>
      <c r="AI959" s="227"/>
      <c r="AJ959" s="228"/>
    </row>
    <row r="960" spans="2:442" s="36" customFormat="1" ht="93" customHeight="1" x14ac:dyDescent="0.3">
      <c r="B960" s="228" t="s">
        <v>335</v>
      </c>
      <c r="C960" s="228" t="s">
        <v>336</v>
      </c>
      <c r="D960" s="228" t="s">
        <v>106</v>
      </c>
      <c r="E960" s="229" t="s">
        <v>67</v>
      </c>
      <c r="F960" s="229" t="s">
        <v>134</v>
      </c>
      <c r="G960" s="229" t="s">
        <v>147</v>
      </c>
      <c r="H960" s="228" t="s">
        <v>70</v>
      </c>
      <c r="I960" s="228" t="s">
        <v>79</v>
      </c>
      <c r="J960" s="296" t="s">
        <v>111</v>
      </c>
      <c r="K960" s="256" t="s">
        <v>112</v>
      </c>
      <c r="L960" s="256" t="s">
        <v>85</v>
      </c>
      <c r="M960" s="256">
        <v>1</v>
      </c>
      <c r="N960" s="227" t="s">
        <v>108</v>
      </c>
      <c r="O960" s="228" t="s">
        <v>331</v>
      </c>
      <c r="P960" s="228" t="s">
        <v>75</v>
      </c>
      <c r="Q960" s="228" t="s">
        <v>76</v>
      </c>
      <c r="R960" s="231" t="s">
        <v>77</v>
      </c>
      <c r="S960" s="231" t="s">
        <v>109</v>
      </c>
      <c r="T960" s="232">
        <f>V960+Y960</f>
        <v>29600</v>
      </c>
      <c r="U960" s="232" t="s">
        <v>79</v>
      </c>
      <c r="V960" s="233">
        <v>25160</v>
      </c>
      <c r="W960" s="236" t="s">
        <v>79</v>
      </c>
      <c r="X960" s="236" t="s">
        <v>79</v>
      </c>
      <c r="Y960" s="236">
        <v>4440</v>
      </c>
      <c r="Z960" s="236" t="s">
        <v>98</v>
      </c>
      <c r="AA960" s="236" t="s">
        <v>79</v>
      </c>
      <c r="AB960" s="236">
        <v>2400</v>
      </c>
      <c r="AC960" s="227" t="s">
        <v>149</v>
      </c>
      <c r="AD960" s="237" t="s">
        <v>79</v>
      </c>
      <c r="AE960" s="237">
        <f>V960+Y960</f>
        <v>29600</v>
      </c>
      <c r="AF960" s="227" t="s">
        <v>79</v>
      </c>
      <c r="AG960" s="227" t="s">
        <v>33</v>
      </c>
      <c r="AH960" s="227" t="s">
        <v>160</v>
      </c>
      <c r="AI960" s="227" t="s">
        <v>161</v>
      </c>
      <c r="AJ960" s="227"/>
    </row>
    <row r="961" spans="2:36" s="36" customFormat="1" ht="33.75" customHeight="1" x14ac:dyDescent="0.3">
      <c r="B961" s="228"/>
      <c r="C961" s="228"/>
      <c r="D961" s="228"/>
      <c r="E961" s="229"/>
      <c r="F961" s="229"/>
      <c r="G961" s="229"/>
      <c r="H961" s="228"/>
      <c r="I961" s="228"/>
      <c r="J961" s="298"/>
      <c r="K961" s="258"/>
      <c r="L961" s="258"/>
      <c r="M961" s="258"/>
      <c r="N961" s="227"/>
      <c r="O961" s="228"/>
      <c r="P961" s="228"/>
      <c r="Q961" s="228"/>
      <c r="R961" s="231"/>
      <c r="S961" s="231"/>
      <c r="T961" s="232"/>
      <c r="U961" s="232"/>
      <c r="V961" s="234"/>
      <c r="W961" s="236"/>
      <c r="X961" s="236"/>
      <c r="Y961" s="236"/>
      <c r="Z961" s="236"/>
      <c r="AA961" s="236"/>
      <c r="AB961" s="236"/>
      <c r="AC961" s="227"/>
      <c r="AD961" s="237"/>
      <c r="AE961" s="237"/>
      <c r="AF961" s="228"/>
      <c r="AG961" s="227"/>
      <c r="AH961" s="227"/>
      <c r="AI961" s="227"/>
      <c r="AJ961" s="228"/>
    </row>
    <row r="962" spans="2:36" s="36" customFormat="1" ht="155.25" customHeight="1" x14ac:dyDescent="0.3">
      <c r="B962" s="228"/>
      <c r="C962" s="228"/>
      <c r="D962" s="228"/>
      <c r="E962" s="229"/>
      <c r="F962" s="229"/>
      <c r="G962" s="229"/>
      <c r="H962" s="228"/>
      <c r="I962" s="228"/>
      <c r="J962" s="11" t="s">
        <v>127</v>
      </c>
      <c r="K962" s="7" t="s">
        <v>128</v>
      </c>
      <c r="L962" s="7" t="s">
        <v>85</v>
      </c>
      <c r="M962" s="63">
        <v>20</v>
      </c>
      <c r="N962" s="227"/>
      <c r="O962" s="228"/>
      <c r="P962" s="228"/>
      <c r="Q962" s="228"/>
      <c r="R962" s="231"/>
      <c r="S962" s="231"/>
      <c r="T962" s="232"/>
      <c r="U962" s="232"/>
      <c r="V962" s="235"/>
      <c r="W962" s="236"/>
      <c r="X962" s="236"/>
      <c r="Y962" s="236"/>
      <c r="Z962" s="236"/>
      <c r="AA962" s="236"/>
      <c r="AB962" s="236"/>
      <c r="AC962" s="227"/>
      <c r="AD962" s="237"/>
      <c r="AE962" s="237"/>
      <c r="AF962" s="228"/>
      <c r="AG962" s="227"/>
      <c r="AH962" s="227"/>
      <c r="AI962" s="227"/>
      <c r="AJ962" s="228"/>
    </row>
    <row r="963" spans="2:36" s="36" customFormat="1" ht="132" customHeight="1" x14ac:dyDescent="0.3">
      <c r="B963" s="228" t="s">
        <v>337</v>
      </c>
      <c r="C963" s="228" t="s">
        <v>338</v>
      </c>
      <c r="D963" s="228" t="s">
        <v>106</v>
      </c>
      <c r="E963" s="229" t="s">
        <v>67</v>
      </c>
      <c r="F963" s="229" t="s">
        <v>134</v>
      </c>
      <c r="G963" s="229" t="s">
        <v>147</v>
      </c>
      <c r="H963" s="228" t="s">
        <v>70</v>
      </c>
      <c r="I963" s="228" t="s">
        <v>79</v>
      </c>
      <c r="J963" s="296" t="s">
        <v>127</v>
      </c>
      <c r="K963" s="256" t="s">
        <v>128</v>
      </c>
      <c r="L963" s="256" t="s">
        <v>85</v>
      </c>
      <c r="M963" s="517">
        <v>20</v>
      </c>
      <c r="N963" s="227" t="s">
        <v>108</v>
      </c>
      <c r="O963" s="228" t="s">
        <v>331</v>
      </c>
      <c r="P963" s="228" t="s">
        <v>75</v>
      </c>
      <c r="Q963" s="228" t="s">
        <v>76</v>
      </c>
      <c r="R963" s="231" t="s">
        <v>77</v>
      </c>
      <c r="S963" s="231" t="s">
        <v>109</v>
      </c>
      <c r="T963" s="232">
        <f>V963+Y963</f>
        <v>78625</v>
      </c>
      <c r="U963" s="232" t="s">
        <v>79</v>
      </c>
      <c r="V963" s="233">
        <v>66831.25</v>
      </c>
      <c r="W963" s="236" t="s">
        <v>79</v>
      </c>
      <c r="X963" s="236" t="s">
        <v>79</v>
      </c>
      <c r="Y963" s="236">
        <v>11793.75</v>
      </c>
      <c r="Z963" s="236" t="s">
        <v>98</v>
      </c>
      <c r="AA963" s="236" t="s">
        <v>79</v>
      </c>
      <c r="AB963" s="236">
        <v>6375</v>
      </c>
      <c r="AC963" s="227" t="s">
        <v>149</v>
      </c>
      <c r="AD963" s="237" t="s">
        <v>79</v>
      </c>
      <c r="AE963" s="237">
        <f>V963+Y963</f>
        <v>78625</v>
      </c>
      <c r="AF963" s="227" t="s">
        <v>79</v>
      </c>
      <c r="AG963" s="227" t="s">
        <v>33</v>
      </c>
      <c r="AH963" s="227" t="s">
        <v>160</v>
      </c>
      <c r="AI963" s="227" t="s">
        <v>161</v>
      </c>
      <c r="AJ963" s="227"/>
    </row>
    <row r="964" spans="2:36" s="36" customFormat="1" ht="85.2" customHeight="1" x14ac:dyDescent="0.3">
      <c r="B964" s="228"/>
      <c r="C964" s="228"/>
      <c r="D964" s="228"/>
      <c r="E964" s="229"/>
      <c r="F964" s="229"/>
      <c r="G964" s="229"/>
      <c r="H964" s="228"/>
      <c r="I964" s="228"/>
      <c r="J964" s="297"/>
      <c r="K964" s="257"/>
      <c r="L964" s="257"/>
      <c r="M964" s="518"/>
      <c r="N964" s="227"/>
      <c r="O964" s="228"/>
      <c r="P964" s="228"/>
      <c r="Q964" s="228"/>
      <c r="R964" s="231"/>
      <c r="S964" s="231"/>
      <c r="T964" s="232"/>
      <c r="U964" s="232"/>
      <c r="V964" s="234"/>
      <c r="W964" s="236"/>
      <c r="X964" s="236"/>
      <c r="Y964" s="236"/>
      <c r="Z964" s="236"/>
      <c r="AA964" s="236"/>
      <c r="AB964" s="236"/>
      <c r="AC964" s="227"/>
      <c r="AD964" s="237"/>
      <c r="AE964" s="237"/>
      <c r="AF964" s="228"/>
      <c r="AG964" s="227"/>
      <c r="AH964" s="227"/>
      <c r="AI964" s="227"/>
      <c r="AJ964" s="228"/>
    </row>
    <row r="965" spans="2:36" s="36" customFormat="1" ht="59.1" customHeight="1" x14ac:dyDescent="0.3">
      <c r="B965" s="228"/>
      <c r="C965" s="228"/>
      <c r="D965" s="228"/>
      <c r="E965" s="229"/>
      <c r="F965" s="229"/>
      <c r="G965" s="229"/>
      <c r="H965" s="228"/>
      <c r="I965" s="228"/>
      <c r="J965" s="298"/>
      <c r="K965" s="258"/>
      <c r="L965" s="258"/>
      <c r="M965" s="519"/>
      <c r="N965" s="227"/>
      <c r="O965" s="228"/>
      <c r="P965" s="228"/>
      <c r="Q965" s="228"/>
      <c r="R965" s="231"/>
      <c r="S965" s="231"/>
      <c r="T965" s="232"/>
      <c r="U965" s="232"/>
      <c r="V965" s="235"/>
      <c r="W965" s="236"/>
      <c r="X965" s="236"/>
      <c r="Y965" s="236"/>
      <c r="Z965" s="236"/>
      <c r="AA965" s="236"/>
      <c r="AB965" s="236"/>
      <c r="AC965" s="227"/>
      <c r="AD965" s="237"/>
      <c r="AE965" s="237"/>
      <c r="AF965" s="228"/>
      <c r="AG965" s="227"/>
      <c r="AH965" s="227"/>
      <c r="AI965" s="227"/>
      <c r="AJ965" s="228"/>
    </row>
    <row r="966" spans="2:36" s="36" customFormat="1" ht="131.69999999999999" customHeight="1" x14ac:dyDescent="0.3">
      <c r="B966" s="228" t="s">
        <v>339</v>
      </c>
      <c r="C966" s="228" t="s">
        <v>340</v>
      </c>
      <c r="D966" s="228" t="s">
        <v>106</v>
      </c>
      <c r="E966" s="229" t="s">
        <v>67</v>
      </c>
      <c r="F966" s="229" t="s">
        <v>134</v>
      </c>
      <c r="G966" s="229" t="s">
        <v>147</v>
      </c>
      <c r="H966" s="228" t="s">
        <v>70</v>
      </c>
      <c r="I966" s="228" t="s">
        <v>79</v>
      </c>
      <c r="J966" s="28" t="s">
        <v>111</v>
      </c>
      <c r="K966" s="14" t="s">
        <v>112</v>
      </c>
      <c r="L966" s="14" t="s">
        <v>85</v>
      </c>
      <c r="M966" s="14">
        <v>2</v>
      </c>
      <c r="N966" s="227" t="s">
        <v>108</v>
      </c>
      <c r="O966" s="228" t="s">
        <v>331</v>
      </c>
      <c r="P966" s="228" t="s">
        <v>75</v>
      </c>
      <c r="Q966" s="228" t="s">
        <v>76</v>
      </c>
      <c r="R966" s="231" t="s">
        <v>77</v>
      </c>
      <c r="S966" s="231"/>
      <c r="T966" s="232">
        <f>V966+Y966</f>
        <v>65900.930000000008</v>
      </c>
      <c r="U966" s="232" t="s">
        <v>79</v>
      </c>
      <c r="V966" s="233">
        <v>56015.83</v>
      </c>
      <c r="W966" s="236" t="s">
        <v>79</v>
      </c>
      <c r="X966" s="236" t="s">
        <v>79</v>
      </c>
      <c r="Y966" s="236">
        <v>9885.1</v>
      </c>
      <c r="Z966" s="236" t="s">
        <v>98</v>
      </c>
      <c r="AA966" s="236" t="s">
        <v>79</v>
      </c>
      <c r="AB966" s="236">
        <v>5343.32</v>
      </c>
      <c r="AC966" s="227" t="s">
        <v>149</v>
      </c>
      <c r="AD966" s="237" t="s">
        <v>79</v>
      </c>
      <c r="AE966" s="237">
        <f>V966+Y966</f>
        <v>65900.930000000008</v>
      </c>
      <c r="AF966" s="227" t="s">
        <v>79</v>
      </c>
      <c r="AG966" s="227" t="s">
        <v>33</v>
      </c>
      <c r="AH966" s="227" t="s">
        <v>232</v>
      </c>
      <c r="AI966" s="227" t="s">
        <v>405</v>
      </c>
      <c r="AJ966" s="227"/>
    </row>
    <row r="967" spans="2:36" s="36" customFormat="1" ht="159.6" customHeight="1" x14ac:dyDescent="0.3">
      <c r="B967" s="256"/>
      <c r="C967" s="256"/>
      <c r="D967" s="256"/>
      <c r="E967" s="271"/>
      <c r="F967" s="271"/>
      <c r="G967" s="271"/>
      <c r="H967" s="256"/>
      <c r="I967" s="256"/>
      <c r="J967" s="28" t="s">
        <v>127</v>
      </c>
      <c r="K967" s="14" t="s">
        <v>128</v>
      </c>
      <c r="L967" s="14" t="s">
        <v>85</v>
      </c>
      <c r="M967" s="71">
        <v>40</v>
      </c>
      <c r="N967" s="239"/>
      <c r="O967" s="256"/>
      <c r="P967" s="256"/>
      <c r="Q967" s="256"/>
      <c r="R967" s="263"/>
      <c r="S967" s="263"/>
      <c r="T967" s="302"/>
      <c r="U967" s="302"/>
      <c r="V967" s="234"/>
      <c r="W967" s="236"/>
      <c r="X967" s="236"/>
      <c r="Y967" s="236"/>
      <c r="Z967" s="236"/>
      <c r="AA967" s="236"/>
      <c r="AB967" s="236"/>
      <c r="AC967" s="227"/>
      <c r="AD967" s="237"/>
      <c r="AE967" s="260"/>
      <c r="AF967" s="256"/>
      <c r="AG967" s="239"/>
      <c r="AH967" s="239"/>
      <c r="AI967" s="239"/>
      <c r="AJ967" s="228"/>
    </row>
    <row r="968" spans="2:36" s="36" customFormat="1" ht="79.5" customHeight="1" x14ac:dyDescent="0.3">
      <c r="B968" s="228" t="s">
        <v>652</v>
      </c>
      <c r="C968" s="228" t="s">
        <v>641</v>
      </c>
      <c r="D968" s="228" t="s">
        <v>88</v>
      </c>
      <c r="E968" s="274" t="s">
        <v>67</v>
      </c>
      <c r="F968" s="274" t="s">
        <v>132</v>
      </c>
      <c r="G968" s="229" t="s">
        <v>642</v>
      </c>
      <c r="H968" s="256" t="s">
        <v>70</v>
      </c>
      <c r="I968" s="256" t="s">
        <v>98</v>
      </c>
      <c r="J968" s="11" t="s">
        <v>113</v>
      </c>
      <c r="K968" s="7" t="s">
        <v>114</v>
      </c>
      <c r="L968" s="7" t="s">
        <v>115</v>
      </c>
      <c r="M968" s="7">
        <v>3</v>
      </c>
      <c r="N968" s="227" t="s">
        <v>108</v>
      </c>
      <c r="O968" s="228" t="s">
        <v>334</v>
      </c>
      <c r="P968" s="228" t="s">
        <v>75</v>
      </c>
      <c r="Q968" s="228" t="s">
        <v>76</v>
      </c>
      <c r="R968" s="231" t="s">
        <v>77</v>
      </c>
      <c r="S968" s="231" t="s">
        <v>109</v>
      </c>
      <c r="T968" s="232">
        <f>V968+Y968</f>
        <v>203300.75</v>
      </c>
      <c r="U968" s="232">
        <f>+T968/M969</f>
        <v>203300.75</v>
      </c>
      <c r="V968" s="236">
        <v>172805.64</v>
      </c>
      <c r="W968" s="236" t="s">
        <v>79</v>
      </c>
      <c r="X968" s="236" t="s">
        <v>79</v>
      </c>
      <c r="Y968" s="351">
        <v>30495.11</v>
      </c>
      <c r="Z968" s="236" t="s">
        <v>79</v>
      </c>
      <c r="AA968" s="236" t="s">
        <v>79</v>
      </c>
      <c r="AB968" s="351">
        <v>51143.24</v>
      </c>
      <c r="AC968" s="227" t="s">
        <v>80</v>
      </c>
      <c r="AD968" s="237" t="s">
        <v>79</v>
      </c>
      <c r="AE968" s="237">
        <f>V968+Y968</f>
        <v>203300.75</v>
      </c>
      <c r="AF968" s="227" t="s">
        <v>79</v>
      </c>
      <c r="AG968" s="227" t="s">
        <v>33</v>
      </c>
      <c r="AH968" s="227" t="s">
        <v>174</v>
      </c>
      <c r="AI968" s="227" t="s">
        <v>158</v>
      </c>
      <c r="AJ968" s="227"/>
    </row>
    <row r="969" spans="2:36" s="36" customFormat="1" ht="78" customHeight="1" x14ac:dyDescent="0.3">
      <c r="B969" s="230"/>
      <c r="C969" s="230"/>
      <c r="D969" s="230"/>
      <c r="E969" s="274"/>
      <c r="F969" s="274"/>
      <c r="G969" s="274"/>
      <c r="H969" s="257"/>
      <c r="I969" s="257"/>
      <c r="J969" s="11" t="s">
        <v>116</v>
      </c>
      <c r="K969" s="7" t="s">
        <v>117</v>
      </c>
      <c r="L969" s="7" t="s">
        <v>85</v>
      </c>
      <c r="M969" s="7">
        <v>1</v>
      </c>
      <c r="N969" s="227"/>
      <c r="O969" s="228"/>
      <c r="P969" s="228"/>
      <c r="Q969" s="228"/>
      <c r="R969" s="231"/>
      <c r="S969" s="231"/>
      <c r="T969" s="232"/>
      <c r="U969" s="232"/>
      <c r="V969" s="236"/>
      <c r="W969" s="236"/>
      <c r="X969" s="236"/>
      <c r="Y969" s="364"/>
      <c r="Z969" s="236"/>
      <c r="AA969" s="236"/>
      <c r="AB969" s="364"/>
      <c r="AC969" s="227"/>
      <c r="AD969" s="237"/>
      <c r="AE969" s="237"/>
      <c r="AF969" s="228"/>
      <c r="AG969" s="227"/>
      <c r="AH969" s="227"/>
      <c r="AI969" s="227"/>
      <c r="AJ969" s="228"/>
    </row>
    <row r="970" spans="2:36" s="36" customFormat="1" ht="57.6" customHeight="1" x14ac:dyDescent="0.3">
      <c r="B970" s="230"/>
      <c r="C970" s="230"/>
      <c r="D970" s="230"/>
      <c r="E970" s="274"/>
      <c r="F970" s="274"/>
      <c r="G970" s="274"/>
      <c r="H970" s="257"/>
      <c r="I970" s="257"/>
      <c r="J970" s="11" t="s">
        <v>208</v>
      </c>
      <c r="K970" s="7" t="s">
        <v>118</v>
      </c>
      <c r="L970" s="7" t="s">
        <v>119</v>
      </c>
      <c r="M970" s="7">
        <v>1</v>
      </c>
      <c r="N970" s="227"/>
      <c r="O970" s="228"/>
      <c r="P970" s="228"/>
      <c r="Q970" s="228"/>
      <c r="R970" s="231"/>
      <c r="S970" s="231"/>
      <c r="T970" s="232"/>
      <c r="U970" s="232"/>
      <c r="V970" s="236"/>
      <c r="W970" s="236"/>
      <c r="X970" s="236"/>
      <c r="Y970" s="364"/>
      <c r="Z970" s="236"/>
      <c r="AA970" s="236"/>
      <c r="AB970" s="364"/>
      <c r="AC970" s="227"/>
      <c r="AD970" s="237"/>
      <c r="AE970" s="237"/>
      <c r="AF970" s="228"/>
      <c r="AG970" s="227"/>
      <c r="AH970" s="227"/>
      <c r="AI970" s="227"/>
      <c r="AJ970" s="228"/>
    </row>
    <row r="971" spans="2:36" s="36" customFormat="1" ht="59.7" customHeight="1" thickBot="1" x14ac:dyDescent="0.35">
      <c r="B971" s="230"/>
      <c r="C971" s="230"/>
      <c r="D971" s="230"/>
      <c r="E971" s="274"/>
      <c r="F971" s="274"/>
      <c r="G971" s="274"/>
      <c r="H971" s="258"/>
      <c r="I971" s="258"/>
      <c r="J971" s="11" t="s">
        <v>120</v>
      </c>
      <c r="K971" s="7" t="s">
        <v>121</v>
      </c>
      <c r="L971" s="7" t="s">
        <v>119</v>
      </c>
      <c r="M971" s="63">
        <v>1</v>
      </c>
      <c r="N971" s="227"/>
      <c r="O971" s="228"/>
      <c r="P971" s="228"/>
      <c r="Q971" s="228"/>
      <c r="R971" s="231"/>
      <c r="S971" s="231"/>
      <c r="T971" s="232"/>
      <c r="U971" s="232"/>
      <c r="V971" s="236"/>
      <c r="W971" s="236"/>
      <c r="X971" s="236"/>
      <c r="Y971" s="364"/>
      <c r="Z971" s="236"/>
      <c r="AA971" s="236"/>
      <c r="AB971" s="364"/>
      <c r="AC971" s="227"/>
      <c r="AD971" s="237"/>
      <c r="AE971" s="237"/>
      <c r="AF971" s="228"/>
      <c r="AG971" s="227"/>
      <c r="AH971" s="227"/>
      <c r="AI971" s="227"/>
      <c r="AJ971" s="228"/>
    </row>
    <row r="972" spans="2:36" s="36" customFormat="1" ht="132.6" customHeight="1" x14ac:dyDescent="0.3">
      <c r="B972" s="228" t="s">
        <v>653</v>
      </c>
      <c r="C972" s="228" t="s">
        <v>643</v>
      </c>
      <c r="D972" s="228" t="s">
        <v>88</v>
      </c>
      <c r="E972" s="274" t="s">
        <v>67</v>
      </c>
      <c r="F972" s="274" t="s">
        <v>134</v>
      </c>
      <c r="G972" s="229" t="s">
        <v>629</v>
      </c>
      <c r="H972" s="256" t="s">
        <v>70</v>
      </c>
      <c r="I972" s="256" t="s">
        <v>98</v>
      </c>
      <c r="J972" s="93" t="s">
        <v>634</v>
      </c>
      <c r="K972" s="94" t="s">
        <v>107</v>
      </c>
      <c r="L972" s="95" t="s">
        <v>86</v>
      </c>
      <c r="M972" s="96">
        <v>40</v>
      </c>
      <c r="N972" s="528" t="s">
        <v>649</v>
      </c>
      <c r="O972" s="520" t="s">
        <v>650</v>
      </c>
      <c r="P972" s="256" t="s">
        <v>75</v>
      </c>
      <c r="Q972" s="256" t="s">
        <v>76</v>
      </c>
      <c r="R972" s="256" t="s">
        <v>77</v>
      </c>
      <c r="S972" s="263" t="s">
        <v>109</v>
      </c>
      <c r="T972" s="302">
        <f>V972+Y972</f>
        <v>141240.83000000002</v>
      </c>
      <c r="U972" s="303">
        <f>+T972/M973</f>
        <v>47080.276666666672</v>
      </c>
      <c r="V972" s="535">
        <v>120054.71</v>
      </c>
      <c r="W972" s="234" t="s">
        <v>98</v>
      </c>
      <c r="X972" s="234" t="s">
        <v>98</v>
      </c>
      <c r="Y972" s="535">
        <v>21186.12</v>
      </c>
      <c r="Z972" s="234" t="s">
        <v>98</v>
      </c>
      <c r="AA972" s="234" t="s">
        <v>98</v>
      </c>
      <c r="AB972" s="535">
        <v>35531.17</v>
      </c>
      <c r="AC972" s="240" t="s">
        <v>149</v>
      </c>
      <c r="AD972" s="261" t="s">
        <v>79</v>
      </c>
      <c r="AE972" s="261">
        <f>V972+Y972</f>
        <v>141240.83000000002</v>
      </c>
      <c r="AF972" s="239" t="s">
        <v>79</v>
      </c>
      <c r="AG972" s="239" t="s">
        <v>33</v>
      </c>
      <c r="AH972" s="281" t="s">
        <v>157</v>
      </c>
      <c r="AI972" s="239" t="s">
        <v>158</v>
      </c>
      <c r="AJ972" s="239"/>
    </row>
    <row r="973" spans="2:36" s="36" customFormat="1" ht="95.1" customHeight="1" x14ac:dyDescent="0.3">
      <c r="B973" s="230"/>
      <c r="C973" s="230"/>
      <c r="D973" s="230"/>
      <c r="E973" s="274"/>
      <c r="F973" s="274"/>
      <c r="G973" s="274"/>
      <c r="H973" s="257"/>
      <c r="I973" s="257"/>
      <c r="J973" s="28" t="s">
        <v>111</v>
      </c>
      <c r="K973" s="80" t="s">
        <v>112</v>
      </c>
      <c r="L973" s="97" t="s">
        <v>85</v>
      </c>
      <c r="M973" s="86">
        <v>3</v>
      </c>
      <c r="N973" s="278"/>
      <c r="O973" s="496"/>
      <c r="P973" s="257"/>
      <c r="Q973" s="257"/>
      <c r="R973" s="257"/>
      <c r="S973" s="264"/>
      <c r="T973" s="303"/>
      <c r="U973" s="303"/>
      <c r="V973" s="364"/>
      <c r="W973" s="234"/>
      <c r="X973" s="234"/>
      <c r="Y973" s="364"/>
      <c r="Z973" s="234"/>
      <c r="AA973" s="234"/>
      <c r="AB973" s="364"/>
      <c r="AC973" s="240"/>
      <c r="AD973" s="261"/>
      <c r="AE973" s="261"/>
      <c r="AF973" s="257"/>
      <c r="AG973" s="240"/>
      <c r="AH973" s="240"/>
      <c r="AI973" s="240"/>
      <c r="AJ973" s="257"/>
    </row>
    <row r="974" spans="2:36" s="36" customFormat="1" ht="196.5" customHeight="1" thickBot="1" x14ac:dyDescent="0.35">
      <c r="B974" s="230"/>
      <c r="C974" s="230"/>
      <c r="D974" s="230"/>
      <c r="E974" s="274"/>
      <c r="F974" s="274"/>
      <c r="G974" s="274"/>
      <c r="H974" s="258"/>
      <c r="I974" s="258"/>
      <c r="J974" s="98" t="s">
        <v>648</v>
      </c>
      <c r="K974" s="99" t="s">
        <v>635</v>
      </c>
      <c r="L974" s="100" t="s">
        <v>85</v>
      </c>
      <c r="M974" s="101">
        <v>69</v>
      </c>
      <c r="N974" s="529"/>
      <c r="O974" s="521"/>
      <c r="P974" s="258"/>
      <c r="Q974" s="258"/>
      <c r="R974" s="258"/>
      <c r="S974" s="265"/>
      <c r="T974" s="253"/>
      <c r="U974" s="253"/>
      <c r="V974" s="364"/>
      <c r="W974" s="235"/>
      <c r="X974" s="235"/>
      <c r="Y974" s="364"/>
      <c r="Z974" s="235"/>
      <c r="AA974" s="235"/>
      <c r="AB974" s="364"/>
      <c r="AC974" s="241"/>
      <c r="AD974" s="262"/>
      <c r="AE974" s="262"/>
      <c r="AF974" s="258"/>
      <c r="AG974" s="241"/>
      <c r="AH974" s="241"/>
      <c r="AI974" s="241"/>
      <c r="AJ974" s="258"/>
    </row>
    <row r="975" spans="2:36" s="36" customFormat="1" ht="132.6" customHeight="1" x14ac:dyDescent="0.3">
      <c r="B975" s="228" t="s">
        <v>654</v>
      </c>
      <c r="C975" s="228" t="s">
        <v>644</v>
      </c>
      <c r="D975" s="228" t="s">
        <v>88</v>
      </c>
      <c r="E975" s="274" t="s">
        <v>67</v>
      </c>
      <c r="F975" s="274" t="s">
        <v>134</v>
      </c>
      <c r="G975" s="229" t="s">
        <v>629</v>
      </c>
      <c r="H975" s="256" t="s">
        <v>70</v>
      </c>
      <c r="I975" s="256" t="s">
        <v>98</v>
      </c>
      <c r="J975" s="93" t="s">
        <v>634</v>
      </c>
      <c r="K975" s="94" t="s">
        <v>107</v>
      </c>
      <c r="L975" s="95" t="s">
        <v>86</v>
      </c>
      <c r="M975" s="96">
        <v>40</v>
      </c>
      <c r="N975" s="514" t="s">
        <v>649</v>
      </c>
      <c r="O975" s="522" t="s">
        <v>650</v>
      </c>
      <c r="P975" s="256" t="s">
        <v>75</v>
      </c>
      <c r="Q975" s="256" t="s">
        <v>76</v>
      </c>
      <c r="R975" s="256" t="s">
        <v>77</v>
      </c>
      <c r="S975" s="263" t="s">
        <v>109</v>
      </c>
      <c r="T975" s="303">
        <f>V975+Y975</f>
        <v>310306.32</v>
      </c>
      <c r="U975" s="303">
        <f>+T975/M976</f>
        <v>31030.632000000001</v>
      </c>
      <c r="V975" s="262">
        <v>263760.37</v>
      </c>
      <c r="W975" s="234" t="s">
        <v>98</v>
      </c>
      <c r="X975" s="234" t="s">
        <v>98</v>
      </c>
      <c r="Y975" s="262">
        <v>46545.95</v>
      </c>
      <c r="Z975" s="234" t="s">
        <v>98</v>
      </c>
      <c r="AA975" s="234" t="s">
        <v>98</v>
      </c>
      <c r="AB975" s="262">
        <v>78062.039999999994</v>
      </c>
      <c r="AC975" s="240" t="s">
        <v>149</v>
      </c>
      <c r="AD975" s="261" t="s">
        <v>79</v>
      </c>
      <c r="AE975" s="260">
        <f>V975+Y975</f>
        <v>310306.32</v>
      </c>
      <c r="AF975" s="239" t="s">
        <v>79</v>
      </c>
      <c r="AG975" s="239" t="s">
        <v>33</v>
      </c>
      <c r="AH975" s="281" t="s">
        <v>157</v>
      </c>
      <c r="AI975" s="239" t="s">
        <v>176</v>
      </c>
      <c r="AJ975" s="239"/>
    </row>
    <row r="976" spans="2:36" s="36" customFormat="1" ht="108.6" customHeight="1" x14ac:dyDescent="0.3">
      <c r="B976" s="230"/>
      <c r="C976" s="230"/>
      <c r="D976" s="230"/>
      <c r="E976" s="274"/>
      <c r="F976" s="274"/>
      <c r="G976" s="274"/>
      <c r="H976" s="257"/>
      <c r="I976" s="257"/>
      <c r="J976" s="28" t="s">
        <v>111</v>
      </c>
      <c r="K976" s="80" t="s">
        <v>112</v>
      </c>
      <c r="L976" s="97" t="s">
        <v>85</v>
      </c>
      <c r="M976" s="86">
        <v>10</v>
      </c>
      <c r="N976" s="346"/>
      <c r="O976" s="274"/>
      <c r="P976" s="257"/>
      <c r="Q976" s="257"/>
      <c r="R976" s="257"/>
      <c r="S976" s="264"/>
      <c r="T976" s="303"/>
      <c r="U976" s="303"/>
      <c r="V976" s="365"/>
      <c r="W976" s="234"/>
      <c r="X976" s="234"/>
      <c r="Y976" s="365"/>
      <c r="Z976" s="234"/>
      <c r="AA976" s="234"/>
      <c r="AB976" s="365"/>
      <c r="AC976" s="240"/>
      <c r="AD976" s="261"/>
      <c r="AE976" s="261"/>
      <c r="AF976" s="257"/>
      <c r="AG976" s="240"/>
      <c r="AH976" s="240"/>
      <c r="AI976" s="240"/>
      <c r="AJ976" s="257"/>
    </row>
    <row r="977" spans="2:36" s="36" customFormat="1" ht="90.6" customHeight="1" thickBot="1" x14ac:dyDescent="0.35">
      <c r="B977" s="230"/>
      <c r="C977" s="230"/>
      <c r="D977" s="230"/>
      <c r="E977" s="274"/>
      <c r="F977" s="274"/>
      <c r="G977" s="274"/>
      <c r="H977" s="258"/>
      <c r="I977" s="258"/>
      <c r="J977" s="98" t="s">
        <v>648</v>
      </c>
      <c r="K977" s="99" t="s">
        <v>635</v>
      </c>
      <c r="L977" s="100" t="s">
        <v>85</v>
      </c>
      <c r="M977" s="101">
        <v>230</v>
      </c>
      <c r="N977" s="515"/>
      <c r="O977" s="523"/>
      <c r="P977" s="258"/>
      <c r="Q977" s="258"/>
      <c r="R977" s="258"/>
      <c r="S977" s="265"/>
      <c r="T977" s="253"/>
      <c r="U977" s="253"/>
      <c r="V977" s="365"/>
      <c r="W977" s="235"/>
      <c r="X977" s="235"/>
      <c r="Y977" s="365"/>
      <c r="Z977" s="235"/>
      <c r="AA977" s="235"/>
      <c r="AB977" s="365"/>
      <c r="AC977" s="241"/>
      <c r="AD977" s="262"/>
      <c r="AE977" s="262"/>
      <c r="AF977" s="258"/>
      <c r="AG977" s="241"/>
      <c r="AH977" s="241"/>
      <c r="AI977" s="241"/>
      <c r="AJ977" s="258"/>
    </row>
    <row r="978" spans="2:36" s="36" customFormat="1" ht="152.1" customHeight="1" x14ac:dyDescent="0.3">
      <c r="B978" s="256" t="s">
        <v>655</v>
      </c>
      <c r="C978" s="256" t="s">
        <v>645</v>
      </c>
      <c r="D978" s="256" t="s">
        <v>66</v>
      </c>
      <c r="E978" s="256" t="s">
        <v>67</v>
      </c>
      <c r="F978" s="256" t="s">
        <v>134</v>
      </c>
      <c r="G978" s="256" t="s">
        <v>629</v>
      </c>
      <c r="H978" s="256" t="s">
        <v>70</v>
      </c>
      <c r="I978" s="256" t="s">
        <v>98</v>
      </c>
      <c r="J978" s="102" t="s">
        <v>648</v>
      </c>
      <c r="K978" s="103" t="s">
        <v>635</v>
      </c>
      <c r="L978" s="104" t="s">
        <v>85</v>
      </c>
      <c r="M978" s="104">
        <v>10</v>
      </c>
      <c r="N978" s="524" t="s">
        <v>649</v>
      </c>
      <c r="O978" s="526" t="s">
        <v>651</v>
      </c>
      <c r="P978" s="256" t="s">
        <v>75</v>
      </c>
      <c r="Q978" s="256" t="s">
        <v>76</v>
      </c>
      <c r="R978" s="263" t="s">
        <v>77</v>
      </c>
      <c r="S978" s="263" t="s">
        <v>109</v>
      </c>
      <c r="T978" s="25">
        <f>+V978+Y978</f>
        <v>117700.3</v>
      </c>
      <c r="U978" s="25">
        <f>+T978/1</f>
        <v>117700.3</v>
      </c>
      <c r="V978" s="85">
        <v>100045.25</v>
      </c>
      <c r="W978" s="26" t="s">
        <v>98</v>
      </c>
      <c r="X978" s="26" t="s">
        <v>98</v>
      </c>
      <c r="Y978" s="85">
        <v>17655.05</v>
      </c>
      <c r="Z978" s="26" t="s">
        <v>98</v>
      </c>
      <c r="AA978" s="26" t="s">
        <v>98</v>
      </c>
      <c r="AB978" s="85">
        <v>29609.21</v>
      </c>
      <c r="AC978" s="17"/>
      <c r="AD978" s="42"/>
      <c r="AE978" s="42">
        <f>+V978+Y978</f>
        <v>117700.3</v>
      </c>
      <c r="AF978" s="16"/>
      <c r="AG978" s="17" t="s">
        <v>33</v>
      </c>
      <c r="AH978" s="17" t="s">
        <v>247</v>
      </c>
      <c r="AI978" s="239" t="s">
        <v>250</v>
      </c>
      <c r="AJ978" s="256"/>
    </row>
    <row r="979" spans="2:36" s="36" customFormat="1" ht="95.1" customHeight="1" thickBot="1" x14ac:dyDescent="0.35">
      <c r="B979" s="258"/>
      <c r="C979" s="258"/>
      <c r="D979" s="258"/>
      <c r="E979" s="258"/>
      <c r="F979" s="258"/>
      <c r="G979" s="258"/>
      <c r="H979" s="258"/>
      <c r="I979" s="258"/>
      <c r="J979" s="28" t="s">
        <v>111</v>
      </c>
      <c r="K979" s="80" t="s">
        <v>112</v>
      </c>
      <c r="L979" s="97" t="s">
        <v>85</v>
      </c>
      <c r="M979" s="52">
        <v>0</v>
      </c>
      <c r="N979" s="525"/>
      <c r="O979" s="527"/>
      <c r="P979" s="258"/>
      <c r="Q979" s="258"/>
      <c r="R979" s="265"/>
      <c r="S979" s="265"/>
      <c r="T979" s="25"/>
      <c r="U979" s="25"/>
      <c r="V979" s="85"/>
      <c r="W979" s="26"/>
      <c r="X979" s="26"/>
      <c r="Y979" s="85"/>
      <c r="Z979" s="26"/>
      <c r="AA979" s="26"/>
      <c r="AB979" s="85"/>
      <c r="AC979" s="17"/>
      <c r="AD979" s="42"/>
      <c r="AE979" s="42"/>
      <c r="AF979" s="16"/>
      <c r="AG979" s="17"/>
      <c r="AH979" s="17"/>
      <c r="AI979" s="241"/>
      <c r="AJ979" s="258"/>
    </row>
    <row r="980" spans="2:36" s="36" customFormat="1" ht="111.6" customHeight="1" x14ac:dyDescent="0.3">
      <c r="B980" s="228" t="s">
        <v>656</v>
      </c>
      <c r="C980" s="228" t="s">
        <v>644</v>
      </c>
      <c r="D980" s="228" t="s">
        <v>88</v>
      </c>
      <c r="E980" s="274" t="s">
        <v>67</v>
      </c>
      <c r="F980" s="274" t="s">
        <v>134</v>
      </c>
      <c r="G980" s="229" t="s">
        <v>629</v>
      </c>
      <c r="H980" s="256" t="s">
        <v>70</v>
      </c>
      <c r="I980" s="256" t="s">
        <v>98</v>
      </c>
      <c r="J980" s="93" t="s">
        <v>634</v>
      </c>
      <c r="K980" s="94" t="s">
        <v>107</v>
      </c>
      <c r="L980" s="95" t="s">
        <v>86</v>
      </c>
      <c r="M980" s="96">
        <v>40</v>
      </c>
      <c r="N980" s="514" t="s">
        <v>649</v>
      </c>
      <c r="O980" s="522" t="s">
        <v>650</v>
      </c>
      <c r="P980" s="256" t="s">
        <v>75</v>
      </c>
      <c r="Q980" s="256" t="s">
        <v>76</v>
      </c>
      <c r="R980" s="228" t="s">
        <v>77</v>
      </c>
      <c r="S980" s="231" t="s">
        <v>109</v>
      </c>
      <c r="T980" s="232">
        <f>V980+Y980</f>
        <v>104559.67999999999</v>
      </c>
      <c r="U980" s="232">
        <f>+T980/M981</f>
        <v>26139.919999999998</v>
      </c>
      <c r="V980" s="237">
        <v>88875.76</v>
      </c>
      <c r="W980" s="236" t="s">
        <v>98</v>
      </c>
      <c r="X980" s="236" t="s">
        <v>98</v>
      </c>
      <c r="Y980" s="237">
        <v>15683.92</v>
      </c>
      <c r="Z980" s="236" t="s">
        <v>98</v>
      </c>
      <c r="AA980" s="236" t="s">
        <v>98</v>
      </c>
      <c r="AB980" s="237">
        <v>26303.5</v>
      </c>
      <c r="AC980" s="227" t="s">
        <v>149</v>
      </c>
      <c r="AD980" s="237" t="s">
        <v>79</v>
      </c>
      <c r="AE980" s="237">
        <f>V980+Y980</f>
        <v>104559.67999999999</v>
      </c>
      <c r="AF980" s="227" t="s">
        <v>79</v>
      </c>
      <c r="AG980" s="227" t="s">
        <v>33</v>
      </c>
      <c r="AH980" s="227" t="s">
        <v>232</v>
      </c>
      <c r="AI980" s="239" t="s">
        <v>406</v>
      </c>
      <c r="AJ980" s="239"/>
    </row>
    <row r="981" spans="2:36" s="36" customFormat="1" ht="102" customHeight="1" x14ac:dyDescent="0.3">
      <c r="B981" s="230"/>
      <c r="C981" s="230"/>
      <c r="D981" s="230"/>
      <c r="E981" s="274"/>
      <c r="F981" s="274"/>
      <c r="G981" s="274"/>
      <c r="H981" s="257"/>
      <c r="I981" s="257"/>
      <c r="J981" s="28" t="s">
        <v>111</v>
      </c>
      <c r="K981" s="80" t="s">
        <v>112</v>
      </c>
      <c r="L981" s="97" t="s">
        <v>85</v>
      </c>
      <c r="M981" s="52">
        <v>4</v>
      </c>
      <c r="N981" s="346"/>
      <c r="O981" s="274"/>
      <c r="P981" s="257"/>
      <c r="Q981" s="257"/>
      <c r="R981" s="257"/>
      <c r="S981" s="264"/>
      <c r="T981" s="303"/>
      <c r="U981" s="303"/>
      <c r="V981" s="406"/>
      <c r="W981" s="234"/>
      <c r="X981" s="234"/>
      <c r="Y981" s="406"/>
      <c r="Z981" s="234"/>
      <c r="AA981" s="234"/>
      <c r="AB981" s="406"/>
      <c r="AC981" s="240"/>
      <c r="AD981" s="261"/>
      <c r="AE981" s="261"/>
      <c r="AF981" s="257"/>
      <c r="AG981" s="240"/>
      <c r="AH981" s="240"/>
      <c r="AI981" s="240"/>
      <c r="AJ981" s="257"/>
    </row>
    <row r="982" spans="2:36" s="36" customFormat="1" ht="117" customHeight="1" thickBot="1" x14ac:dyDescent="0.35">
      <c r="B982" s="269"/>
      <c r="C982" s="269"/>
      <c r="D982" s="269"/>
      <c r="E982" s="307"/>
      <c r="F982" s="307"/>
      <c r="G982" s="307"/>
      <c r="H982" s="258"/>
      <c r="I982" s="257"/>
      <c r="J982" s="28" t="s">
        <v>648</v>
      </c>
      <c r="K982" s="53" t="s">
        <v>635</v>
      </c>
      <c r="L982" s="173" t="s">
        <v>85</v>
      </c>
      <c r="M982" s="105">
        <v>69</v>
      </c>
      <c r="N982" s="506"/>
      <c r="O982" s="307"/>
      <c r="P982" s="257"/>
      <c r="Q982" s="258"/>
      <c r="R982" s="258"/>
      <c r="S982" s="265"/>
      <c r="T982" s="253"/>
      <c r="U982" s="253"/>
      <c r="V982" s="614"/>
      <c r="W982" s="235"/>
      <c r="X982" s="235"/>
      <c r="Y982" s="365"/>
      <c r="Z982" s="235"/>
      <c r="AA982" s="235"/>
      <c r="AB982" s="365"/>
      <c r="AC982" s="241"/>
      <c r="AD982" s="262"/>
      <c r="AE982" s="262"/>
      <c r="AF982" s="258"/>
      <c r="AG982" s="241"/>
      <c r="AH982" s="241"/>
      <c r="AI982" s="241"/>
      <c r="AJ982" s="258"/>
    </row>
    <row r="983" spans="2:36" s="36" customFormat="1" ht="103.8" customHeight="1" x14ac:dyDescent="0.3">
      <c r="B983" s="256" t="s">
        <v>646</v>
      </c>
      <c r="C983" s="256" t="s">
        <v>647</v>
      </c>
      <c r="D983" s="256" t="s">
        <v>66</v>
      </c>
      <c r="E983" s="256" t="s">
        <v>67</v>
      </c>
      <c r="F983" s="256" t="s">
        <v>134</v>
      </c>
      <c r="G983" s="256" t="s">
        <v>629</v>
      </c>
      <c r="H983" s="256" t="s">
        <v>70</v>
      </c>
      <c r="I983" s="256" t="s">
        <v>98</v>
      </c>
      <c r="J983" s="11" t="s">
        <v>648</v>
      </c>
      <c r="K983" s="80" t="s">
        <v>635</v>
      </c>
      <c r="L983" s="97" t="s">
        <v>85</v>
      </c>
      <c r="M983" s="52">
        <v>10</v>
      </c>
      <c r="N983" s="239" t="s">
        <v>649</v>
      </c>
      <c r="O983" s="256" t="s">
        <v>651</v>
      </c>
      <c r="P983" s="256" t="s">
        <v>75</v>
      </c>
      <c r="Q983" s="256" t="s">
        <v>76</v>
      </c>
      <c r="R983" s="263" t="s">
        <v>77</v>
      </c>
      <c r="S983" s="263" t="s">
        <v>109</v>
      </c>
      <c r="T983" s="302">
        <f>+V983+Y983</f>
        <v>117700.28</v>
      </c>
      <c r="U983" s="302">
        <f>+T983</f>
        <v>117700.28</v>
      </c>
      <c r="V983" s="174">
        <v>100045.24</v>
      </c>
      <c r="W983" s="233" t="s">
        <v>98</v>
      </c>
      <c r="X983" s="233" t="s">
        <v>98</v>
      </c>
      <c r="Y983" s="85">
        <v>17655.04</v>
      </c>
      <c r="Z983" s="234" t="s">
        <v>98</v>
      </c>
      <c r="AA983" s="234" t="s">
        <v>98</v>
      </c>
      <c r="AB983" s="292">
        <v>29609.21</v>
      </c>
      <c r="AC983" s="240"/>
      <c r="AD983" s="260"/>
      <c r="AE983" s="260">
        <f>+Y983+V983</f>
        <v>117700.28</v>
      </c>
      <c r="AF983" s="256"/>
      <c r="AG983" s="239" t="s">
        <v>33</v>
      </c>
      <c r="AH983" s="239" t="s">
        <v>406</v>
      </c>
      <c r="AI983" s="239" t="s">
        <v>406</v>
      </c>
      <c r="AJ983" s="256"/>
    </row>
    <row r="984" spans="2:36" s="36" customFormat="1" ht="105" customHeight="1" x14ac:dyDescent="0.3">
      <c r="B984" s="258"/>
      <c r="C984" s="258"/>
      <c r="D984" s="258"/>
      <c r="E984" s="258"/>
      <c r="F984" s="258"/>
      <c r="G984" s="258"/>
      <c r="H984" s="258"/>
      <c r="I984" s="258"/>
      <c r="J984" s="11" t="s">
        <v>111</v>
      </c>
      <c r="K984" s="80" t="s">
        <v>112</v>
      </c>
      <c r="L984" s="97" t="s">
        <v>85</v>
      </c>
      <c r="M984" s="52">
        <v>0</v>
      </c>
      <c r="N984" s="241"/>
      <c r="O984" s="258"/>
      <c r="P984" s="257"/>
      <c r="Q984" s="258"/>
      <c r="R984" s="265"/>
      <c r="S984" s="265"/>
      <c r="T984" s="253"/>
      <c r="U984" s="253"/>
      <c r="V984" s="85"/>
      <c r="W984" s="235"/>
      <c r="X984" s="235"/>
      <c r="Y984" s="85"/>
      <c r="Z984" s="235"/>
      <c r="AA984" s="235"/>
      <c r="AB984" s="293"/>
      <c r="AC984" s="241"/>
      <c r="AD984" s="262"/>
      <c r="AE984" s="262"/>
      <c r="AF984" s="258"/>
      <c r="AG984" s="241"/>
      <c r="AH984" s="241"/>
      <c r="AI984" s="241"/>
      <c r="AJ984" s="258"/>
    </row>
    <row r="985" spans="2:36" s="36" customFormat="1" ht="79.5" customHeight="1" x14ac:dyDescent="0.3">
      <c r="B985" s="228" t="s">
        <v>1182</v>
      </c>
      <c r="C985" s="228" t="s">
        <v>1183</v>
      </c>
      <c r="D985" s="228" t="s">
        <v>88</v>
      </c>
      <c r="E985" s="274" t="s">
        <v>67</v>
      </c>
      <c r="F985" s="274" t="s">
        <v>132</v>
      </c>
      <c r="G985" s="229" t="s">
        <v>642</v>
      </c>
      <c r="H985" s="256" t="s">
        <v>70</v>
      </c>
      <c r="I985" s="256" t="s">
        <v>98</v>
      </c>
      <c r="J985" s="11" t="s">
        <v>113</v>
      </c>
      <c r="K985" s="7" t="s">
        <v>114</v>
      </c>
      <c r="L985" s="7" t="s">
        <v>115</v>
      </c>
      <c r="M985" s="7">
        <v>0.25</v>
      </c>
      <c r="N985" s="227" t="s">
        <v>108</v>
      </c>
      <c r="O985" s="228" t="s">
        <v>334</v>
      </c>
      <c r="P985" s="228" t="s">
        <v>75</v>
      </c>
      <c r="Q985" s="228" t="s">
        <v>76</v>
      </c>
      <c r="R985" s="231" t="s">
        <v>77</v>
      </c>
      <c r="S985" s="231" t="s">
        <v>109</v>
      </c>
      <c r="T985" s="232">
        <f>V985+Y985</f>
        <v>13053.43</v>
      </c>
      <c r="U985" s="232">
        <f>+T985/M986</f>
        <v>13053.43</v>
      </c>
      <c r="V985" s="236">
        <v>11095.42</v>
      </c>
      <c r="W985" s="236" t="s">
        <v>79</v>
      </c>
      <c r="X985" s="236" t="s">
        <v>79</v>
      </c>
      <c r="Y985" s="351">
        <v>1958.01</v>
      </c>
      <c r="Z985" s="236" t="s">
        <v>79</v>
      </c>
      <c r="AA985" s="236" t="s">
        <v>79</v>
      </c>
      <c r="AB985" s="351">
        <v>3283.77</v>
      </c>
      <c r="AC985" s="227" t="s">
        <v>80</v>
      </c>
      <c r="AD985" s="237" t="s">
        <v>79</v>
      </c>
      <c r="AE985" s="237">
        <f>V985+Y985</f>
        <v>13053.43</v>
      </c>
      <c r="AF985" s="227" t="s">
        <v>79</v>
      </c>
      <c r="AG985" s="227" t="s">
        <v>33</v>
      </c>
      <c r="AH985" s="227" t="s">
        <v>232</v>
      </c>
      <c r="AI985" s="227" t="s">
        <v>406</v>
      </c>
      <c r="AJ985" s="227"/>
    </row>
    <row r="986" spans="2:36" s="36" customFormat="1" ht="78" customHeight="1" x14ac:dyDescent="0.3">
      <c r="B986" s="230"/>
      <c r="C986" s="230"/>
      <c r="D986" s="230"/>
      <c r="E986" s="274"/>
      <c r="F986" s="274"/>
      <c r="G986" s="274"/>
      <c r="H986" s="257"/>
      <c r="I986" s="257"/>
      <c r="J986" s="11" t="s">
        <v>116</v>
      </c>
      <c r="K986" s="7" t="s">
        <v>117</v>
      </c>
      <c r="L986" s="7" t="s">
        <v>85</v>
      </c>
      <c r="M986" s="7">
        <v>1</v>
      </c>
      <c r="N986" s="227"/>
      <c r="O986" s="228"/>
      <c r="P986" s="228"/>
      <c r="Q986" s="228"/>
      <c r="R986" s="231"/>
      <c r="S986" s="231"/>
      <c r="T986" s="232"/>
      <c r="U986" s="232"/>
      <c r="V986" s="236"/>
      <c r="W986" s="236"/>
      <c r="X986" s="236"/>
      <c r="Y986" s="364"/>
      <c r="Z986" s="236"/>
      <c r="AA986" s="236"/>
      <c r="AB986" s="364"/>
      <c r="AC986" s="227"/>
      <c r="AD986" s="237"/>
      <c r="AE986" s="237"/>
      <c r="AF986" s="228"/>
      <c r="AG986" s="227"/>
      <c r="AH986" s="227"/>
      <c r="AI986" s="227"/>
      <c r="AJ986" s="228"/>
    </row>
    <row r="987" spans="2:36" s="36" customFormat="1" ht="57.6" customHeight="1" x14ac:dyDescent="0.3">
      <c r="B987" s="230"/>
      <c r="C987" s="230"/>
      <c r="D987" s="230"/>
      <c r="E987" s="274"/>
      <c r="F987" s="274"/>
      <c r="G987" s="274"/>
      <c r="H987" s="257"/>
      <c r="I987" s="257"/>
      <c r="J987" s="11" t="s">
        <v>208</v>
      </c>
      <c r="K987" s="7" t="s">
        <v>118</v>
      </c>
      <c r="L987" s="7" t="s">
        <v>119</v>
      </c>
      <c r="M987" s="7">
        <v>1</v>
      </c>
      <c r="N987" s="227"/>
      <c r="O987" s="228"/>
      <c r="P987" s="228"/>
      <c r="Q987" s="228"/>
      <c r="R987" s="231"/>
      <c r="S987" s="231"/>
      <c r="T987" s="232"/>
      <c r="U987" s="232"/>
      <c r="V987" s="236"/>
      <c r="W987" s="236"/>
      <c r="X987" s="236"/>
      <c r="Y987" s="364"/>
      <c r="Z987" s="236"/>
      <c r="AA987" s="236"/>
      <c r="AB987" s="364"/>
      <c r="AC987" s="227"/>
      <c r="AD987" s="237"/>
      <c r="AE987" s="237"/>
      <c r="AF987" s="228"/>
      <c r="AG987" s="227"/>
      <c r="AH987" s="227"/>
      <c r="AI987" s="227"/>
      <c r="AJ987" s="228"/>
    </row>
    <row r="988" spans="2:36" s="36" customFormat="1" ht="59.7" customHeight="1" x14ac:dyDescent="0.3">
      <c r="B988" s="230"/>
      <c r="C988" s="230"/>
      <c r="D988" s="230"/>
      <c r="E988" s="274"/>
      <c r="F988" s="274"/>
      <c r="G988" s="274"/>
      <c r="H988" s="258"/>
      <c r="I988" s="258"/>
      <c r="J988" s="11" t="s">
        <v>120</v>
      </c>
      <c r="K988" s="7" t="s">
        <v>121</v>
      </c>
      <c r="L988" s="7" t="s">
        <v>119</v>
      </c>
      <c r="M988" s="63">
        <v>1</v>
      </c>
      <c r="N988" s="227"/>
      <c r="O988" s="228"/>
      <c r="P988" s="228"/>
      <c r="Q988" s="228"/>
      <c r="R988" s="231"/>
      <c r="S988" s="231"/>
      <c r="T988" s="232"/>
      <c r="U988" s="232"/>
      <c r="V988" s="236"/>
      <c r="W988" s="236"/>
      <c r="X988" s="236"/>
      <c r="Y988" s="364"/>
      <c r="Z988" s="236"/>
      <c r="AA988" s="236"/>
      <c r="AB988" s="364"/>
      <c r="AC988" s="227"/>
      <c r="AD988" s="237"/>
      <c r="AE988" s="237"/>
      <c r="AF988" s="228"/>
      <c r="AG988" s="227"/>
      <c r="AH988" s="227"/>
      <c r="AI988" s="227"/>
      <c r="AJ988" s="228"/>
    </row>
    <row r="989" spans="2:36" s="36" customFormat="1" ht="96.6" x14ac:dyDescent="0.3">
      <c r="B989" s="265" t="s">
        <v>628</v>
      </c>
      <c r="C989" s="258" t="s">
        <v>639</v>
      </c>
      <c r="D989" s="273" t="s">
        <v>66</v>
      </c>
      <c r="E989" s="273" t="s">
        <v>67</v>
      </c>
      <c r="F989" s="273" t="s">
        <v>134</v>
      </c>
      <c r="G989" s="273" t="s">
        <v>629</v>
      </c>
      <c r="H989" s="256" t="s">
        <v>70</v>
      </c>
      <c r="I989" s="270" t="s">
        <v>98</v>
      </c>
      <c r="J989" s="106" t="s">
        <v>634</v>
      </c>
      <c r="K989" s="55" t="s">
        <v>107</v>
      </c>
      <c r="L989" s="82" t="s">
        <v>86</v>
      </c>
      <c r="M989" s="87">
        <v>40</v>
      </c>
      <c r="N989" s="508" t="s">
        <v>638</v>
      </c>
      <c r="O989" s="482" t="s">
        <v>360</v>
      </c>
      <c r="P989" s="257" t="s">
        <v>75</v>
      </c>
      <c r="Q989" s="256" t="s">
        <v>76</v>
      </c>
      <c r="R989" s="256" t="s">
        <v>77</v>
      </c>
      <c r="S989" s="231" t="s">
        <v>109</v>
      </c>
      <c r="T989" s="232">
        <f>V989+Y989</f>
        <v>291040</v>
      </c>
      <c r="U989" s="232">
        <f>+T989/M990</f>
        <v>72760</v>
      </c>
      <c r="V989" s="237">
        <v>247384</v>
      </c>
      <c r="W989" s="236" t="s">
        <v>98</v>
      </c>
      <c r="X989" s="236" t="s">
        <v>98</v>
      </c>
      <c r="Y989" s="237">
        <v>43656</v>
      </c>
      <c r="Z989" s="236" t="s">
        <v>98</v>
      </c>
      <c r="AA989" s="236" t="s">
        <v>98</v>
      </c>
      <c r="AB989" s="355">
        <v>23597.84</v>
      </c>
      <c r="AC989" s="227" t="s">
        <v>149</v>
      </c>
      <c r="AD989" s="237" t="s">
        <v>79</v>
      </c>
      <c r="AE989" s="237">
        <f>V989+Y989</f>
        <v>291040</v>
      </c>
      <c r="AF989" s="227" t="s">
        <v>79</v>
      </c>
      <c r="AG989" s="227" t="s">
        <v>33</v>
      </c>
      <c r="AH989" s="227" t="s">
        <v>176</v>
      </c>
      <c r="AI989" s="227" t="s">
        <v>161</v>
      </c>
      <c r="AJ989" s="239"/>
    </row>
    <row r="990" spans="2:36" s="36" customFormat="1" ht="68.7" customHeight="1" x14ac:dyDescent="0.3">
      <c r="B990" s="231"/>
      <c r="C990" s="228"/>
      <c r="D990" s="229"/>
      <c r="E990" s="229"/>
      <c r="F990" s="229"/>
      <c r="G990" s="229"/>
      <c r="H990" s="257"/>
      <c r="I990" s="230"/>
      <c r="J990" s="28" t="s">
        <v>111</v>
      </c>
      <c r="K990" s="80" t="s">
        <v>112</v>
      </c>
      <c r="L990" s="97" t="s">
        <v>85</v>
      </c>
      <c r="M990" s="86">
        <v>4</v>
      </c>
      <c r="N990" s="346"/>
      <c r="O990" s="274"/>
      <c r="P990" s="257"/>
      <c r="Q990" s="257"/>
      <c r="R990" s="257"/>
      <c r="S990" s="231"/>
      <c r="T990" s="232"/>
      <c r="U990" s="232"/>
      <c r="V990" s="365"/>
      <c r="W990" s="236"/>
      <c r="X990" s="236"/>
      <c r="Y990" s="365"/>
      <c r="Z990" s="236"/>
      <c r="AA990" s="236"/>
      <c r="AB990" s="481"/>
      <c r="AC990" s="227"/>
      <c r="AD990" s="237"/>
      <c r="AE990" s="237"/>
      <c r="AF990" s="228"/>
      <c r="AG990" s="227"/>
      <c r="AH990" s="227"/>
      <c r="AI990" s="227"/>
      <c r="AJ990" s="257"/>
    </row>
    <row r="991" spans="2:36" s="36" customFormat="1" ht="87.6" customHeight="1" x14ac:dyDescent="0.3">
      <c r="B991" s="231"/>
      <c r="C991" s="228"/>
      <c r="D991" s="229"/>
      <c r="E991" s="229"/>
      <c r="F991" s="229"/>
      <c r="G991" s="229"/>
      <c r="H991" s="258"/>
      <c r="I991" s="230"/>
      <c r="J991" s="11" t="s">
        <v>127</v>
      </c>
      <c r="K991" s="80" t="s">
        <v>635</v>
      </c>
      <c r="L991" s="97" t="s">
        <v>85</v>
      </c>
      <c r="M991" s="86">
        <v>228</v>
      </c>
      <c r="N991" s="346"/>
      <c r="O991" s="274"/>
      <c r="P991" s="258"/>
      <c r="Q991" s="258"/>
      <c r="R991" s="258"/>
      <c r="S991" s="231"/>
      <c r="T991" s="232"/>
      <c r="U991" s="232"/>
      <c r="V991" s="365"/>
      <c r="W991" s="236"/>
      <c r="X991" s="236"/>
      <c r="Y991" s="365"/>
      <c r="Z991" s="236"/>
      <c r="AA991" s="236"/>
      <c r="AB991" s="481"/>
      <c r="AC991" s="227"/>
      <c r="AD991" s="237"/>
      <c r="AE991" s="237"/>
      <c r="AF991" s="228"/>
      <c r="AG991" s="227"/>
      <c r="AH991" s="227"/>
      <c r="AI991" s="227"/>
      <c r="AJ991" s="258"/>
    </row>
    <row r="992" spans="2:36" s="36" customFormat="1" ht="96.6" x14ac:dyDescent="0.3">
      <c r="B992" s="228" t="s">
        <v>630</v>
      </c>
      <c r="C992" s="228" t="s">
        <v>640</v>
      </c>
      <c r="D992" s="229" t="s">
        <v>66</v>
      </c>
      <c r="E992" s="229" t="s">
        <v>67</v>
      </c>
      <c r="F992" s="229" t="s">
        <v>134</v>
      </c>
      <c r="G992" s="229" t="s">
        <v>629</v>
      </c>
      <c r="H992" s="256" t="s">
        <v>70</v>
      </c>
      <c r="I992" s="230" t="s">
        <v>98</v>
      </c>
      <c r="J992" s="107" t="s">
        <v>634</v>
      </c>
      <c r="K992" s="80" t="s">
        <v>107</v>
      </c>
      <c r="L992" s="97" t="s">
        <v>86</v>
      </c>
      <c r="M992" s="86">
        <v>40</v>
      </c>
      <c r="N992" s="346" t="s">
        <v>638</v>
      </c>
      <c r="O992" s="274" t="s">
        <v>360</v>
      </c>
      <c r="P992" s="256" t="s">
        <v>75</v>
      </c>
      <c r="Q992" s="256" t="s">
        <v>76</v>
      </c>
      <c r="R992" s="256" t="s">
        <v>77</v>
      </c>
      <c r="S992" s="231" t="s">
        <v>602</v>
      </c>
      <c r="T992" s="232">
        <f>V992+Y992</f>
        <v>42799.99</v>
      </c>
      <c r="U992" s="232">
        <f>+T992/M993</f>
        <v>42799.99</v>
      </c>
      <c r="V992" s="363">
        <v>36379.99</v>
      </c>
      <c r="W992" s="236" t="s">
        <v>98</v>
      </c>
      <c r="X992" s="236" t="s">
        <v>98</v>
      </c>
      <c r="Y992" s="363">
        <v>6420</v>
      </c>
      <c r="Z992" s="236" t="s">
        <v>98</v>
      </c>
      <c r="AA992" s="236" t="s">
        <v>98</v>
      </c>
      <c r="AB992" s="538">
        <v>3470.27</v>
      </c>
      <c r="AC992" s="227" t="s">
        <v>149</v>
      </c>
      <c r="AD992" s="237" t="s">
        <v>79</v>
      </c>
      <c r="AE992" s="237">
        <f>V992+Y992</f>
        <v>42799.99</v>
      </c>
      <c r="AF992" s="227" t="s">
        <v>79</v>
      </c>
      <c r="AG992" s="227" t="s">
        <v>33</v>
      </c>
      <c r="AH992" s="227" t="s">
        <v>176</v>
      </c>
      <c r="AI992" s="227" t="s">
        <v>161</v>
      </c>
      <c r="AJ992" s="239"/>
    </row>
    <row r="993" spans="2:36" s="36" customFormat="1" ht="77.7" customHeight="1" x14ac:dyDescent="0.3">
      <c r="B993" s="380"/>
      <c r="C993" s="228"/>
      <c r="D993" s="274"/>
      <c r="E993" s="274"/>
      <c r="F993" s="229"/>
      <c r="G993" s="274"/>
      <c r="H993" s="257"/>
      <c r="I993" s="230"/>
      <c r="J993" s="28" t="s">
        <v>111</v>
      </c>
      <c r="K993" s="80" t="s">
        <v>112</v>
      </c>
      <c r="L993" s="97" t="s">
        <v>85</v>
      </c>
      <c r="M993" s="86">
        <v>1</v>
      </c>
      <c r="N993" s="346"/>
      <c r="O993" s="274"/>
      <c r="P993" s="257"/>
      <c r="Q993" s="257"/>
      <c r="R993" s="257"/>
      <c r="S993" s="231"/>
      <c r="T993" s="232"/>
      <c r="U993" s="232"/>
      <c r="V993" s="364"/>
      <c r="W993" s="236"/>
      <c r="X993" s="236"/>
      <c r="Y993" s="364"/>
      <c r="Z993" s="236"/>
      <c r="AA993" s="236"/>
      <c r="AB993" s="347"/>
      <c r="AC993" s="227"/>
      <c r="AD993" s="237"/>
      <c r="AE993" s="237"/>
      <c r="AF993" s="228"/>
      <c r="AG993" s="227"/>
      <c r="AH993" s="227"/>
      <c r="AI993" s="227"/>
      <c r="AJ993" s="257"/>
    </row>
    <row r="994" spans="2:36" s="36" customFormat="1" ht="87.6" customHeight="1" x14ac:dyDescent="0.3">
      <c r="B994" s="380"/>
      <c r="C994" s="228"/>
      <c r="D994" s="274"/>
      <c r="E994" s="274"/>
      <c r="F994" s="229"/>
      <c r="G994" s="274"/>
      <c r="H994" s="258"/>
      <c r="I994" s="230"/>
      <c r="J994" s="11" t="s">
        <v>127</v>
      </c>
      <c r="K994" s="80" t="s">
        <v>635</v>
      </c>
      <c r="L994" s="97" t="s">
        <v>85</v>
      </c>
      <c r="M994" s="86">
        <v>20</v>
      </c>
      <c r="N994" s="346"/>
      <c r="O994" s="274"/>
      <c r="P994" s="258"/>
      <c r="Q994" s="258"/>
      <c r="R994" s="258"/>
      <c r="S994" s="231"/>
      <c r="T994" s="232"/>
      <c r="U994" s="232"/>
      <c r="V994" s="364"/>
      <c r="W994" s="236"/>
      <c r="X994" s="236"/>
      <c r="Y994" s="364"/>
      <c r="Z994" s="236"/>
      <c r="AA994" s="236"/>
      <c r="AB994" s="347"/>
      <c r="AC994" s="227"/>
      <c r="AD994" s="237"/>
      <c r="AE994" s="237"/>
      <c r="AF994" s="228"/>
      <c r="AG994" s="227"/>
      <c r="AH994" s="227"/>
      <c r="AI994" s="227"/>
      <c r="AJ994" s="258"/>
    </row>
    <row r="995" spans="2:36" s="36" customFormat="1" ht="87.6" customHeight="1" x14ac:dyDescent="0.3">
      <c r="B995" s="243" t="s">
        <v>1187</v>
      </c>
      <c r="C995" s="243" t="s">
        <v>631</v>
      </c>
      <c r="D995" s="299" t="s">
        <v>66</v>
      </c>
      <c r="E995" s="299" t="s">
        <v>67</v>
      </c>
      <c r="F995" s="299" t="s">
        <v>132</v>
      </c>
      <c r="G995" s="299" t="s">
        <v>632</v>
      </c>
      <c r="H995" s="304" t="s">
        <v>70</v>
      </c>
      <c r="I995" s="372" t="s">
        <v>98</v>
      </c>
      <c r="J995" s="188" t="s">
        <v>113</v>
      </c>
      <c r="K995" s="74" t="s">
        <v>114</v>
      </c>
      <c r="L995" s="27" t="s">
        <v>115</v>
      </c>
      <c r="M995" s="61">
        <v>1</v>
      </c>
      <c r="N995" s="479" t="s">
        <v>638</v>
      </c>
      <c r="O995" s="360" t="s">
        <v>360</v>
      </c>
      <c r="P995" s="304" t="s">
        <v>75</v>
      </c>
      <c r="Q995" s="304" t="s">
        <v>76</v>
      </c>
      <c r="R995" s="304" t="s">
        <v>77</v>
      </c>
      <c r="S995" s="301" t="s">
        <v>109</v>
      </c>
      <c r="T995" s="300">
        <f>V995+Y995</f>
        <v>75970</v>
      </c>
      <c r="U995" s="300">
        <f>+T995/M996</f>
        <v>75970</v>
      </c>
      <c r="V995" s="405">
        <v>64574.5</v>
      </c>
      <c r="W995" s="284" t="s">
        <v>98</v>
      </c>
      <c r="X995" s="284" t="s">
        <v>98</v>
      </c>
      <c r="Y995" s="405">
        <v>11395.5</v>
      </c>
      <c r="Z995" s="284" t="s">
        <v>98</v>
      </c>
      <c r="AA995" s="284" t="s">
        <v>98</v>
      </c>
      <c r="AB995" s="605">
        <v>6159.73</v>
      </c>
      <c r="AC995" s="282" t="s">
        <v>80</v>
      </c>
      <c r="AD995" s="283" t="s">
        <v>79</v>
      </c>
      <c r="AE995" s="283">
        <f>V995+Y995</f>
        <v>75970</v>
      </c>
      <c r="AF995" s="282" t="s">
        <v>79</v>
      </c>
      <c r="AG995" s="282" t="s">
        <v>33</v>
      </c>
      <c r="AH995" s="282" t="s">
        <v>166</v>
      </c>
      <c r="AI995" s="282" t="s">
        <v>167</v>
      </c>
      <c r="AJ995" s="282"/>
    </row>
    <row r="996" spans="2:36" s="36" customFormat="1" ht="106.5" customHeight="1" x14ac:dyDescent="0.3">
      <c r="B996" s="243"/>
      <c r="C996" s="243"/>
      <c r="D996" s="299"/>
      <c r="E996" s="299"/>
      <c r="F996" s="299"/>
      <c r="G996" s="299"/>
      <c r="H996" s="306"/>
      <c r="I996" s="372"/>
      <c r="J996" s="188" t="s">
        <v>636</v>
      </c>
      <c r="K996" s="74" t="s">
        <v>117</v>
      </c>
      <c r="L996" s="27" t="s">
        <v>85</v>
      </c>
      <c r="M996" s="61">
        <v>1</v>
      </c>
      <c r="N996" s="479"/>
      <c r="O996" s="360"/>
      <c r="P996" s="306"/>
      <c r="Q996" s="306"/>
      <c r="R996" s="306"/>
      <c r="S996" s="301"/>
      <c r="T996" s="300"/>
      <c r="U996" s="300"/>
      <c r="V996" s="405"/>
      <c r="W996" s="284"/>
      <c r="X996" s="284"/>
      <c r="Y996" s="405"/>
      <c r="Z996" s="284"/>
      <c r="AA996" s="284"/>
      <c r="AB996" s="605"/>
      <c r="AC996" s="282"/>
      <c r="AD996" s="283"/>
      <c r="AE996" s="283"/>
      <c r="AF996" s="243"/>
      <c r="AG996" s="282"/>
      <c r="AH996" s="282"/>
      <c r="AI996" s="282"/>
      <c r="AJ996" s="243"/>
    </row>
    <row r="997" spans="2:36" s="36" customFormat="1" ht="87.6" customHeight="1" x14ac:dyDescent="0.3">
      <c r="B997" s="243"/>
      <c r="C997" s="243"/>
      <c r="D997" s="299"/>
      <c r="E997" s="299"/>
      <c r="F997" s="299"/>
      <c r="G997" s="299"/>
      <c r="H997" s="306"/>
      <c r="I997" s="372"/>
      <c r="J997" s="188" t="s">
        <v>637</v>
      </c>
      <c r="K997" s="74" t="s">
        <v>118</v>
      </c>
      <c r="L997" s="27" t="s">
        <v>119</v>
      </c>
      <c r="M997" s="61">
        <v>1</v>
      </c>
      <c r="N997" s="479"/>
      <c r="O997" s="360"/>
      <c r="P997" s="306"/>
      <c r="Q997" s="306"/>
      <c r="R997" s="306"/>
      <c r="S997" s="301"/>
      <c r="T997" s="300"/>
      <c r="U997" s="300"/>
      <c r="V997" s="405"/>
      <c r="W997" s="284"/>
      <c r="X997" s="284"/>
      <c r="Y997" s="405"/>
      <c r="Z997" s="284"/>
      <c r="AA997" s="284"/>
      <c r="AB997" s="605"/>
      <c r="AC997" s="282"/>
      <c r="AD997" s="283"/>
      <c r="AE997" s="283"/>
      <c r="AF997" s="243"/>
      <c r="AG997" s="282"/>
      <c r="AH997" s="282"/>
      <c r="AI997" s="282"/>
      <c r="AJ997" s="243"/>
    </row>
    <row r="998" spans="2:36" s="36" customFormat="1" ht="87.6" customHeight="1" x14ac:dyDescent="0.3">
      <c r="B998" s="243"/>
      <c r="C998" s="243"/>
      <c r="D998" s="299"/>
      <c r="E998" s="299"/>
      <c r="F998" s="299"/>
      <c r="G998" s="299"/>
      <c r="H998" s="305"/>
      <c r="I998" s="372"/>
      <c r="J998" s="20" t="s">
        <v>120</v>
      </c>
      <c r="K998" s="74" t="s">
        <v>121</v>
      </c>
      <c r="L998" s="27" t="s">
        <v>119</v>
      </c>
      <c r="M998" s="61">
        <v>1</v>
      </c>
      <c r="N998" s="479"/>
      <c r="O998" s="360"/>
      <c r="P998" s="305"/>
      <c r="Q998" s="305"/>
      <c r="R998" s="305"/>
      <c r="S998" s="301"/>
      <c r="T998" s="300"/>
      <c r="U998" s="300"/>
      <c r="V998" s="405"/>
      <c r="W998" s="284"/>
      <c r="X998" s="284"/>
      <c r="Y998" s="405"/>
      <c r="Z998" s="284"/>
      <c r="AA998" s="284"/>
      <c r="AB998" s="605"/>
      <c r="AC998" s="282"/>
      <c r="AD998" s="283"/>
      <c r="AE998" s="283"/>
      <c r="AF998" s="243"/>
      <c r="AG998" s="282"/>
      <c r="AH998" s="282"/>
      <c r="AI998" s="282"/>
      <c r="AJ998" s="243"/>
    </row>
    <row r="999" spans="2:36" s="36" customFormat="1" ht="96.6" x14ac:dyDescent="0.3">
      <c r="B999" s="231" t="s">
        <v>633</v>
      </c>
      <c r="C999" s="228" t="s">
        <v>639</v>
      </c>
      <c r="D999" s="229" t="s">
        <v>66</v>
      </c>
      <c r="E999" s="229" t="s">
        <v>67</v>
      </c>
      <c r="F999" s="229" t="s">
        <v>134</v>
      </c>
      <c r="G999" s="229" t="s">
        <v>629</v>
      </c>
      <c r="H999" s="256" t="s">
        <v>70</v>
      </c>
      <c r="I999" s="230" t="s">
        <v>98</v>
      </c>
      <c r="J999" s="107" t="s">
        <v>634</v>
      </c>
      <c r="K999" s="80" t="s">
        <v>107</v>
      </c>
      <c r="L999" s="97" t="s">
        <v>86</v>
      </c>
      <c r="M999" s="86">
        <v>40</v>
      </c>
      <c r="N999" s="346" t="s">
        <v>638</v>
      </c>
      <c r="O999" s="274" t="s">
        <v>360</v>
      </c>
      <c r="P999" s="256" t="s">
        <v>75</v>
      </c>
      <c r="Q999" s="256" t="s">
        <v>76</v>
      </c>
      <c r="R999" s="256" t="s">
        <v>77</v>
      </c>
      <c r="S999" s="231" t="s">
        <v>109</v>
      </c>
      <c r="T999" s="232">
        <f>V999+Y999</f>
        <v>87570.450000000012</v>
      </c>
      <c r="U999" s="232" t="s">
        <v>79</v>
      </c>
      <c r="V999" s="237">
        <v>74434.91</v>
      </c>
      <c r="W999" s="236" t="s">
        <v>98</v>
      </c>
      <c r="X999" s="236" t="s">
        <v>98</v>
      </c>
      <c r="Y999" s="237">
        <v>13135.54</v>
      </c>
      <c r="Z999" s="236" t="s">
        <v>98</v>
      </c>
      <c r="AA999" s="236" t="s">
        <v>98</v>
      </c>
      <c r="AB999" s="355">
        <v>7100.19</v>
      </c>
      <c r="AC999" s="227" t="s">
        <v>149</v>
      </c>
      <c r="AD999" s="237" t="s">
        <v>79</v>
      </c>
      <c r="AE999" s="237">
        <f>V999+Y999</f>
        <v>87570.450000000012</v>
      </c>
      <c r="AF999" s="227" t="s">
        <v>79</v>
      </c>
      <c r="AG999" s="227" t="s">
        <v>33</v>
      </c>
      <c r="AH999" s="227" t="s">
        <v>166</v>
      </c>
      <c r="AI999" s="227" t="s">
        <v>167</v>
      </c>
      <c r="AJ999" s="239"/>
    </row>
    <row r="1000" spans="2:36" s="36" customFormat="1" ht="69.599999999999994" customHeight="1" x14ac:dyDescent="0.3">
      <c r="B1000" s="231"/>
      <c r="C1000" s="228"/>
      <c r="D1000" s="229"/>
      <c r="E1000" s="229"/>
      <c r="F1000" s="229"/>
      <c r="G1000" s="229"/>
      <c r="H1000" s="257"/>
      <c r="I1000" s="230"/>
      <c r="J1000" s="28" t="s">
        <v>111</v>
      </c>
      <c r="K1000" s="80" t="s">
        <v>112</v>
      </c>
      <c r="L1000" s="97" t="s">
        <v>85</v>
      </c>
      <c r="M1000" s="86">
        <v>1</v>
      </c>
      <c r="N1000" s="346"/>
      <c r="O1000" s="274"/>
      <c r="P1000" s="257"/>
      <c r="Q1000" s="257"/>
      <c r="R1000" s="257"/>
      <c r="S1000" s="231"/>
      <c r="T1000" s="232"/>
      <c r="U1000" s="232"/>
      <c r="V1000" s="365"/>
      <c r="W1000" s="236"/>
      <c r="X1000" s="236"/>
      <c r="Y1000" s="365"/>
      <c r="Z1000" s="236"/>
      <c r="AA1000" s="236"/>
      <c r="AB1000" s="481"/>
      <c r="AC1000" s="227"/>
      <c r="AD1000" s="237"/>
      <c r="AE1000" s="237"/>
      <c r="AF1000" s="228"/>
      <c r="AG1000" s="227"/>
      <c r="AH1000" s="227"/>
      <c r="AI1000" s="227"/>
      <c r="AJ1000" s="257"/>
    </row>
    <row r="1001" spans="2:36" s="36" customFormat="1" ht="58.5" customHeight="1" x14ac:dyDescent="0.3">
      <c r="B1001" s="231"/>
      <c r="C1001" s="228"/>
      <c r="D1001" s="229"/>
      <c r="E1001" s="229"/>
      <c r="F1001" s="229"/>
      <c r="G1001" s="229"/>
      <c r="H1001" s="258"/>
      <c r="I1001" s="230"/>
      <c r="J1001" s="11" t="s">
        <v>127</v>
      </c>
      <c r="K1001" s="80" t="s">
        <v>635</v>
      </c>
      <c r="L1001" s="97" t="s">
        <v>85</v>
      </c>
      <c r="M1001" s="86">
        <v>56</v>
      </c>
      <c r="N1001" s="346"/>
      <c r="O1001" s="274"/>
      <c r="P1001" s="258"/>
      <c r="Q1001" s="258"/>
      <c r="R1001" s="258"/>
      <c r="S1001" s="231"/>
      <c r="T1001" s="232"/>
      <c r="U1001" s="232"/>
      <c r="V1001" s="365"/>
      <c r="W1001" s="236"/>
      <c r="X1001" s="236"/>
      <c r="Y1001" s="365"/>
      <c r="Z1001" s="236"/>
      <c r="AA1001" s="236"/>
      <c r="AB1001" s="481"/>
      <c r="AC1001" s="227"/>
      <c r="AD1001" s="237"/>
      <c r="AE1001" s="237"/>
      <c r="AF1001" s="228"/>
      <c r="AG1001" s="227"/>
      <c r="AH1001" s="227"/>
      <c r="AI1001" s="227"/>
      <c r="AJ1001" s="258"/>
    </row>
    <row r="1002" spans="2:36" s="36" customFormat="1" ht="87.6" customHeight="1" x14ac:dyDescent="0.3">
      <c r="B1002" s="228" t="s">
        <v>1186</v>
      </c>
      <c r="C1002" s="228" t="s">
        <v>1188</v>
      </c>
      <c r="D1002" s="229" t="s">
        <v>66</v>
      </c>
      <c r="E1002" s="229" t="s">
        <v>67</v>
      </c>
      <c r="F1002" s="229" t="s">
        <v>132</v>
      </c>
      <c r="G1002" s="229" t="s">
        <v>632</v>
      </c>
      <c r="H1002" s="256" t="s">
        <v>70</v>
      </c>
      <c r="I1002" s="230" t="s">
        <v>98</v>
      </c>
      <c r="J1002" s="107" t="s">
        <v>113</v>
      </c>
      <c r="K1002" s="80" t="s">
        <v>114</v>
      </c>
      <c r="L1002" s="7" t="s">
        <v>115</v>
      </c>
      <c r="M1002" s="63">
        <v>1</v>
      </c>
      <c r="N1002" s="346" t="s">
        <v>638</v>
      </c>
      <c r="O1002" s="274" t="s">
        <v>360</v>
      </c>
      <c r="P1002" s="256" t="s">
        <v>75</v>
      </c>
      <c r="Q1002" s="256" t="s">
        <v>76</v>
      </c>
      <c r="R1002" s="256" t="s">
        <v>77</v>
      </c>
      <c r="S1002" s="231" t="s">
        <v>109</v>
      </c>
      <c r="T1002" s="232">
        <f>V1002+Y1002</f>
        <v>75970</v>
      </c>
      <c r="U1002" s="232">
        <f>+T1002/M1003</f>
        <v>75970</v>
      </c>
      <c r="V1002" s="351">
        <v>64574.5</v>
      </c>
      <c r="W1002" s="236" t="s">
        <v>98</v>
      </c>
      <c r="X1002" s="236" t="s">
        <v>98</v>
      </c>
      <c r="Y1002" s="351">
        <v>11395.5</v>
      </c>
      <c r="Z1002" s="236" t="s">
        <v>98</v>
      </c>
      <c r="AA1002" s="236" t="s">
        <v>98</v>
      </c>
      <c r="AB1002" s="516">
        <v>6159.73</v>
      </c>
      <c r="AC1002" s="227" t="s">
        <v>80</v>
      </c>
      <c r="AD1002" s="237" t="s">
        <v>79</v>
      </c>
      <c r="AE1002" s="237">
        <f>V1002+Y1002</f>
        <v>75970</v>
      </c>
      <c r="AF1002" s="227" t="s">
        <v>79</v>
      </c>
      <c r="AG1002" s="227" t="s">
        <v>33</v>
      </c>
      <c r="AH1002" s="227" t="s">
        <v>405</v>
      </c>
      <c r="AI1002" s="227" t="s">
        <v>406</v>
      </c>
      <c r="AJ1002" s="227"/>
    </row>
    <row r="1003" spans="2:36" s="36" customFormat="1" ht="106.5" customHeight="1" x14ac:dyDescent="0.3">
      <c r="B1003" s="228"/>
      <c r="C1003" s="228"/>
      <c r="D1003" s="229"/>
      <c r="E1003" s="229"/>
      <c r="F1003" s="229"/>
      <c r="G1003" s="229"/>
      <c r="H1003" s="257"/>
      <c r="I1003" s="230"/>
      <c r="J1003" s="107" t="s">
        <v>636</v>
      </c>
      <c r="K1003" s="80" t="s">
        <v>117</v>
      </c>
      <c r="L1003" s="7" t="s">
        <v>85</v>
      </c>
      <c r="M1003" s="63">
        <v>1</v>
      </c>
      <c r="N1003" s="346"/>
      <c r="O1003" s="274"/>
      <c r="P1003" s="257"/>
      <c r="Q1003" s="257"/>
      <c r="R1003" s="257"/>
      <c r="S1003" s="231"/>
      <c r="T1003" s="232"/>
      <c r="U1003" s="232"/>
      <c r="V1003" s="351"/>
      <c r="W1003" s="236"/>
      <c r="X1003" s="236"/>
      <c r="Y1003" s="351"/>
      <c r="Z1003" s="236"/>
      <c r="AA1003" s="236"/>
      <c r="AB1003" s="516"/>
      <c r="AC1003" s="227"/>
      <c r="AD1003" s="237"/>
      <c r="AE1003" s="237"/>
      <c r="AF1003" s="228"/>
      <c r="AG1003" s="227"/>
      <c r="AH1003" s="227"/>
      <c r="AI1003" s="227"/>
      <c r="AJ1003" s="228"/>
    </row>
    <row r="1004" spans="2:36" s="36" customFormat="1" ht="87.6" customHeight="1" x14ac:dyDescent="0.3">
      <c r="B1004" s="228"/>
      <c r="C1004" s="228"/>
      <c r="D1004" s="229"/>
      <c r="E1004" s="229"/>
      <c r="F1004" s="229"/>
      <c r="G1004" s="229"/>
      <c r="H1004" s="257"/>
      <c r="I1004" s="230"/>
      <c r="J1004" s="107" t="s">
        <v>637</v>
      </c>
      <c r="K1004" s="80" t="s">
        <v>118</v>
      </c>
      <c r="L1004" s="7" t="s">
        <v>119</v>
      </c>
      <c r="M1004" s="63">
        <v>1</v>
      </c>
      <c r="N1004" s="346"/>
      <c r="O1004" s="274"/>
      <c r="P1004" s="257"/>
      <c r="Q1004" s="257"/>
      <c r="R1004" s="257"/>
      <c r="S1004" s="231"/>
      <c r="T1004" s="232"/>
      <c r="U1004" s="232"/>
      <c r="V1004" s="351"/>
      <c r="W1004" s="236"/>
      <c r="X1004" s="236"/>
      <c r="Y1004" s="351"/>
      <c r="Z1004" s="236"/>
      <c r="AA1004" s="236"/>
      <c r="AB1004" s="516"/>
      <c r="AC1004" s="227"/>
      <c r="AD1004" s="237"/>
      <c r="AE1004" s="237"/>
      <c r="AF1004" s="228"/>
      <c r="AG1004" s="227"/>
      <c r="AH1004" s="227"/>
      <c r="AI1004" s="227"/>
      <c r="AJ1004" s="228"/>
    </row>
    <row r="1005" spans="2:36" s="36" customFormat="1" ht="87.6" customHeight="1" x14ac:dyDescent="0.3">
      <c r="B1005" s="228"/>
      <c r="C1005" s="228"/>
      <c r="D1005" s="229"/>
      <c r="E1005" s="229"/>
      <c r="F1005" s="229"/>
      <c r="G1005" s="229"/>
      <c r="H1005" s="258"/>
      <c r="I1005" s="230"/>
      <c r="J1005" s="11" t="s">
        <v>120</v>
      </c>
      <c r="K1005" s="80" t="s">
        <v>121</v>
      </c>
      <c r="L1005" s="7" t="s">
        <v>119</v>
      </c>
      <c r="M1005" s="63">
        <v>1</v>
      </c>
      <c r="N1005" s="346"/>
      <c r="O1005" s="274"/>
      <c r="P1005" s="258"/>
      <c r="Q1005" s="258"/>
      <c r="R1005" s="258"/>
      <c r="S1005" s="231"/>
      <c r="T1005" s="232"/>
      <c r="U1005" s="232"/>
      <c r="V1005" s="351"/>
      <c r="W1005" s="236"/>
      <c r="X1005" s="236"/>
      <c r="Y1005" s="351"/>
      <c r="Z1005" s="236"/>
      <c r="AA1005" s="236"/>
      <c r="AB1005" s="516"/>
      <c r="AC1005" s="227"/>
      <c r="AD1005" s="237"/>
      <c r="AE1005" s="237"/>
      <c r="AF1005" s="228"/>
      <c r="AG1005" s="227"/>
      <c r="AH1005" s="227"/>
      <c r="AI1005" s="227"/>
      <c r="AJ1005" s="228"/>
    </row>
    <row r="1006" spans="2:36" s="36" customFormat="1" ht="132" customHeight="1" x14ac:dyDescent="0.3">
      <c r="B1006" s="257" t="s">
        <v>168</v>
      </c>
      <c r="C1006" s="257" t="s">
        <v>169</v>
      </c>
      <c r="D1006" s="257" t="s">
        <v>106</v>
      </c>
      <c r="E1006" s="272" t="s">
        <v>67</v>
      </c>
      <c r="F1006" s="272" t="s">
        <v>134</v>
      </c>
      <c r="G1006" s="272" t="s">
        <v>147</v>
      </c>
      <c r="H1006" s="257" t="s">
        <v>70</v>
      </c>
      <c r="I1006" s="257" t="s">
        <v>79</v>
      </c>
      <c r="J1006" s="72" t="s">
        <v>207</v>
      </c>
      <c r="K1006" s="22" t="s">
        <v>107</v>
      </c>
      <c r="L1006" s="22" t="s">
        <v>86</v>
      </c>
      <c r="M1006" s="22">
        <v>40</v>
      </c>
      <c r="N1006" s="240" t="s">
        <v>108</v>
      </c>
      <c r="O1006" s="257" t="s">
        <v>170</v>
      </c>
      <c r="P1006" s="257" t="s">
        <v>75</v>
      </c>
      <c r="Q1006" s="257" t="s">
        <v>76</v>
      </c>
      <c r="R1006" s="264" t="s">
        <v>77</v>
      </c>
      <c r="S1006" s="264" t="s">
        <v>109</v>
      </c>
      <c r="T1006" s="303">
        <f>V1006+Y1006</f>
        <v>351052.49</v>
      </c>
      <c r="U1006" s="303">
        <f>T1006/M1007</f>
        <v>70210.497999999992</v>
      </c>
      <c r="V1006" s="234">
        <v>298394.62</v>
      </c>
      <c r="W1006" s="234" t="s">
        <v>79</v>
      </c>
      <c r="X1006" s="234" t="s">
        <v>79</v>
      </c>
      <c r="Y1006" s="234">
        <v>52657.87</v>
      </c>
      <c r="Z1006" s="234" t="s">
        <v>98</v>
      </c>
      <c r="AA1006" s="234" t="s">
        <v>79</v>
      </c>
      <c r="AB1006" s="234">
        <v>28463.72</v>
      </c>
      <c r="AC1006" s="240" t="s">
        <v>149</v>
      </c>
      <c r="AD1006" s="261" t="s">
        <v>79</v>
      </c>
      <c r="AE1006" s="261">
        <f>V1006+Y1006</f>
        <v>351052.49</v>
      </c>
      <c r="AF1006" s="240" t="s">
        <v>79</v>
      </c>
      <c r="AG1006" s="240" t="s">
        <v>33</v>
      </c>
      <c r="AH1006" s="240" t="s">
        <v>174</v>
      </c>
      <c r="AI1006" s="240" t="s">
        <v>158</v>
      </c>
      <c r="AJ1006" s="239"/>
    </row>
    <row r="1007" spans="2:36" s="36" customFormat="1" ht="86.1" customHeight="1" x14ac:dyDescent="0.3">
      <c r="B1007" s="257"/>
      <c r="C1007" s="257"/>
      <c r="D1007" s="257"/>
      <c r="E1007" s="272"/>
      <c r="F1007" s="272"/>
      <c r="G1007" s="272"/>
      <c r="H1007" s="257"/>
      <c r="I1007" s="257"/>
      <c r="J1007" s="11" t="s">
        <v>111</v>
      </c>
      <c r="K1007" s="7" t="s">
        <v>112</v>
      </c>
      <c r="L1007" s="7" t="s">
        <v>85</v>
      </c>
      <c r="M1007" s="7">
        <v>5</v>
      </c>
      <c r="N1007" s="240"/>
      <c r="O1007" s="257"/>
      <c r="P1007" s="257"/>
      <c r="Q1007" s="257"/>
      <c r="R1007" s="264"/>
      <c r="S1007" s="264"/>
      <c r="T1007" s="303"/>
      <c r="U1007" s="303"/>
      <c r="V1007" s="234"/>
      <c r="W1007" s="234"/>
      <c r="X1007" s="234"/>
      <c r="Y1007" s="234"/>
      <c r="Z1007" s="234"/>
      <c r="AA1007" s="234"/>
      <c r="AB1007" s="234"/>
      <c r="AC1007" s="240"/>
      <c r="AD1007" s="261"/>
      <c r="AE1007" s="261"/>
      <c r="AF1007" s="257"/>
      <c r="AG1007" s="240"/>
      <c r="AH1007" s="240"/>
      <c r="AI1007" s="240"/>
      <c r="AJ1007" s="257"/>
    </row>
    <row r="1008" spans="2:36" s="36" customFormat="1" ht="59.1" customHeight="1" x14ac:dyDescent="0.3">
      <c r="B1008" s="258"/>
      <c r="C1008" s="258"/>
      <c r="D1008" s="258"/>
      <c r="E1008" s="273"/>
      <c r="F1008" s="273"/>
      <c r="G1008" s="273"/>
      <c r="H1008" s="258"/>
      <c r="I1008" s="258"/>
      <c r="J1008" s="11" t="s">
        <v>127</v>
      </c>
      <c r="K1008" s="7" t="s">
        <v>128</v>
      </c>
      <c r="L1008" s="7" t="s">
        <v>85</v>
      </c>
      <c r="M1008" s="63">
        <v>220</v>
      </c>
      <c r="N1008" s="241"/>
      <c r="O1008" s="258"/>
      <c r="P1008" s="258"/>
      <c r="Q1008" s="258"/>
      <c r="R1008" s="265"/>
      <c r="S1008" s="265"/>
      <c r="T1008" s="253"/>
      <c r="U1008" s="253"/>
      <c r="V1008" s="235"/>
      <c r="W1008" s="235"/>
      <c r="X1008" s="235"/>
      <c r="Y1008" s="235"/>
      <c r="Z1008" s="235"/>
      <c r="AA1008" s="235"/>
      <c r="AB1008" s="235"/>
      <c r="AC1008" s="241"/>
      <c r="AD1008" s="262"/>
      <c r="AE1008" s="262"/>
      <c r="AF1008" s="258"/>
      <c r="AG1008" s="241"/>
      <c r="AH1008" s="241"/>
      <c r="AI1008" s="241"/>
      <c r="AJ1008" s="258"/>
    </row>
    <row r="1009" spans="2:36" s="36" customFormat="1" ht="132" customHeight="1" x14ac:dyDescent="0.3">
      <c r="B1009" s="228" t="s">
        <v>171</v>
      </c>
      <c r="C1009" s="228" t="s">
        <v>172</v>
      </c>
      <c r="D1009" s="228" t="s">
        <v>106</v>
      </c>
      <c r="E1009" s="229" t="s">
        <v>67</v>
      </c>
      <c r="F1009" s="229" t="s">
        <v>134</v>
      </c>
      <c r="G1009" s="229" t="s">
        <v>147</v>
      </c>
      <c r="H1009" s="228" t="s">
        <v>70</v>
      </c>
      <c r="I1009" s="228" t="s">
        <v>79</v>
      </c>
      <c r="J1009" s="11" t="s">
        <v>207</v>
      </c>
      <c r="K1009" s="7" t="s">
        <v>107</v>
      </c>
      <c r="L1009" s="7" t="s">
        <v>86</v>
      </c>
      <c r="M1009" s="7">
        <v>40</v>
      </c>
      <c r="N1009" s="227" t="s">
        <v>108</v>
      </c>
      <c r="O1009" s="228" t="s">
        <v>170</v>
      </c>
      <c r="P1009" s="228" t="s">
        <v>75</v>
      </c>
      <c r="Q1009" s="228" t="s">
        <v>76</v>
      </c>
      <c r="R1009" s="231" t="s">
        <v>77</v>
      </c>
      <c r="S1009" s="231" t="s">
        <v>109</v>
      </c>
      <c r="T1009" s="232">
        <f>V1009+Y1009</f>
        <v>59999.99</v>
      </c>
      <c r="U1009" s="232">
        <f>T1009</f>
        <v>59999.99</v>
      </c>
      <c r="V1009" s="233">
        <v>51000</v>
      </c>
      <c r="W1009" s="236" t="s">
        <v>79</v>
      </c>
      <c r="X1009" s="236" t="s">
        <v>79</v>
      </c>
      <c r="Y1009" s="236">
        <v>8999.99</v>
      </c>
      <c r="Z1009" s="236" t="s">
        <v>98</v>
      </c>
      <c r="AA1009" s="236" t="s">
        <v>79</v>
      </c>
      <c r="AB1009" s="236">
        <v>4864.87</v>
      </c>
      <c r="AC1009" s="227" t="s">
        <v>149</v>
      </c>
      <c r="AD1009" s="237" t="s">
        <v>79</v>
      </c>
      <c r="AE1009" s="237">
        <f>V1009+Y1009</f>
        <v>59999.99</v>
      </c>
      <c r="AF1009" s="227" t="s">
        <v>79</v>
      </c>
      <c r="AG1009" s="227" t="s">
        <v>33</v>
      </c>
      <c r="AH1009" s="227" t="s">
        <v>157</v>
      </c>
      <c r="AI1009" s="227" t="s">
        <v>158</v>
      </c>
      <c r="AJ1009" s="227"/>
    </row>
    <row r="1010" spans="2:36" s="36" customFormat="1" ht="86.1" customHeight="1" x14ac:dyDescent="0.3">
      <c r="B1010" s="228"/>
      <c r="C1010" s="228"/>
      <c r="D1010" s="228"/>
      <c r="E1010" s="229"/>
      <c r="F1010" s="229"/>
      <c r="G1010" s="229"/>
      <c r="H1010" s="228"/>
      <c r="I1010" s="228"/>
      <c r="J1010" s="11" t="s">
        <v>111</v>
      </c>
      <c r="K1010" s="7" t="s">
        <v>112</v>
      </c>
      <c r="L1010" s="7" t="s">
        <v>85</v>
      </c>
      <c r="M1010" s="7">
        <v>1</v>
      </c>
      <c r="N1010" s="227"/>
      <c r="O1010" s="228"/>
      <c r="P1010" s="228"/>
      <c r="Q1010" s="228"/>
      <c r="R1010" s="231"/>
      <c r="S1010" s="231"/>
      <c r="T1010" s="232"/>
      <c r="U1010" s="232"/>
      <c r="V1010" s="234"/>
      <c r="W1010" s="236"/>
      <c r="X1010" s="236"/>
      <c r="Y1010" s="236"/>
      <c r="Z1010" s="236"/>
      <c r="AA1010" s="236"/>
      <c r="AB1010" s="236"/>
      <c r="AC1010" s="227"/>
      <c r="AD1010" s="237"/>
      <c r="AE1010" s="237"/>
      <c r="AF1010" s="228"/>
      <c r="AG1010" s="227"/>
      <c r="AH1010" s="227"/>
      <c r="AI1010" s="227"/>
      <c r="AJ1010" s="228"/>
    </row>
    <row r="1011" spans="2:36" s="36" customFormat="1" ht="59.1" customHeight="1" x14ac:dyDescent="0.3">
      <c r="B1011" s="228"/>
      <c r="C1011" s="228"/>
      <c r="D1011" s="228"/>
      <c r="E1011" s="229"/>
      <c r="F1011" s="229"/>
      <c r="G1011" s="229"/>
      <c r="H1011" s="228"/>
      <c r="I1011" s="228"/>
      <c r="J1011" s="11" t="s">
        <v>127</v>
      </c>
      <c r="K1011" s="7" t="s">
        <v>128</v>
      </c>
      <c r="L1011" s="7" t="s">
        <v>85</v>
      </c>
      <c r="M1011" s="63">
        <v>30</v>
      </c>
      <c r="N1011" s="227"/>
      <c r="O1011" s="228"/>
      <c r="P1011" s="228"/>
      <c r="Q1011" s="228"/>
      <c r="R1011" s="231"/>
      <c r="S1011" s="231"/>
      <c r="T1011" s="232"/>
      <c r="U1011" s="232"/>
      <c r="V1011" s="235"/>
      <c r="W1011" s="236"/>
      <c r="X1011" s="236"/>
      <c r="Y1011" s="236"/>
      <c r="Z1011" s="236"/>
      <c r="AA1011" s="236"/>
      <c r="AB1011" s="236"/>
      <c r="AC1011" s="227"/>
      <c r="AD1011" s="237"/>
      <c r="AE1011" s="237"/>
      <c r="AF1011" s="228"/>
      <c r="AG1011" s="227"/>
      <c r="AH1011" s="227"/>
      <c r="AI1011" s="227"/>
      <c r="AJ1011" s="228"/>
    </row>
    <row r="1012" spans="2:36" s="36" customFormat="1" ht="132" customHeight="1" x14ac:dyDescent="0.3">
      <c r="B1012" s="228" t="s">
        <v>173</v>
      </c>
      <c r="C1012" s="228" t="s">
        <v>816</v>
      </c>
      <c r="D1012" s="228" t="s">
        <v>106</v>
      </c>
      <c r="E1012" s="229" t="s">
        <v>67</v>
      </c>
      <c r="F1012" s="229" t="s">
        <v>134</v>
      </c>
      <c r="G1012" s="229" t="s">
        <v>147</v>
      </c>
      <c r="H1012" s="228" t="s">
        <v>70</v>
      </c>
      <c r="I1012" s="228" t="s">
        <v>79</v>
      </c>
      <c r="J1012" s="11" t="s">
        <v>207</v>
      </c>
      <c r="K1012" s="7" t="s">
        <v>107</v>
      </c>
      <c r="L1012" s="7" t="s">
        <v>86</v>
      </c>
      <c r="M1012" s="7">
        <v>40</v>
      </c>
      <c r="N1012" s="227" t="s">
        <v>108</v>
      </c>
      <c r="O1012" s="228" t="s">
        <v>170</v>
      </c>
      <c r="P1012" s="228" t="s">
        <v>75</v>
      </c>
      <c r="Q1012" s="228" t="s">
        <v>76</v>
      </c>
      <c r="R1012" s="231" t="s">
        <v>77</v>
      </c>
      <c r="S1012" s="231" t="s">
        <v>109</v>
      </c>
      <c r="T1012" s="232">
        <f>V1012+Y1012</f>
        <v>108000</v>
      </c>
      <c r="U1012" s="232">
        <f>+T1012/M1013</f>
        <v>54000</v>
      </c>
      <c r="V1012" s="233">
        <v>91800</v>
      </c>
      <c r="W1012" s="236" t="s">
        <v>79</v>
      </c>
      <c r="X1012" s="236" t="s">
        <v>79</v>
      </c>
      <c r="Y1012" s="236">
        <v>16200</v>
      </c>
      <c r="Z1012" s="236" t="s">
        <v>98</v>
      </c>
      <c r="AA1012" s="236" t="s">
        <v>79</v>
      </c>
      <c r="AB1012" s="236">
        <v>8756.76</v>
      </c>
      <c r="AC1012" s="227" t="s">
        <v>149</v>
      </c>
      <c r="AD1012" s="237" t="s">
        <v>79</v>
      </c>
      <c r="AE1012" s="237">
        <f>V1012+Y1012</f>
        <v>108000</v>
      </c>
      <c r="AF1012" s="227" t="s">
        <v>79</v>
      </c>
      <c r="AG1012" s="227" t="s">
        <v>33</v>
      </c>
      <c r="AH1012" s="227" t="s">
        <v>160</v>
      </c>
      <c r="AI1012" s="227" t="s">
        <v>161</v>
      </c>
      <c r="AJ1012" s="227"/>
    </row>
    <row r="1013" spans="2:36" s="36" customFormat="1" ht="86.1" customHeight="1" x14ac:dyDescent="0.3">
      <c r="B1013" s="228"/>
      <c r="C1013" s="228"/>
      <c r="D1013" s="228"/>
      <c r="E1013" s="229"/>
      <c r="F1013" s="229"/>
      <c r="G1013" s="229"/>
      <c r="H1013" s="228"/>
      <c r="I1013" s="228"/>
      <c r="J1013" s="11" t="s">
        <v>111</v>
      </c>
      <c r="K1013" s="7" t="s">
        <v>112</v>
      </c>
      <c r="L1013" s="7" t="s">
        <v>85</v>
      </c>
      <c r="M1013" s="7">
        <v>2</v>
      </c>
      <c r="N1013" s="227"/>
      <c r="O1013" s="228"/>
      <c r="P1013" s="228"/>
      <c r="Q1013" s="228"/>
      <c r="R1013" s="231"/>
      <c r="S1013" s="231"/>
      <c r="T1013" s="232"/>
      <c r="U1013" s="232"/>
      <c r="V1013" s="234"/>
      <c r="W1013" s="236"/>
      <c r="X1013" s="236"/>
      <c r="Y1013" s="236"/>
      <c r="Z1013" s="236"/>
      <c r="AA1013" s="236"/>
      <c r="AB1013" s="236"/>
      <c r="AC1013" s="227"/>
      <c r="AD1013" s="237"/>
      <c r="AE1013" s="237"/>
      <c r="AF1013" s="228"/>
      <c r="AG1013" s="227"/>
      <c r="AH1013" s="227"/>
      <c r="AI1013" s="227"/>
      <c r="AJ1013" s="228"/>
    </row>
    <row r="1014" spans="2:36" s="36" customFormat="1" ht="59.1" customHeight="1" x14ac:dyDescent="0.3">
      <c r="B1014" s="228"/>
      <c r="C1014" s="228"/>
      <c r="D1014" s="228"/>
      <c r="E1014" s="229"/>
      <c r="F1014" s="229"/>
      <c r="G1014" s="229"/>
      <c r="H1014" s="228"/>
      <c r="I1014" s="228"/>
      <c r="J1014" s="11" t="s">
        <v>127</v>
      </c>
      <c r="K1014" s="7" t="s">
        <v>128</v>
      </c>
      <c r="L1014" s="7" t="s">
        <v>85</v>
      </c>
      <c r="M1014" s="63">
        <v>92</v>
      </c>
      <c r="N1014" s="227"/>
      <c r="O1014" s="228"/>
      <c r="P1014" s="228"/>
      <c r="Q1014" s="228"/>
      <c r="R1014" s="231"/>
      <c r="S1014" s="231"/>
      <c r="T1014" s="232"/>
      <c r="U1014" s="232"/>
      <c r="V1014" s="235"/>
      <c r="W1014" s="236"/>
      <c r="X1014" s="236"/>
      <c r="Y1014" s="236"/>
      <c r="Z1014" s="236"/>
      <c r="AA1014" s="236"/>
      <c r="AB1014" s="236"/>
      <c r="AC1014" s="227"/>
      <c r="AD1014" s="237"/>
      <c r="AE1014" s="237"/>
      <c r="AF1014" s="228"/>
      <c r="AG1014" s="227"/>
      <c r="AH1014" s="227"/>
      <c r="AI1014" s="227"/>
      <c r="AJ1014" s="228"/>
    </row>
    <row r="1015" spans="2:36" s="36" customFormat="1" ht="132" customHeight="1" x14ac:dyDescent="0.3">
      <c r="B1015" s="228" t="s">
        <v>175</v>
      </c>
      <c r="C1015" s="228" t="s">
        <v>817</v>
      </c>
      <c r="D1015" s="228" t="s">
        <v>106</v>
      </c>
      <c r="E1015" s="229" t="s">
        <v>67</v>
      </c>
      <c r="F1015" s="229" t="s">
        <v>134</v>
      </c>
      <c r="G1015" s="229" t="s">
        <v>147</v>
      </c>
      <c r="H1015" s="228" t="s">
        <v>70</v>
      </c>
      <c r="I1015" s="228" t="s">
        <v>79</v>
      </c>
      <c r="J1015" s="11" t="s">
        <v>207</v>
      </c>
      <c r="K1015" s="7" t="s">
        <v>107</v>
      </c>
      <c r="L1015" s="7" t="s">
        <v>86</v>
      </c>
      <c r="M1015" s="7">
        <v>40</v>
      </c>
      <c r="N1015" s="227" t="s">
        <v>108</v>
      </c>
      <c r="O1015" s="228" t="s">
        <v>170</v>
      </c>
      <c r="P1015" s="228" t="s">
        <v>75</v>
      </c>
      <c r="Q1015" s="228" t="s">
        <v>76</v>
      </c>
      <c r="R1015" s="231" t="s">
        <v>77</v>
      </c>
      <c r="S1015" s="231" t="s">
        <v>109</v>
      </c>
      <c r="T1015" s="232">
        <f>V1015+Y1015</f>
        <v>99999.99</v>
      </c>
      <c r="U1015" s="232">
        <f>T1015/M1016</f>
        <v>99999.99</v>
      </c>
      <c r="V1015" s="233">
        <v>84999.99</v>
      </c>
      <c r="W1015" s="236" t="s">
        <v>79</v>
      </c>
      <c r="X1015" s="236" t="s">
        <v>79</v>
      </c>
      <c r="Y1015" s="236">
        <v>15000</v>
      </c>
      <c r="Z1015" s="236" t="s">
        <v>98</v>
      </c>
      <c r="AA1015" s="236" t="s">
        <v>79</v>
      </c>
      <c r="AB1015" s="236">
        <v>8108.11</v>
      </c>
      <c r="AC1015" s="227" t="s">
        <v>149</v>
      </c>
      <c r="AD1015" s="237" t="s">
        <v>79</v>
      </c>
      <c r="AE1015" s="237">
        <f>V1015+Y1015</f>
        <v>99999.99</v>
      </c>
      <c r="AF1015" s="227" t="s">
        <v>79</v>
      </c>
      <c r="AG1015" s="227" t="s">
        <v>33</v>
      </c>
      <c r="AH1015" s="227" t="s">
        <v>294</v>
      </c>
      <c r="AI1015" s="227" t="s">
        <v>355</v>
      </c>
      <c r="AJ1015" s="227"/>
    </row>
    <row r="1016" spans="2:36" s="36" customFormat="1" ht="86.1" customHeight="1" x14ac:dyDescent="0.3">
      <c r="B1016" s="228"/>
      <c r="C1016" s="228"/>
      <c r="D1016" s="228"/>
      <c r="E1016" s="229"/>
      <c r="F1016" s="229"/>
      <c r="G1016" s="229"/>
      <c r="H1016" s="228"/>
      <c r="I1016" s="228"/>
      <c r="J1016" s="11" t="s">
        <v>111</v>
      </c>
      <c r="K1016" s="7" t="s">
        <v>112</v>
      </c>
      <c r="L1016" s="7" t="s">
        <v>85</v>
      </c>
      <c r="M1016" s="7">
        <v>1</v>
      </c>
      <c r="N1016" s="227"/>
      <c r="O1016" s="228"/>
      <c r="P1016" s="228"/>
      <c r="Q1016" s="228"/>
      <c r="R1016" s="231"/>
      <c r="S1016" s="231"/>
      <c r="T1016" s="232"/>
      <c r="U1016" s="232"/>
      <c r="V1016" s="234"/>
      <c r="W1016" s="236"/>
      <c r="X1016" s="236"/>
      <c r="Y1016" s="236"/>
      <c r="Z1016" s="236"/>
      <c r="AA1016" s="236"/>
      <c r="AB1016" s="236"/>
      <c r="AC1016" s="227"/>
      <c r="AD1016" s="237"/>
      <c r="AE1016" s="237"/>
      <c r="AF1016" s="228"/>
      <c r="AG1016" s="227"/>
      <c r="AH1016" s="227"/>
      <c r="AI1016" s="227"/>
      <c r="AJ1016" s="228"/>
    </row>
    <row r="1017" spans="2:36" s="36" customFormat="1" ht="59.1" customHeight="1" x14ac:dyDescent="0.3">
      <c r="B1017" s="228"/>
      <c r="C1017" s="228"/>
      <c r="D1017" s="228"/>
      <c r="E1017" s="229"/>
      <c r="F1017" s="229"/>
      <c r="G1017" s="229"/>
      <c r="H1017" s="228"/>
      <c r="I1017" s="228"/>
      <c r="J1017" s="11" t="s">
        <v>127</v>
      </c>
      <c r="K1017" s="7" t="s">
        <v>128</v>
      </c>
      <c r="L1017" s="7" t="s">
        <v>85</v>
      </c>
      <c r="M1017" s="63">
        <v>50</v>
      </c>
      <c r="N1017" s="227"/>
      <c r="O1017" s="228"/>
      <c r="P1017" s="228"/>
      <c r="Q1017" s="228"/>
      <c r="R1017" s="231"/>
      <c r="S1017" s="231"/>
      <c r="T1017" s="232"/>
      <c r="U1017" s="232"/>
      <c r="V1017" s="235"/>
      <c r="W1017" s="236"/>
      <c r="X1017" s="236"/>
      <c r="Y1017" s="236"/>
      <c r="Z1017" s="236"/>
      <c r="AA1017" s="236"/>
      <c r="AB1017" s="236"/>
      <c r="AC1017" s="227"/>
      <c r="AD1017" s="237"/>
      <c r="AE1017" s="237"/>
      <c r="AF1017" s="228"/>
      <c r="AG1017" s="227"/>
      <c r="AH1017" s="227"/>
      <c r="AI1017" s="227"/>
      <c r="AJ1017" s="228"/>
    </row>
    <row r="1018" spans="2:36" s="36" customFormat="1" ht="132" customHeight="1" x14ac:dyDescent="0.3">
      <c r="B1018" s="228" t="s">
        <v>177</v>
      </c>
      <c r="C1018" s="228" t="s">
        <v>178</v>
      </c>
      <c r="D1018" s="228" t="s">
        <v>106</v>
      </c>
      <c r="E1018" s="229" t="s">
        <v>67</v>
      </c>
      <c r="F1018" s="229" t="s">
        <v>134</v>
      </c>
      <c r="G1018" s="229" t="s">
        <v>147</v>
      </c>
      <c r="H1018" s="228" t="s">
        <v>70</v>
      </c>
      <c r="I1018" s="228" t="s">
        <v>79</v>
      </c>
      <c r="J1018" s="11" t="s">
        <v>207</v>
      </c>
      <c r="K1018" s="7" t="s">
        <v>107</v>
      </c>
      <c r="L1018" s="7" t="s">
        <v>86</v>
      </c>
      <c r="M1018" s="7">
        <v>40</v>
      </c>
      <c r="N1018" s="227" t="s">
        <v>108</v>
      </c>
      <c r="O1018" s="228" t="s">
        <v>170</v>
      </c>
      <c r="P1018" s="228" t="s">
        <v>75</v>
      </c>
      <c r="Q1018" s="228" t="s">
        <v>76</v>
      </c>
      <c r="R1018" s="231" t="s">
        <v>77</v>
      </c>
      <c r="S1018" s="231" t="s">
        <v>109</v>
      </c>
      <c r="T1018" s="232">
        <f>V1018+Y1018</f>
        <v>247999.99</v>
      </c>
      <c r="U1018" s="232">
        <v>123999.99</v>
      </c>
      <c r="V1018" s="233">
        <v>210799.99</v>
      </c>
      <c r="W1018" s="236" t="s">
        <v>79</v>
      </c>
      <c r="X1018" s="236" t="s">
        <v>79</v>
      </c>
      <c r="Y1018" s="236">
        <v>37200</v>
      </c>
      <c r="Z1018" s="236" t="s">
        <v>98</v>
      </c>
      <c r="AA1018" s="236" t="s">
        <v>79</v>
      </c>
      <c r="AB1018" s="236">
        <v>20108.11</v>
      </c>
      <c r="AC1018" s="227" t="s">
        <v>149</v>
      </c>
      <c r="AD1018" s="237" t="s">
        <v>79</v>
      </c>
      <c r="AE1018" s="237">
        <f>V1018+Y1018</f>
        <v>247999.99</v>
      </c>
      <c r="AF1018" s="227" t="s">
        <v>79</v>
      </c>
      <c r="AG1018" s="227" t="s">
        <v>33</v>
      </c>
      <c r="AH1018" s="227" t="s">
        <v>247</v>
      </c>
      <c r="AI1018" s="227" t="s">
        <v>252</v>
      </c>
      <c r="AJ1018" s="227"/>
    </row>
    <row r="1019" spans="2:36" s="36" customFormat="1" ht="86.1" customHeight="1" x14ac:dyDescent="0.3">
      <c r="B1019" s="228"/>
      <c r="C1019" s="228"/>
      <c r="D1019" s="228"/>
      <c r="E1019" s="229"/>
      <c r="F1019" s="229"/>
      <c r="G1019" s="229"/>
      <c r="H1019" s="228"/>
      <c r="I1019" s="228"/>
      <c r="J1019" s="11" t="s">
        <v>111</v>
      </c>
      <c r="K1019" s="7" t="s">
        <v>112</v>
      </c>
      <c r="L1019" s="7" t="s">
        <v>85</v>
      </c>
      <c r="M1019" s="7">
        <v>2</v>
      </c>
      <c r="N1019" s="227"/>
      <c r="O1019" s="228"/>
      <c r="P1019" s="228"/>
      <c r="Q1019" s="228"/>
      <c r="R1019" s="231"/>
      <c r="S1019" s="231"/>
      <c r="T1019" s="232"/>
      <c r="U1019" s="232"/>
      <c r="V1019" s="234"/>
      <c r="W1019" s="236"/>
      <c r="X1019" s="236"/>
      <c r="Y1019" s="236"/>
      <c r="Z1019" s="236"/>
      <c r="AA1019" s="236"/>
      <c r="AB1019" s="236"/>
      <c r="AC1019" s="227"/>
      <c r="AD1019" s="237"/>
      <c r="AE1019" s="237"/>
      <c r="AF1019" s="228"/>
      <c r="AG1019" s="227"/>
      <c r="AH1019" s="227"/>
      <c r="AI1019" s="227"/>
      <c r="AJ1019" s="228"/>
    </row>
    <row r="1020" spans="2:36" s="36" customFormat="1" ht="59.1" customHeight="1" x14ac:dyDescent="0.3">
      <c r="B1020" s="228"/>
      <c r="C1020" s="228"/>
      <c r="D1020" s="228"/>
      <c r="E1020" s="229"/>
      <c r="F1020" s="229"/>
      <c r="G1020" s="229"/>
      <c r="H1020" s="228"/>
      <c r="I1020" s="228"/>
      <c r="J1020" s="11" t="s">
        <v>127</v>
      </c>
      <c r="K1020" s="7" t="s">
        <v>128</v>
      </c>
      <c r="L1020" s="7" t="s">
        <v>85</v>
      </c>
      <c r="M1020" s="63">
        <v>116</v>
      </c>
      <c r="N1020" s="227"/>
      <c r="O1020" s="228"/>
      <c r="P1020" s="228"/>
      <c r="Q1020" s="228"/>
      <c r="R1020" s="231"/>
      <c r="S1020" s="231"/>
      <c r="T1020" s="232"/>
      <c r="U1020" s="232"/>
      <c r="V1020" s="235"/>
      <c r="W1020" s="236"/>
      <c r="X1020" s="236"/>
      <c r="Y1020" s="236"/>
      <c r="Z1020" s="236"/>
      <c r="AA1020" s="236"/>
      <c r="AB1020" s="236"/>
      <c r="AC1020" s="227"/>
      <c r="AD1020" s="237"/>
      <c r="AE1020" s="237"/>
      <c r="AF1020" s="228"/>
      <c r="AG1020" s="227"/>
      <c r="AH1020" s="227"/>
      <c r="AI1020" s="227"/>
      <c r="AJ1020" s="228"/>
    </row>
    <row r="1021" spans="2:36" ht="52.2" customHeight="1" x14ac:dyDescent="0.3">
      <c r="B1021" s="228" t="s">
        <v>180</v>
      </c>
      <c r="C1021" s="228" t="s">
        <v>181</v>
      </c>
      <c r="D1021" s="228" t="s">
        <v>66</v>
      </c>
      <c r="E1021" s="229" t="s">
        <v>67</v>
      </c>
      <c r="F1021" s="229" t="s">
        <v>132</v>
      </c>
      <c r="G1021" s="229" t="s">
        <v>69</v>
      </c>
      <c r="H1021" s="228" t="s">
        <v>70</v>
      </c>
      <c r="I1021" s="228" t="s">
        <v>79</v>
      </c>
      <c r="J1021" s="11" t="s">
        <v>113</v>
      </c>
      <c r="K1021" s="7" t="s">
        <v>114</v>
      </c>
      <c r="L1021" s="7" t="s">
        <v>115</v>
      </c>
      <c r="M1021" s="7">
        <v>2</v>
      </c>
      <c r="N1021" s="227" t="s">
        <v>108</v>
      </c>
      <c r="O1021" s="228" t="s">
        <v>170</v>
      </c>
      <c r="P1021" s="228" t="s">
        <v>75</v>
      </c>
      <c r="Q1021" s="228" t="s">
        <v>76</v>
      </c>
      <c r="R1021" s="231" t="s">
        <v>77</v>
      </c>
      <c r="S1021" s="231" t="s">
        <v>109</v>
      </c>
      <c r="T1021" s="232">
        <f>V1021+Y1021</f>
        <v>132947.5</v>
      </c>
      <c r="U1021" s="232">
        <f>T1021/M1022</f>
        <v>66473.75</v>
      </c>
      <c r="V1021" s="236">
        <v>113005.38</v>
      </c>
      <c r="W1021" s="236" t="s">
        <v>79</v>
      </c>
      <c r="X1021" s="236" t="s">
        <v>79</v>
      </c>
      <c r="Y1021" s="236">
        <v>19942.12</v>
      </c>
      <c r="Z1021" s="236" t="s">
        <v>79</v>
      </c>
      <c r="AA1021" s="236" t="s">
        <v>79</v>
      </c>
      <c r="AB1021" s="236">
        <v>10779.53</v>
      </c>
      <c r="AC1021" s="227" t="s">
        <v>80</v>
      </c>
      <c r="AD1021" s="237" t="s">
        <v>79</v>
      </c>
      <c r="AE1021" s="237">
        <f>V1021+Y1021</f>
        <v>132947.5</v>
      </c>
      <c r="AF1021" s="227" t="s">
        <v>79</v>
      </c>
      <c r="AG1021" s="227" t="s">
        <v>33</v>
      </c>
      <c r="AH1021" s="227" t="s">
        <v>252</v>
      </c>
      <c r="AI1021" s="227" t="s">
        <v>166</v>
      </c>
      <c r="AJ1021" s="227"/>
    </row>
    <row r="1022" spans="2:36" ht="55.2" x14ac:dyDescent="0.3">
      <c r="B1022" s="228"/>
      <c r="C1022" s="228"/>
      <c r="D1022" s="228"/>
      <c r="E1022" s="229"/>
      <c r="F1022" s="229"/>
      <c r="G1022" s="229"/>
      <c r="H1022" s="228"/>
      <c r="I1022" s="228"/>
      <c r="J1022" s="11" t="s">
        <v>116</v>
      </c>
      <c r="K1022" s="7" t="s">
        <v>117</v>
      </c>
      <c r="L1022" s="7" t="s">
        <v>85</v>
      </c>
      <c r="M1022" s="7">
        <v>2</v>
      </c>
      <c r="N1022" s="227"/>
      <c r="O1022" s="228"/>
      <c r="P1022" s="228"/>
      <c r="Q1022" s="228"/>
      <c r="R1022" s="231"/>
      <c r="S1022" s="231"/>
      <c r="T1022" s="232"/>
      <c r="U1022" s="232"/>
      <c r="V1022" s="236"/>
      <c r="W1022" s="236"/>
      <c r="X1022" s="236"/>
      <c r="Y1022" s="236"/>
      <c r="Z1022" s="236"/>
      <c r="AA1022" s="236"/>
      <c r="AB1022" s="236"/>
      <c r="AC1022" s="227"/>
      <c r="AD1022" s="237"/>
      <c r="AE1022" s="237"/>
      <c r="AF1022" s="228"/>
      <c r="AG1022" s="227"/>
      <c r="AH1022" s="227"/>
      <c r="AI1022" s="227"/>
      <c r="AJ1022" s="228"/>
    </row>
    <row r="1023" spans="2:36" ht="41.4" x14ac:dyDescent="0.3">
      <c r="B1023" s="228"/>
      <c r="C1023" s="228"/>
      <c r="D1023" s="228"/>
      <c r="E1023" s="229"/>
      <c r="F1023" s="229"/>
      <c r="G1023" s="229"/>
      <c r="H1023" s="228"/>
      <c r="I1023" s="228"/>
      <c r="J1023" s="11" t="s">
        <v>208</v>
      </c>
      <c r="K1023" s="7" t="s">
        <v>118</v>
      </c>
      <c r="L1023" s="7" t="s">
        <v>119</v>
      </c>
      <c r="M1023" s="7">
        <v>2</v>
      </c>
      <c r="N1023" s="227"/>
      <c r="O1023" s="228"/>
      <c r="P1023" s="228"/>
      <c r="Q1023" s="228"/>
      <c r="R1023" s="231"/>
      <c r="S1023" s="231"/>
      <c r="T1023" s="232"/>
      <c r="U1023" s="232"/>
      <c r="V1023" s="236"/>
      <c r="W1023" s="236"/>
      <c r="X1023" s="236"/>
      <c r="Y1023" s="236"/>
      <c r="Z1023" s="236"/>
      <c r="AA1023" s="236"/>
      <c r="AB1023" s="236"/>
      <c r="AC1023" s="227"/>
      <c r="AD1023" s="237"/>
      <c r="AE1023" s="237"/>
      <c r="AF1023" s="228"/>
      <c r="AG1023" s="227"/>
      <c r="AH1023" s="227"/>
      <c r="AI1023" s="227"/>
      <c r="AJ1023" s="228"/>
    </row>
    <row r="1024" spans="2:36" ht="47.7" customHeight="1" x14ac:dyDescent="0.3">
      <c r="B1024" s="228"/>
      <c r="C1024" s="228"/>
      <c r="D1024" s="228"/>
      <c r="E1024" s="229"/>
      <c r="F1024" s="229"/>
      <c r="G1024" s="229"/>
      <c r="H1024" s="228"/>
      <c r="I1024" s="228"/>
      <c r="J1024" s="11" t="s">
        <v>120</v>
      </c>
      <c r="K1024" s="7" t="s">
        <v>121</v>
      </c>
      <c r="L1024" s="7" t="s">
        <v>119</v>
      </c>
      <c r="M1024" s="63">
        <v>2</v>
      </c>
      <c r="N1024" s="227"/>
      <c r="O1024" s="228"/>
      <c r="P1024" s="228"/>
      <c r="Q1024" s="228"/>
      <c r="R1024" s="231"/>
      <c r="S1024" s="231"/>
      <c r="T1024" s="232"/>
      <c r="U1024" s="232"/>
      <c r="V1024" s="236"/>
      <c r="W1024" s="236"/>
      <c r="X1024" s="236"/>
      <c r="Y1024" s="236"/>
      <c r="Z1024" s="236"/>
      <c r="AA1024" s="236"/>
      <c r="AB1024" s="236"/>
      <c r="AC1024" s="227"/>
      <c r="AD1024" s="237"/>
      <c r="AE1024" s="237"/>
      <c r="AF1024" s="228"/>
      <c r="AG1024" s="227"/>
      <c r="AH1024" s="227"/>
      <c r="AI1024" s="227"/>
      <c r="AJ1024" s="228"/>
    </row>
    <row r="1025" spans="2:36" s="79" customFormat="1" ht="132" customHeight="1" x14ac:dyDescent="0.3">
      <c r="B1025" s="256" t="s">
        <v>524</v>
      </c>
      <c r="C1025" s="228" t="s">
        <v>539</v>
      </c>
      <c r="D1025" s="256" t="s">
        <v>106</v>
      </c>
      <c r="E1025" s="271" t="s">
        <v>67</v>
      </c>
      <c r="F1025" s="499" t="s">
        <v>134</v>
      </c>
      <c r="G1025" s="271" t="s">
        <v>147</v>
      </c>
      <c r="H1025" s="342" t="s">
        <v>70</v>
      </c>
      <c r="I1025" s="342" t="s">
        <v>79</v>
      </c>
      <c r="J1025" s="11" t="s">
        <v>207</v>
      </c>
      <c r="K1025" s="7" t="s">
        <v>107</v>
      </c>
      <c r="L1025" s="7" t="s">
        <v>86</v>
      </c>
      <c r="M1025" s="7">
        <v>40</v>
      </c>
      <c r="N1025" s="281" t="s">
        <v>108</v>
      </c>
      <c r="O1025" s="229" t="s">
        <v>525</v>
      </c>
      <c r="P1025" s="256" t="s">
        <v>75</v>
      </c>
      <c r="Q1025" s="256" t="s">
        <v>76</v>
      </c>
      <c r="R1025" s="263" t="s">
        <v>77</v>
      </c>
      <c r="S1025" s="263" t="s">
        <v>109</v>
      </c>
      <c r="T1025" s="302">
        <f>V1025+Y1025</f>
        <v>119840.01</v>
      </c>
      <c r="U1025" s="302" t="s">
        <v>79</v>
      </c>
      <c r="V1025" s="291">
        <v>101864.01</v>
      </c>
      <c r="W1025" s="323" t="s">
        <v>98</v>
      </c>
      <c r="X1025" s="320" t="s">
        <v>98</v>
      </c>
      <c r="Y1025" s="323">
        <v>17976</v>
      </c>
      <c r="Z1025" s="323" t="s">
        <v>98</v>
      </c>
      <c r="AA1025" s="320" t="s">
        <v>98</v>
      </c>
      <c r="AB1025" s="320">
        <v>9716.76</v>
      </c>
      <c r="AC1025" s="239" t="s">
        <v>149</v>
      </c>
      <c r="AD1025" s="260" t="s">
        <v>79</v>
      </c>
      <c r="AE1025" s="260">
        <f>V1025+Y1025</f>
        <v>119840.01</v>
      </c>
      <c r="AF1025" s="239" t="s">
        <v>79</v>
      </c>
      <c r="AG1025" s="239" t="s">
        <v>33</v>
      </c>
      <c r="AH1025" s="239" t="s">
        <v>174</v>
      </c>
      <c r="AI1025" s="239" t="s">
        <v>690</v>
      </c>
      <c r="AJ1025" s="239"/>
    </row>
    <row r="1026" spans="2:36" s="79" customFormat="1" ht="86.1" customHeight="1" x14ac:dyDescent="0.3">
      <c r="B1026" s="257"/>
      <c r="C1026" s="228"/>
      <c r="D1026" s="257"/>
      <c r="E1026" s="272"/>
      <c r="F1026" s="272"/>
      <c r="G1026" s="272"/>
      <c r="H1026" s="257"/>
      <c r="I1026" s="257"/>
      <c r="J1026" s="11" t="s">
        <v>111</v>
      </c>
      <c r="K1026" s="7" t="s">
        <v>112</v>
      </c>
      <c r="L1026" s="7" t="s">
        <v>85</v>
      </c>
      <c r="M1026" s="108">
        <v>1</v>
      </c>
      <c r="N1026" s="240"/>
      <c r="O1026" s="229"/>
      <c r="P1026" s="257"/>
      <c r="Q1026" s="257"/>
      <c r="R1026" s="264"/>
      <c r="S1026" s="264"/>
      <c r="T1026" s="303"/>
      <c r="U1026" s="303"/>
      <c r="V1026" s="292"/>
      <c r="W1026" s="324"/>
      <c r="X1026" s="321"/>
      <c r="Y1026" s="324"/>
      <c r="Z1026" s="324"/>
      <c r="AA1026" s="321"/>
      <c r="AB1026" s="321"/>
      <c r="AC1026" s="240"/>
      <c r="AD1026" s="261"/>
      <c r="AE1026" s="261"/>
      <c r="AF1026" s="257"/>
      <c r="AG1026" s="240"/>
      <c r="AH1026" s="240"/>
      <c r="AI1026" s="240"/>
      <c r="AJ1026" s="257"/>
    </row>
    <row r="1027" spans="2:36" s="79" customFormat="1" ht="59.1" customHeight="1" x14ac:dyDescent="0.3">
      <c r="B1027" s="258"/>
      <c r="C1027" s="228"/>
      <c r="D1027" s="258"/>
      <c r="E1027" s="273"/>
      <c r="F1027" s="273"/>
      <c r="G1027" s="273"/>
      <c r="H1027" s="258"/>
      <c r="I1027" s="258"/>
      <c r="J1027" s="11" t="s">
        <v>127</v>
      </c>
      <c r="K1027" s="7" t="s">
        <v>128</v>
      </c>
      <c r="L1027" s="7" t="s">
        <v>85</v>
      </c>
      <c r="M1027" s="7">
        <v>56</v>
      </c>
      <c r="N1027" s="241"/>
      <c r="O1027" s="229"/>
      <c r="P1027" s="258"/>
      <c r="Q1027" s="258"/>
      <c r="R1027" s="265"/>
      <c r="S1027" s="265"/>
      <c r="T1027" s="253"/>
      <c r="U1027" s="253"/>
      <c r="V1027" s="293"/>
      <c r="W1027" s="325"/>
      <c r="X1027" s="322"/>
      <c r="Y1027" s="325"/>
      <c r="Z1027" s="325"/>
      <c r="AA1027" s="322"/>
      <c r="AB1027" s="322"/>
      <c r="AC1027" s="241"/>
      <c r="AD1027" s="262"/>
      <c r="AE1027" s="262"/>
      <c r="AF1027" s="258"/>
      <c r="AG1027" s="241"/>
      <c r="AH1027" s="241"/>
      <c r="AI1027" s="241"/>
      <c r="AJ1027" s="258"/>
    </row>
    <row r="1028" spans="2:36" s="79" customFormat="1" ht="132" customHeight="1" x14ac:dyDescent="0.3">
      <c r="B1028" s="256" t="s">
        <v>526</v>
      </c>
      <c r="C1028" s="228" t="s">
        <v>540</v>
      </c>
      <c r="D1028" s="256" t="s">
        <v>106</v>
      </c>
      <c r="E1028" s="271" t="s">
        <v>67</v>
      </c>
      <c r="F1028" s="499" t="s">
        <v>134</v>
      </c>
      <c r="G1028" s="271" t="s">
        <v>147</v>
      </c>
      <c r="H1028" s="342" t="s">
        <v>70</v>
      </c>
      <c r="I1028" s="342" t="s">
        <v>79</v>
      </c>
      <c r="J1028" s="11" t="s">
        <v>207</v>
      </c>
      <c r="K1028" s="7" t="s">
        <v>107</v>
      </c>
      <c r="L1028" s="7" t="s">
        <v>86</v>
      </c>
      <c r="M1028" s="7">
        <v>40</v>
      </c>
      <c r="N1028" s="281" t="s">
        <v>108</v>
      </c>
      <c r="O1028" s="229" t="s">
        <v>525</v>
      </c>
      <c r="P1028" s="256" t="s">
        <v>75</v>
      </c>
      <c r="Q1028" s="256" t="s">
        <v>76</v>
      </c>
      <c r="R1028" s="263" t="s">
        <v>77</v>
      </c>
      <c r="S1028" s="263" t="s">
        <v>109</v>
      </c>
      <c r="T1028" s="302">
        <f>V1028+Y1028</f>
        <v>47668.490000000005</v>
      </c>
      <c r="U1028" s="302" t="s">
        <v>79</v>
      </c>
      <c r="V1028" s="291">
        <v>40518.22</v>
      </c>
      <c r="W1028" s="291" t="s">
        <v>98</v>
      </c>
      <c r="X1028" s="320" t="s">
        <v>98</v>
      </c>
      <c r="Y1028" s="291">
        <v>7150.27</v>
      </c>
      <c r="Z1028" s="291" t="s">
        <v>98</v>
      </c>
      <c r="AA1028" s="320" t="s">
        <v>98</v>
      </c>
      <c r="AB1028" s="320">
        <v>3865.02</v>
      </c>
      <c r="AC1028" s="239" t="s">
        <v>149</v>
      </c>
      <c r="AD1028" s="260" t="s">
        <v>79</v>
      </c>
      <c r="AE1028" s="260">
        <f>V1028+Y1028</f>
        <v>47668.490000000005</v>
      </c>
      <c r="AF1028" s="239" t="s">
        <v>79</v>
      </c>
      <c r="AG1028" s="239" t="s">
        <v>33</v>
      </c>
      <c r="AH1028" s="239" t="s">
        <v>174</v>
      </c>
      <c r="AI1028" s="239" t="s">
        <v>158</v>
      </c>
      <c r="AJ1028" s="239"/>
    </row>
    <row r="1029" spans="2:36" s="79" customFormat="1" ht="86.1" customHeight="1" x14ac:dyDescent="0.3">
      <c r="B1029" s="257"/>
      <c r="C1029" s="228"/>
      <c r="D1029" s="257"/>
      <c r="E1029" s="272"/>
      <c r="F1029" s="272"/>
      <c r="G1029" s="272"/>
      <c r="H1029" s="257"/>
      <c r="I1029" s="257"/>
      <c r="J1029" s="11" t="s">
        <v>111</v>
      </c>
      <c r="K1029" s="7" t="s">
        <v>112</v>
      </c>
      <c r="L1029" s="7" t="s">
        <v>85</v>
      </c>
      <c r="M1029" s="7">
        <v>1</v>
      </c>
      <c r="N1029" s="240"/>
      <c r="O1029" s="229"/>
      <c r="P1029" s="257"/>
      <c r="Q1029" s="257"/>
      <c r="R1029" s="264"/>
      <c r="S1029" s="264"/>
      <c r="T1029" s="303"/>
      <c r="U1029" s="303"/>
      <c r="V1029" s="292"/>
      <c r="W1029" s="292"/>
      <c r="X1029" s="321"/>
      <c r="Y1029" s="292"/>
      <c r="Z1029" s="292"/>
      <c r="AA1029" s="321"/>
      <c r="AB1029" s="321"/>
      <c r="AC1029" s="240"/>
      <c r="AD1029" s="261"/>
      <c r="AE1029" s="261"/>
      <c r="AF1029" s="257"/>
      <c r="AG1029" s="240"/>
      <c r="AH1029" s="240"/>
      <c r="AI1029" s="240"/>
      <c r="AJ1029" s="257"/>
    </row>
    <row r="1030" spans="2:36" s="79" customFormat="1" ht="59.1" customHeight="1" x14ac:dyDescent="0.3">
      <c r="B1030" s="258"/>
      <c r="C1030" s="228"/>
      <c r="D1030" s="258"/>
      <c r="E1030" s="273"/>
      <c r="F1030" s="273"/>
      <c r="G1030" s="273"/>
      <c r="H1030" s="258"/>
      <c r="I1030" s="258"/>
      <c r="J1030" s="11" t="s">
        <v>127</v>
      </c>
      <c r="K1030" s="7" t="s">
        <v>128</v>
      </c>
      <c r="L1030" s="7" t="s">
        <v>85</v>
      </c>
      <c r="M1030" s="7">
        <v>45</v>
      </c>
      <c r="N1030" s="241"/>
      <c r="O1030" s="229"/>
      <c r="P1030" s="258"/>
      <c r="Q1030" s="258"/>
      <c r="R1030" s="265"/>
      <c r="S1030" s="265"/>
      <c r="T1030" s="253"/>
      <c r="U1030" s="253"/>
      <c r="V1030" s="293"/>
      <c r="W1030" s="293"/>
      <c r="X1030" s="322"/>
      <c r="Y1030" s="293"/>
      <c r="Z1030" s="293"/>
      <c r="AA1030" s="322"/>
      <c r="AB1030" s="322"/>
      <c r="AC1030" s="241"/>
      <c r="AD1030" s="262"/>
      <c r="AE1030" s="262"/>
      <c r="AF1030" s="258"/>
      <c r="AG1030" s="241"/>
      <c r="AH1030" s="241"/>
      <c r="AI1030" s="241"/>
      <c r="AJ1030" s="258"/>
    </row>
    <row r="1031" spans="2:36" s="79" customFormat="1" ht="132" customHeight="1" x14ac:dyDescent="0.3">
      <c r="B1031" s="256" t="s">
        <v>527</v>
      </c>
      <c r="C1031" s="228" t="s">
        <v>541</v>
      </c>
      <c r="D1031" s="256" t="s">
        <v>106</v>
      </c>
      <c r="E1031" s="271" t="s">
        <v>67</v>
      </c>
      <c r="F1031" s="499" t="s">
        <v>134</v>
      </c>
      <c r="G1031" s="271" t="s">
        <v>147</v>
      </c>
      <c r="H1031" s="342" t="s">
        <v>70</v>
      </c>
      <c r="I1031" s="342" t="s">
        <v>79</v>
      </c>
      <c r="J1031" s="11" t="s">
        <v>207</v>
      </c>
      <c r="K1031" s="7" t="s">
        <v>107</v>
      </c>
      <c r="L1031" s="7" t="s">
        <v>86</v>
      </c>
      <c r="M1031" s="7">
        <v>40</v>
      </c>
      <c r="N1031" s="281" t="s">
        <v>108</v>
      </c>
      <c r="O1031" s="229" t="s">
        <v>525</v>
      </c>
      <c r="P1031" s="256" t="s">
        <v>75</v>
      </c>
      <c r="Q1031" s="256" t="s">
        <v>76</v>
      </c>
      <c r="R1031" s="263" t="s">
        <v>77</v>
      </c>
      <c r="S1031" s="263" t="s">
        <v>109</v>
      </c>
      <c r="T1031" s="302">
        <f>V1031+Y1031</f>
        <v>54570</v>
      </c>
      <c r="U1031" s="302" t="s">
        <v>79</v>
      </c>
      <c r="V1031" s="291">
        <v>46384.5</v>
      </c>
      <c r="W1031" s="291" t="s">
        <v>98</v>
      </c>
      <c r="X1031" s="320" t="s">
        <v>98</v>
      </c>
      <c r="Y1031" s="291">
        <v>8185.5</v>
      </c>
      <c r="Z1031" s="291" t="s">
        <v>98</v>
      </c>
      <c r="AA1031" s="320" t="s">
        <v>98</v>
      </c>
      <c r="AB1031" s="320">
        <v>4424.59</v>
      </c>
      <c r="AC1031" s="239" t="s">
        <v>149</v>
      </c>
      <c r="AD1031" s="260" t="s">
        <v>79</v>
      </c>
      <c r="AE1031" s="260">
        <f>V1031+Y1031</f>
        <v>54570</v>
      </c>
      <c r="AF1031" s="239" t="s">
        <v>79</v>
      </c>
      <c r="AG1031" s="239" t="s">
        <v>33</v>
      </c>
      <c r="AH1031" s="239" t="s">
        <v>174</v>
      </c>
      <c r="AI1031" s="239" t="s">
        <v>176</v>
      </c>
      <c r="AJ1031" s="239"/>
    </row>
    <row r="1032" spans="2:36" s="79" customFormat="1" ht="86.1" customHeight="1" x14ac:dyDescent="0.3">
      <c r="B1032" s="257"/>
      <c r="C1032" s="228"/>
      <c r="D1032" s="257"/>
      <c r="E1032" s="272"/>
      <c r="F1032" s="272"/>
      <c r="G1032" s="272"/>
      <c r="H1032" s="257"/>
      <c r="I1032" s="257"/>
      <c r="J1032" s="11" t="s">
        <v>111</v>
      </c>
      <c r="K1032" s="7" t="s">
        <v>112</v>
      </c>
      <c r="L1032" s="7" t="s">
        <v>85</v>
      </c>
      <c r="M1032" s="7">
        <v>1</v>
      </c>
      <c r="N1032" s="240"/>
      <c r="O1032" s="229"/>
      <c r="P1032" s="257"/>
      <c r="Q1032" s="257"/>
      <c r="R1032" s="264"/>
      <c r="S1032" s="264"/>
      <c r="T1032" s="303"/>
      <c r="U1032" s="303"/>
      <c r="V1032" s="292"/>
      <c r="W1032" s="292"/>
      <c r="X1032" s="321"/>
      <c r="Y1032" s="292"/>
      <c r="Z1032" s="292"/>
      <c r="AA1032" s="321"/>
      <c r="AB1032" s="321"/>
      <c r="AC1032" s="240"/>
      <c r="AD1032" s="261"/>
      <c r="AE1032" s="261"/>
      <c r="AF1032" s="257"/>
      <c r="AG1032" s="240"/>
      <c r="AH1032" s="240"/>
      <c r="AI1032" s="240"/>
      <c r="AJ1032" s="257"/>
    </row>
    <row r="1033" spans="2:36" s="79" customFormat="1" ht="59.1" customHeight="1" x14ac:dyDescent="0.3">
      <c r="B1033" s="258"/>
      <c r="C1033" s="228"/>
      <c r="D1033" s="258"/>
      <c r="E1033" s="273"/>
      <c r="F1033" s="273"/>
      <c r="G1033" s="273"/>
      <c r="H1033" s="258"/>
      <c r="I1033" s="258"/>
      <c r="J1033" s="11" t="s">
        <v>127</v>
      </c>
      <c r="K1033" s="7" t="s">
        <v>128</v>
      </c>
      <c r="L1033" s="7" t="s">
        <v>85</v>
      </c>
      <c r="M1033" s="7">
        <v>30</v>
      </c>
      <c r="N1033" s="241"/>
      <c r="O1033" s="229"/>
      <c r="P1033" s="258"/>
      <c r="Q1033" s="258"/>
      <c r="R1033" s="265"/>
      <c r="S1033" s="265"/>
      <c r="T1033" s="253"/>
      <c r="U1033" s="253"/>
      <c r="V1033" s="293"/>
      <c r="W1033" s="293"/>
      <c r="X1033" s="322"/>
      <c r="Y1033" s="293"/>
      <c r="Z1033" s="293"/>
      <c r="AA1033" s="322"/>
      <c r="AB1033" s="322"/>
      <c r="AC1033" s="241"/>
      <c r="AD1033" s="262"/>
      <c r="AE1033" s="262"/>
      <c r="AF1033" s="258"/>
      <c r="AG1033" s="241"/>
      <c r="AH1033" s="241"/>
      <c r="AI1033" s="241"/>
      <c r="AJ1033" s="258"/>
    </row>
    <row r="1034" spans="2:36" s="79" customFormat="1" ht="132" customHeight="1" x14ac:dyDescent="0.3">
      <c r="B1034" s="256" t="s">
        <v>528</v>
      </c>
      <c r="C1034" s="228" t="s">
        <v>542</v>
      </c>
      <c r="D1034" s="256" t="s">
        <v>106</v>
      </c>
      <c r="E1034" s="271" t="s">
        <v>67</v>
      </c>
      <c r="F1034" s="499" t="s">
        <v>134</v>
      </c>
      <c r="G1034" s="271" t="s">
        <v>147</v>
      </c>
      <c r="H1034" s="342" t="s">
        <v>70</v>
      </c>
      <c r="I1034" s="342" t="s">
        <v>79</v>
      </c>
      <c r="J1034" s="11" t="s">
        <v>207</v>
      </c>
      <c r="K1034" s="7" t="s">
        <v>107</v>
      </c>
      <c r="L1034" s="7" t="s">
        <v>86</v>
      </c>
      <c r="M1034" s="7">
        <v>40</v>
      </c>
      <c r="N1034" s="281" t="s">
        <v>108</v>
      </c>
      <c r="O1034" s="229" t="s">
        <v>525</v>
      </c>
      <c r="P1034" s="256" t="s">
        <v>75</v>
      </c>
      <c r="Q1034" s="256" t="s">
        <v>76</v>
      </c>
      <c r="R1034" s="263" t="s">
        <v>77</v>
      </c>
      <c r="S1034" s="263" t="s">
        <v>109</v>
      </c>
      <c r="T1034" s="302">
        <f>V1034+Y1034</f>
        <v>109782</v>
      </c>
      <c r="U1034" s="302" t="s">
        <v>79</v>
      </c>
      <c r="V1034" s="291">
        <v>93314.7</v>
      </c>
      <c r="W1034" s="291" t="s">
        <v>98</v>
      </c>
      <c r="X1034" s="320" t="s">
        <v>98</v>
      </c>
      <c r="Y1034" s="291">
        <v>16467.3</v>
      </c>
      <c r="Z1034" s="291" t="s">
        <v>98</v>
      </c>
      <c r="AA1034" s="320" t="s">
        <v>98</v>
      </c>
      <c r="AB1034" s="320">
        <v>8901.24</v>
      </c>
      <c r="AC1034" s="239" t="s">
        <v>149</v>
      </c>
      <c r="AD1034" s="260" t="s">
        <v>79</v>
      </c>
      <c r="AE1034" s="260">
        <f>V1034+Y1034</f>
        <v>109782</v>
      </c>
      <c r="AF1034" s="239" t="s">
        <v>79</v>
      </c>
      <c r="AG1034" s="239" t="s">
        <v>33</v>
      </c>
      <c r="AH1034" s="239" t="s">
        <v>174</v>
      </c>
      <c r="AI1034" s="239" t="s">
        <v>158</v>
      </c>
      <c r="AJ1034" s="239"/>
    </row>
    <row r="1035" spans="2:36" s="79" customFormat="1" ht="86.1" customHeight="1" x14ac:dyDescent="0.3">
      <c r="B1035" s="257"/>
      <c r="C1035" s="228"/>
      <c r="D1035" s="257"/>
      <c r="E1035" s="272"/>
      <c r="F1035" s="272"/>
      <c r="G1035" s="272"/>
      <c r="H1035" s="257"/>
      <c r="I1035" s="257"/>
      <c r="J1035" s="11" t="s">
        <v>111</v>
      </c>
      <c r="K1035" s="7" t="s">
        <v>112</v>
      </c>
      <c r="L1035" s="7" t="s">
        <v>85</v>
      </c>
      <c r="M1035" s="7">
        <v>1</v>
      </c>
      <c r="N1035" s="240"/>
      <c r="O1035" s="229"/>
      <c r="P1035" s="257"/>
      <c r="Q1035" s="257"/>
      <c r="R1035" s="264"/>
      <c r="S1035" s="264"/>
      <c r="T1035" s="303"/>
      <c r="U1035" s="303"/>
      <c r="V1035" s="292"/>
      <c r="W1035" s="292"/>
      <c r="X1035" s="321"/>
      <c r="Y1035" s="292"/>
      <c r="Z1035" s="292"/>
      <c r="AA1035" s="321"/>
      <c r="AB1035" s="321"/>
      <c r="AC1035" s="240"/>
      <c r="AD1035" s="261"/>
      <c r="AE1035" s="261"/>
      <c r="AF1035" s="257"/>
      <c r="AG1035" s="240"/>
      <c r="AH1035" s="240"/>
      <c r="AI1035" s="240"/>
      <c r="AJ1035" s="257"/>
    </row>
    <row r="1036" spans="2:36" s="79" customFormat="1" ht="59.1" customHeight="1" x14ac:dyDescent="0.3">
      <c r="B1036" s="258"/>
      <c r="C1036" s="228"/>
      <c r="D1036" s="258"/>
      <c r="E1036" s="273"/>
      <c r="F1036" s="273"/>
      <c r="G1036" s="273"/>
      <c r="H1036" s="258"/>
      <c r="I1036" s="258"/>
      <c r="J1036" s="11" t="s">
        <v>127</v>
      </c>
      <c r="K1036" s="7" t="s">
        <v>128</v>
      </c>
      <c r="L1036" s="7" t="s">
        <v>85</v>
      </c>
      <c r="M1036" s="7">
        <v>27</v>
      </c>
      <c r="N1036" s="241"/>
      <c r="O1036" s="229"/>
      <c r="P1036" s="258"/>
      <c r="Q1036" s="258"/>
      <c r="R1036" s="265"/>
      <c r="S1036" s="265"/>
      <c r="T1036" s="253"/>
      <c r="U1036" s="253"/>
      <c r="V1036" s="293"/>
      <c r="W1036" s="293"/>
      <c r="X1036" s="322"/>
      <c r="Y1036" s="293"/>
      <c r="Z1036" s="293"/>
      <c r="AA1036" s="322"/>
      <c r="AB1036" s="322"/>
      <c r="AC1036" s="241"/>
      <c r="AD1036" s="262"/>
      <c r="AE1036" s="262"/>
      <c r="AF1036" s="258"/>
      <c r="AG1036" s="241"/>
      <c r="AH1036" s="241"/>
      <c r="AI1036" s="241"/>
      <c r="AJ1036" s="258"/>
    </row>
    <row r="1037" spans="2:36" s="79" customFormat="1" ht="132" customHeight="1" x14ac:dyDescent="0.3">
      <c r="B1037" s="256" t="s">
        <v>529</v>
      </c>
      <c r="C1037" s="228" t="s">
        <v>543</v>
      </c>
      <c r="D1037" s="256" t="s">
        <v>106</v>
      </c>
      <c r="E1037" s="271" t="s">
        <v>67</v>
      </c>
      <c r="F1037" s="499" t="s">
        <v>134</v>
      </c>
      <c r="G1037" s="271" t="s">
        <v>147</v>
      </c>
      <c r="H1037" s="342" t="s">
        <v>70</v>
      </c>
      <c r="I1037" s="342" t="s">
        <v>79</v>
      </c>
      <c r="J1037" s="11" t="s">
        <v>207</v>
      </c>
      <c r="K1037" s="7" t="s">
        <v>107</v>
      </c>
      <c r="L1037" s="7" t="s">
        <v>86</v>
      </c>
      <c r="M1037" s="7">
        <v>40</v>
      </c>
      <c r="N1037" s="281" t="s">
        <v>108</v>
      </c>
      <c r="O1037" s="229" t="s">
        <v>525</v>
      </c>
      <c r="P1037" s="256" t="s">
        <v>75</v>
      </c>
      <c r="Q1037" s="256" t="s">
        <v>76</v>
      </c>
      <c r="R1037" s="263" t="s">
        <v>77</v>
      </c>
      <c r="S1037" s="263" t="s">
        <v>109</v>
      </c>
      <c r="T1037" s="302">
        <f>V1037+Y1037</f>
        <v>72225</v>
      </c>
      <c r="U1037" s="302" t="s">
        <v>79</v>
      </c>
      <c r="V1037" s="291">
        <v>61391.25</v>
      </c>
      <c r="W1037" s="291" t="s">
        <v>98</v>
      </c>
      <c r="X1037" s="320" t="s">
        <v>98</v>
      </c>
      <c r="Y1037" s="291">
        <v>10833.75</v>
      </c>
      <c r="Z1037" s="291" t="s">
        <v>98</v>
      </c>
      <c r="AA1037" s="320" t="s">
        <v>98</v>
      </c>
      <c r="AB1037" s="320">
        <v>5856.08</v>
      </c>
      <c r="AC1037" s="239" t="s">
        <v>149</v>
      </c>
      <c r="AD1037" s="260" t="s">
        <v>79</v>
      </c>
      <c r="AE1037" s="260">
        <f>V1037+Y1037</f>
        <v>72225</v>
      </c>
      <c r="AF1037" s="239" t="s">
        <v>79</v>
      </c>
      <c r="AG1037" s="239" t="s">
        <v>33</v>
      </c>
      <c r="AH1037" s="239" t="s">
        <v>174</v>
      </c>
      <c r="AI1037" s="239" t="s">
        <v>158</v>
      </c>
      <c r="AJ1037" s="239"/>
    </row>
    <row r="1038" spans="2:36" s="79" customFormat="1" ht="86.1" customHeight="1" x14ac:dyDescent="0.3">
      <c r="B1038" s="257"/>
      <c r="C1038" s="228"/>
      <c r="D1038" s="257"/>
      <c r="E1038" s="272"/>
      <c r="F1038" s="272"/>
      <c r="G1038" s="272"/>
      <c r="H1038" s="257"/>
      <c r="I1038" s="257"/>
      <c r="J1038" s="11" t="s">
        <v>111</v>
      </c>
      <c r="K1038" s="7" t="s">
        <v>112</v>
      </c>
      <c r="L1038" s="7" t="s">
        <v>85</v>
      </c>
      <c r="M1038" s="7">
        <v>1</v>
      </c>
      <c r="N1038" s="240"/>
      <c r="O1038" s="229"/>
      <c r="P1038" s="257"/>
      <c r="Q1038" s="257"/>
      <c r="R1038" s="264"/>
      <c r="S1038" s="264"/>
      <c r="T1038" s="303"/>
      <c r="U1038" s="303"/>
      <c r="V1038" s="292"/>
      <c r="W1038" s="292"/>
      <c r="X1038" s="321"/>
      <c r="Y1038" s="292"/>
      <c r="Z1038" s="292"/>
      <c r="AA1038" s="321"/>
      <c r="AB1038" s="321"/>
      <c r="AC1038" s="240"/>
      <c r="AD1038" s="261"/>
      <c r="AE1038" s="261"/>
      <c r="AF1038" s="257"/>
      <c r="AG1038" s="240"/>
      <c r="AH1038" s="240"/>
      <c r="AI1038" s="240"/>
      <c r="AJ1038" s="257"/>
    </row>
    <row r="1039" spans="2:36" s="79" customFormat="1" ht="59.1" customHeight="1" x14ac:dyDescent="0.3">
      <c r="B1039" s="258"/>
      <c r="C1039" s="228"/>
      <c r="D1039" s="258"/>
      <c r="E1039" s="273"/>
      <c r="F1039" s="273"/>
      <c r="G1039" s="273"/>
      <c r="H1039" s="258"/>
      <c r="I1039" s="258"/>
      <c r="J1039" s="11" t="s">
        <v>127</v>
      </c>
      <c r="K1039" s="7" t="s">
        <v>128</v>
      </c>
      <c r="L1039" s="7" t="s">
        <v>85</v>
      </c>
      <c r="M1039" s="7">
        <v>45</v>
      </c>
      <c r="N1039" s="241"/>
      <c r="O1039" s="229"/>
      <c r="P1039" s="258"/>
      <c r="Q1039" s="258"/>
      <c r="R1039" s="265"/>
      <c r="S1039" s="265"/>
      <c r="T1039" s="253"/>
      <c r="U1039" s="253"/>
      <c r="V1039" s="293"/>
      <c r="W1039" s="293"/>
      <c r="X1039" s="322"/>
      <c r="Y1039" s="293"/>
      <c r="Z1039" s="293"/>
      <c r="AA1039" s="322"/>
      <c r="AB1039" s="322"/>
      <c r="AC1039" s="241"/>
      <c r="AD1039" s="262"/>
      <c r="AE1039" s="262"/>
      <c r="AF1039" s="258"/>
      <c r="AG1039" s="241"/>
      <c r="AH1039" s="241"/>
      <c r="AI1039" s="241"/>
      <c r="AJ1039" s="258"/>
    </row>
    <row r="1040" spans="2:36" s="79" customFormat="1" ht="132" customHeight="1" x14ac:dyDescent="0.3">
      <c r="B1040" s="256" t="s">
        <v>530</v>
      </c>
      <c r="C1040" s="228" t="s">
        <v>544</v>
      </c>
      <c r="D1040" s="256" t="s">
        <v>106</v>
      </c>
      <c r="E1040" s="271" t="s">
        <v>67</v>
      </c>
      <c r="F1040" s="499" t="s">
        <v>134</v>
      </c>
      <c r="G1040" s="271" t="s">
        <v>147</v>
      </c>
      <c r="H1040" s="342" t="s">
        <v>70</v>
      </c>
      <c r="I1040" s="342" t="s">
        <v>79</v>
      </c>
      <c r="J1040" s="11" t="s">
        <v>207</v>
      </c>
      <c r="K1040" s="7" t="s">
        <v>107</v>
      </c>
      <c r="L1040" s="7" t="s">
        <v>86</v>
      </c>
      <c r="M1040" s="7">
        <v>40</v>
      </c>
      <c r="N1040" s="281" t="s">
        <v>108</v>
      </c>
      <c r="O1040" s="229" t="s">
        <v>525</v>
      </c>
      <c r="P1040" s="256" t="s">
        <v>75</v>
      </c>
      <c r="Q1040" s="256" t="s">
        <v>76</v>
      </c>
      <c r="R1040" s="263" t="s">
        <v>77</v>
      </c>
      <c r="S1040" s="263" t="s">
        <v>109</v>
      </c>
      <c r="T1040" s="302">
        <f>V1040+Y1040</f>
        <v>38520</v>
      </c>
      <c r="U1040" s="302" t="s">
        <v>79</v>
      </c>
      <c r="V1040" s="291">
        <v>32742</v>
      </c>
      <c r="W1040" s="291" t="s">
        <v>98</v>
      </c>
      <c r="X1040" s="320" t="s">
        <v>98</v>
      </c>
      <c r="Y1040" s="291">
        <v>5778</v>
      </c>
      <c r="Z1040" s="291" t="s">
        <v>98</v>
      </c>
      <c r="AA1040" s="320" t="s">
        <v>98</v>
      </c>
      <c r="AB1040" s="320">
        <v>3123.24</v>
      </c>
      <c r="AC1040" s="239" t="s">
        <v>149</v>
      </c>
      <c r="AD1040" s="260" t="s">
        <v>79</v>
      </c>
      <c r="AE1040" s="260">
        <f>V1040+Y1040</f>
        <v>38520</v>
      </c>
      <c r="AF1040" s="239" t="s">
        <v>79</v>
      </c>
      <c r="AG1040" s="239" t="s">
        <v>33</v>
      </c>
      <c r="AH1040" s="227" t="s">
        <v>158</v>
      </c>
      <c r="AI1040" s="227" t="s">
        <v>160</v>
      </c>
      <c r="AJ1040" s="239"/>
    </row>
    <row r="1041" spans="2:36" s="79" customFormat="1" ht="86.1" customHeight="1" x14ac:dyDescent="0.3">
      <c r="B1041" s="257"/>
      <c r="C1041" s="228"/>
      <c r="D1041" s="257"/>
      <c r="E1041" s="272"/>
      <c r="F1041" s="272"/>
      <c r="G1041" s="272"/>
      <c r="H1041" s="257"/>
      <c r="I1041" s="257"/>
      <c r="J1041" s="11" t="s">
        <v>111</v>
      </c>
      <c r="K1041" s="7" t="s">
        <v>112</v>
      </c>
      <c r="L1041" s="7" t="s">
        <v>85</v>
      </c>
      <c r="M1041" s="7">
        <v>1</v>
      </c>
      <c r="N1041" s="240"/>
      <c r="O1041" s="229"/>
      <c r="P1041" s="257"/>
      <c r="Q1041" s="257"/>
      <c r="R1041" s="264"/>
      <c r="S1041" s="264"/>
      <c r="T1041" s="303"/>
      <c r="U1041" s="303"/>
      <c r="V1041" s="292"/>
      <c r="W1041" s="292"/>
      <c r="X1041" s="321"/>
      <c r="Y1041" s="292"/>
      <c r="Z1041" s="292"/>
      <c r="AA1041" s="321"/>
      <c r="AB1041" s="321"/>
      <c r="AC1041" s="240"/>
      <c r="AD1041" s="261"/>
      <c r="AE1041" s="261"/>
      <c r="AF1041" s="257"/>
      <c r="AG1041" s="240"/>
      <c r="AH1041" s="227"/>
      <c r="AI1041" s="227"/>
      <c r="AJ1041" s="257"/>
    </row>
    <row r="1042" spans="2:36" s="79" customFormat="1" ht="59.1" customHeight="1" x14ac:dyDescent="0.3">
      <c r="B1042" s="258"/>
      <c r="C1042" s="228"/>
      <c r="D1042" s="258"/>
      <c r="E1042" s="273"/>
      <c r="F1042" s="273"/>
      <c r="G1042" s="273"/>
      <c r="H1042" s="258"/>
      <c r="I1042" s="258"/>
      <c r="J1042" s="11" t="s">
        <v>127</v>
      </c>
      <c r="K1042" s="7" t="s">
        <v>128</v>
      </c>
      <c r="L1042" s="7" t="s">
        <v>85</v>
      </c>
      <c r="M1042" s="7">
        <v>36</v>
      </c>
      <c r="N1042" s="241"/>
      <c r="O1042" s="229"/>
      <c r="P1042" s="258"/>
      <c r="Q1042" s="258"/>
      <c r="R1042" s="265"/>
      <c r="S1042" s="265"/>
      <c r="T1042" s="253"/>
      <c r="U1042" s="253"/>
      <c r="V1042" s="293"/>
      <c r="W1042" s="293"/>
      <c r="X1042" s="322"/>
      <c r="Y1042" s="293"/>
      <c r="Z1042" s="293"/>
      <c r="AA1042" s="322"/>
      <c r="AB1042" s="322"/>
      <c r="AC1042" s="241"/>
      <c r="AD1042" s="262"/>
      <c r="AE1042" s="262"/>
      <c r="AF1042" s="258"/>
      <c r="AG1042" s="241"/>
      <c r="AH1042" s="227"/>
      <c r="AI1042" s="227"/>
      <c r="AJ1042" s="258"/>
    </row>
    <row r="1043" spans="2:36" s="79" customFormat="1" ht="132" customHeight="1" x14ac:dyDescent="0.3">
      <c r="B1043" s="256" t="s">
        <v>531</v>
      </c>
      <c r="C1043" s="228" t="s">
        <v>545</v>
      </c>
      <c r="D1043" s="256" t="s">
        <v>106</v>
      </c>
      <c r="E1043" s="271" t="s">
        <v>67</v>
      </c>
      <c r="F1043" s="499" t="s">
        <v>134</v>
      </c>
      <c r="G1043" s="271" t="s">
        <v>147</v>
      </c>
      <c r="H1043" s="342" t="s">
        <v>70</v>
      </c>
      <c r="I1043" s="342" t="s">
        <v>79</v>
      </c>
      <c r="J1043" s="11" t="s">
        <v>207</v>
      </c>
      <c r="K1043" s="7" t="s">
        <v>107</v>
      </c>
      <c r="L1043" s="7" t="s">
        <v>86</v>
      </c>
      <c r="M1043" s="7">
        <v>40</v>
      </c>
      <c r="N1043" s="281" t="s">
        <v>108</v>
      </c>
      <c r="O1043" s="229" t="s">
        <v>525</v>
      </c>
      <c r="P1043" s="256" t="s">
        <v>75</v>
      </c>
      <c r="Q1043" s="256" t="s">
        <v>76</v>
      </c>
      <c r="R1043" s="263" t="s">
        <v>77</v>
      </c>
      <c r="S1043" s="263" t="s">
        <v>109</v>
      </c>
      <c r="T1043" s="302">
        <f>V1043+Y1043</f>
        <v>68480.009999999995</v>
      </c>
      <c r="U1043" s="302" t="s">
        <v>79</v>
      </c>
      <c r="V1043" s="291">
        <v>58208</v>
      </c>
      <c r="W1043" s="291" t="s">
        <v>98</v>
      </c>
      <c r="X1043" s="320" t="s">
        <v>98</v>
      </c>
      <c r="Y1043" s="291">
        <v>10272.01</v>
      </c>
      <c r="Z1043" s="291" t="s">
        <v>98</v>
      </c>
      <c r="AA1043" s="320" t="s">
        <v>98</v>
      </c>
      <c r="AB1043" s="320">
        <v>5552.43</v>
      </c>
      <c r="AC1043" s="239" t="s">
        <v>149</v>
      </c>
      <c r="AD1043" s="260" t="s">
        <v>79</v>
      </c>
      <c r="AE1043" s="260">
        <f>V1043+Y1043</f>
        <v>68480.009999999995</v>
      </c>
      <c r="AF1043" s="239" t="s">
        <v>79</v>
      </c>
      <c r="AG1043" s="239" t="s">
        <v>33</v>
      </c>
      <c r="AH1043" s="227" t="s">
        <v>158</v>
      </c>
      <c r="AI1043" s="227" t="s">
        <v>160</v>
      </c>
      <c r="AJ1043" s="239"/>
    </row>
    <row r="1044" spans="2:36" s="79" customFormat="1" ht="86.1" customHeight="1" x14ac:dyDescent="0.3">
      <c r="B1044" s="257"/>
      <c r="C1044" s="228"/>
      <c r="D1044" s="257"/>
      <c r="E1044" s="272"/>
      <c r="F1044" s="272"/>
      <c r="G1044" s="272"/>
      <c r="H1044" s="257"/>
      <c r="I1044" s="257"/>
      <c r="J1044" s="11" t="s">
        <v>111</v>
      </c>
      <c r="K1044" s="7" t="s">
        <v>112</v>
      </c>
      <c r="L1044" s="7" t="s">
        <v>85</v>
      </c>
      <c r="M1044" s="7">
        <v>1</v>
      </c>
      <c r="N1044" s="240"/>
      <c r="O1044" s="229"/>
      <c r="P1044" s="257"/>
      <c r="Q1044" s="257"/>
      <c r="R1044" s="264"/>
      <c r="S1044" s="264"/>
      <c r="T1044" s="303"/>
      <c r="U1044" s="303"/>
      <c r="V1044" s="292"/>
      <c r="W1044" s="292"/>
      <c r="X1044" s="321"/>
      <c r="Y1044" s="292"/>
      <c r="Z1044" s="292"/>
      <c r="AA1044" s="321"/>
      <c r="AB1044" s="321"/>
      <c r="AC1044" s="240"/>
      <c r="AD1044" s="261"/>
      <c r="AE1044" s="261"/>
      <c r="AF1044" s="257"/>
      <c r="AG1044" s="240"/>
      <c r="AH1044" s="227"/>
      <c r="AI1044" s="227"/>
      <c r="AJ1044" s="257"/>
    </row>
    <row r="1045" spans="2:36" s="79" customFormat="1" ht="59.1" customHeight="1" x14ac:dyDescent="0.3">
      <c r="B1045" s="258"/>
      <c r="C1045" s="228"/>
      <c r="D1045" s="258"/>
      <c r="E1045" s="273"/>
      <c r="F1045" s="273"/>
      <c r="G1045" s="273"/>
      <c r="H1045" s="258"/>
      <c r="I1045" s="258"/>
      <c r="J1045" s="11" t="s">
        <v>127</v>
      </c>
      <c r="K1045" s="7" t="s">
        <v>128</v>
      </c>
      <c r="L1045" s="7" t="s">
        <v>85</v>
      </c>
      <c r="M1045" s="7">
        <v>32</v>
      </c>
      <c r="N1045" s="241"/>
      <c r="O1045" s="229"/>
      <c r="P1045" s="258"/>
      <c r="Q1045" s="258"/>
      <c r="R1045" s="265"/>
      <c r="S1045" s="265"/>
      <c r="T1045" s="253"/>
      <c r="U1045" s="253"/>
      <c r="V1045" s="293"/>
      <c r="W1045" s="293"/>
      <c r="X1045" s="322"/>
      <c r="Y1045" s="293"/>
      <c r="Z1045" s="293"/>
      <c r="AA1045" s="322"/>
      <c r="AB1045" s="322"/>
      <c r="AC1045" s="241"/>
      <c r="AD1045" s="262"/>
      <c r="AE1045" s="262"/>
      <c r="AF1045" s="258"/>
      <c r="AG1045" s="241"/>
      <c r="AH1045" s="227"/>
      <c r="AI1045" s="227"/>
      <c r="AJ1045" s="258"/>
    </row>
    <row r="1046" spans="2:36" s="79" customFormat="1" ht="132" customHeight="1" x14ac:dyDescent="0.3">
      <c r="B1046" s="256" t="s">
        <v>532</v>
      </c>
      <c r="C1046" s="228" t="s">
        <v>546</v>
      </c>
      <c r="D1046" s="256" t="s">
        <v>106</v>
      </c>
      <c r="E1046" s="271" t="s">
        <v>67</v>
      </c>
      <c r="F1046" s="499" t="s">
        <v>134</v>
      </c>
      <c r="G1046" s="271" t="s">
        <v>147</v>
      </c>
      <c r="H1046" s="342" t="s">
        <v>70</v>
      </c>
      <c r="I1046" s="342" t="s">
        <v>79</v>
      </c>
      <c r="J1046" s="11" t="s">
        <v>207</v>
      </c>
      <c r="K1046" s="7" t="s">
        <v>107</v>
      </c>
      <c r="L1046" s="7" t="s">
        <v>86</v>
      </c>
      <c r="M1046" s="7">
        <v>40</v>
      </c>
      <c r="N1046" s="281" t="s">
        <v>108</v>
      </c>
      <c r="O1046" s="229" t="s">
        <v>525</v>
      </c>
      <c r="P1046" s="256" t="s">
        <v>75</v>
      </c>
      <c r="Q1046" s="256" t="s">
        <v>76</v>
      </c>
      <c r="R1046" s="263" t="s">
        <v>77</v>
      </c>
      <c r="S1046" s="263" t="s">
        <v>109</v>
      </c>
      <c r="T1046" s="302">
        <f>V1046+Y1046</f>
        <v>27820</v>
      </c>
      <c r="U1046" s="302" t="s">
        <v>79</v>
      </c>
      <c r="V1046" s="291">
        <v>23647</v>
      </c>
      <c r="W1046" s="291" t="s">
        <v>98</v>
      </c>
      <c r="X1046" s="320" t="s">
        <v>98</v>
      </c>
      <c r="Y1046" s="291">
        <v>4173</v>
      </c>
      <c r="Z1046" s="291" t="s">
        <v>98</v>
      </c>
      <c r="AA1046" s="320" t="s">
        <v>98</v>
      </c>
      <c r="AB1046" s="320">
        <v>2255.6799999999998</v>
      </c>
      <c r="AC1046" s="239" t="s">
        <v>149</v>
      </c>
      <c r="AD1046" s="260" t="s">
        <v>79</v>
      </c>
      <c r="AE1046" s="260">
        <f>V1046+Y1046</f>
        <v>27820</v>
      </c>
      <c r="AF1046" s="239" t="s">
        <v>79</v>
      </c>
      <c r="AG1046" s="239" t="s">
        <v>33</v>
      </c>
      <c r="AH1046" s="227" t="s">
        <v>158</v>
      </c>
      <c r="AI1046" s="227" t="s">
        <v>160</v>
      </c>
      <c r="AJ1046" s="239"/>
    </row>
    <row r="1047" spans="2:36" s="79" customFormat="1" ht="86.1" customHeight="1" x14ac:dyDescent="0.3">
      <c r="B1047" s="257"/>
      <c r="C1047" s="228"/>
      <c r="D1047" s="257"/>
      <c r="E1047" s="272"/>
      <c r="F1047" s="272"/>
      <c r="G1047" s="272"/>
      <c r="H1047" s="257"/>
      <c r="I1047" s="257"/>
      <c r="J1047" s="11" t="s">
        <v>111</v>
      </c>
      <c r="K1047" s="7" t="s">
        <v>112</v>
      </c>
      <c r="L1047" s="7" t="s">
        <v>85</v>
      </c>
      <c r="M1047" s="7">
        <v>1</v>
      </c>
      <c r="N1047" s="240"/>
      <c r="O1047" s="229"/>
      <c r="P1047" s="257"/>
      <c r="Q1047" s="257"/>
      <c r="R1047" s="264"/>
      <c r="S1047" s="264"/>
      <c r="T1047" s="303"/>
      <c r="U1047" s="303"/>
      <c r="V1047" s="292"/>
      <c r="W1047" s="292"/>
      <c r="X1047" s="321"/>
      <c r="Y1047" s="292"/>
      <c r="Z1047" s="292"/>
      <c r="AA1047" s="321"/>
      <c r="AB1047" s="321"/>
      <c r="AC1047" s="240"/>
      <c r="AD1047" s="261"/>
      <c r="AE1047" s="261"/>
      <c r="AF1047" s="257"/>
      <c r="AG1047" s="240"/>
      <c r="AH1047" s="227"/>
      <c r="AI1047" s="227"/>
      <c r="AJ1047" s="257"/>
    </row>
    <row r="1048" spans="2:36" s="79" customFormat="1" ht="59.1" customHeight="1" x14ac:dyDescent="0.3">
      <c r="B1048" s="258"/>
      <c r="C1048" s="228"/>
      <c r="D1048" s="258"/>
      <c r="E1048" s="273"/>
      <c r="F1048" s="273"/>
      <c r="G1048" s="273"/>
      <c r="H1048" s="258"/>
      <c r="I1048" s="258"/>
      <c r="J1048" s="11" t="s">
        <v>127</v>
      </c>
      <c r="K1048" s="7" t="s">
        <v>128</v>
      </c>
      <c r="L1048" s="7" t="s">
        <v>85</v>
      </c>
      <c r="M1048" s="7">
        <v>20</v>
      </c>
      <c r="N1048" s="241"/>
      <c r="O1048" s="229"/>
      <c r="P1048" s="258"/>
      <c r="Q1048" s="258"/>
      <c r="R1048" s="265"/>
      <c r="S1048" s="265"/>
      <c r="T1048" s="253"/>
      <c r="U1048" s="253"/>
      <c r="V1048" s="293"/>
      <c r="W1048" s="293"/>
      <c r="X1048" s="322"/>
      <c r="Y1048" s="293"/>
      <c r="Z1048" s="293"/>
      <c r="AA1048" s="322"/>
      <c r="AB1048" s="322"/>
      <c r="AC1048" s="241"/>
      <c r="AD1048" s="262"/>
      <c r="AE1048" s="262"/>
      <c r="AF1048" s="258"/>
      <c r="AG1048" s="241"/>
      <c r="AH1048" s="227"/>
      <c r="AI1048" s="227"/>
      <c r="AJ1048" s="258"/>
    </row>
    <row r="1049" spans="2:36" s="109" customFormat="1" ht="132" customHeight="1" x14ac:dyDescent="0.3">
      <c r="B1049" s="304" t="s">
        <v>1154</v>
      </c>
      <c r="C1049" s="243" t="s">
        <v>547</v>
      </c>
      <c r="D1049" s="304" t="s">
        <v>106</v>
      </c>
      <c r="E1049" s="336" t="s">
        <v>67</v>
      </c>
      <c r="F1049" s="339" t="s">
        <v>134</v>
      </c>
      <c r="G1049" s="336" t="s">
        <v>147</v>
      </c>
      <c r="H1049" s="340" t="s">
        <v>70</v>
      </c>
      <c r="I1049" s="340" t="s">
        <v>79</v>
      </c>
      <c r="J1049" s="20" t="s">
        <v>207</v>
      </c>
      <c r="K1049" s="27" t="s">
        <v>107</v>
      </c>
      <c r="L1049" s="27" t="s">
        <v>86</v>
      </c>
      <c r="M1049" s="27">
        <v>40</v>
      </c>
      <c r="N1049" s="341" t="s">
        <v>108</v>
      </c>
      <c r="O1049" s="299" t="s">
        <v>525</v>
      </c>
      <c r="P1049" s="304" t="s">
        <v>75</v>
      </c>
      <c r="Q1049" s="304" t="s">
        <v>76</v>
      </c>
      <c r="R1049" s="352" t="s">
        <v>77</v>
      </c>
      <c r="S1049" s="352" t="s">
        <v>109</v>
      </c>
      <c r="T1049" s="348">
        <f>V1049+Y1049</f>
        <v>48792</v>
      </c>
      <c r="U1049" s="348" t="s">
        <v>79</v>
      </c>
      <c r="V1049" s="383">
        <v>41473.199999999997</v>
      </c>
      <c r="W1049" s="383" t="s">
        <v>98</v>
      </c>
      <c r="X1049" s="423" t="s">
        <v>98</v>
      </c>
      <c r="Y1049" s="383">
        <v>7318.8</v>
      </c>
      <c r="Z1049" s="383" t="s">
        <v>98</v>
      </c>
      <c r="AA1049" s="423" t="s">
        <v>98</v>
      </c>
      <c r="AB1049" s="423">
        <v>3956.11</v>
      </c>
      <c r="AC1049" s="285" t="s">
        <v>149</v>
      </c>
      <c r="AD1049" s="333" t="s">
        <v>79</v>
      </c>
      <c r="AE1049" s="333">
        <f>V1049+Y1049</f>
        <v>48792</v>
      </c>
      <c r="AF1049" s="285" t="s">
        <v>79</v>
      </c>
      <c r="AG1049" s="285" t="s">
        <v>33</v>
      </c>
      <c r="AH1049" s="282" t="s">
        <v>158</v>
      </c>
      <c r="AI1049" s="282" t="s">
        <v>160</v>
      </c>
      <c r="AJ1049" s="285"/>
    </row>
    <row r="1050" spans="2:36" s="109" customFormat="1" ht="86.1" customHeight="1" x14ac:dyDescent="0.3">
      <c r="B1050" s="306"/>
      <c r="C1050" s="243"/>
      <c r="D1050" s="306"/>
      <c r="E1050" s="337"/>
      <c r="F1050" s="337"/>
      <c r="G1050" s="337"/>
      <c r="H1050" s="306"/>
      <c r="I1050" s="306"/>
      <c r="J1050" s="20" t="s">
        <v>111</v>
      </c>
      <c r="K1050" s="27" t="s">
        <v>112</v>
      </c>
      <c r="L1050" s="27" t="s">
        <v>85</v>
      </c>
      <c r="M1050" s="27">
        <v>1</v>
      </c>
      <c r="N1050" s="286"/>
      <c r="O1050" s="299"/>
      <c r="P1050" s="306"/>
      <c r="Q1050" s="306"/>
      <c r="R1050" s="353"/>
      <c r="S1050" s="353"/>
      <c r="T1050" s="349"/>
      <c r="U1050" s="349"/>
      <c r="V1050" s="384"/>
      <c r="W1050" s="384"/>
      <c r="X1050" s="424"/>
      <c r="Y1050" s="384"/>
      <c r="Z1050" s="384"/>
      <c r="AA1050" s="424"/>
      <c r="AB1050" s="424"/>
      <c r="AC1050" s="286"/>
      <c r="AD1050" s="334"/>
      <c r="AE1050" s="334"/>
      <c r="AF1050" s="306"/>
      <c r="AG1050" s="286"/>
      <c r="AH1050" s="282"/>
      <c r="AI1050" s="282"/>
      <c r="AJ1050" s="306"/>
    </row>
    <row r="1051" spans="2:36" s="109" customFormat="1" ht="59.1" customHeight="1" x14ac:dyDescent="0.3">
      <c r="B1051" s="305"/>
      <c r="C1051" s="243"/>
      <c r="D1051" s="305"/>
      <c r="E1051" s="338"/>
      <c r="F1051" s="338"/>
      <c r="G1051" s="338"/>
      <c r="H1051" s="305"/>
      <c r="I1051" s="305"/>
      <c r="J1051" s="20" t="s">
        <v>127</v>
      </c>
      <c r="K1051" s="27" t="s">
        <v>128</v>
      </c>
      <c r="L1051" s="27" t="s">
        <v>85</v>
      </c>
      <c r="M1051" s="27">
        <v>24</v>
      </c>
      <c r="N1051" s="287"/>
      <c r="O1051" s="299"/>
      <c r="P1051" s="305"/>
      <c r="Q1051" s="305"/>
      <c r="R1051" s="354"/>
      <c r="S1051" s="354"/>
      <c r="T1051" s="350"/>
      <c r="U1051" s="350"/>
      <c r="V1051" s="426"/>
      <c r="W1051" s="426"/>
      <c r="X1051" s="425"/>
      <c r="Y1051" s="426"/>
      <c r="Z1051" s="426"/>
      <c r="AA1051" s="425"/>
      <c r="AB1051" s="425"/>
      <c r="AC1051" s="287"/>
      <c r="AD1051" s="335"/>
      <c r="AE1051" s="335"/>
      <c r="AF1051" s="305"/>
      <c r="AG1051" s="287"/>
      <c r="AH1051" s="282"/>
      <c r="AI1051" s="282"/>
      <c r="AJ1051" s="305"/>
    </row>
    <row r="1052" spans="2:36" s="79" customFormat="1" ht="132" customHeight="1" x14ac:dyDescent="0.3">
      <c r="B1052" s="256" t="s">
        <v>533</v>
      </c>
      <c r="C1052" s="228" t="s">
        <v>541</v>
      </c>
      <c r="D1052" s="256" t="s">
        <v>106</v>
      </c>
      <c r="E1052" s="271" t="s">
        <v>67</v>
      </c>
      <c r="F1052" s="499" t="s">
        <v>134</v>
      </c>
      <c r="G1052" s="271" t="s">
        <v>147</v>
      </c>
      <c r="H1052" s="342" t="s">
        <v>70</v>
      </c>
      <c r="I1052" s="342" t="s">
        <v>79</v>
      </c>
      <c r="J1052" s="11" t="s">
        <v>207</v>
      </c>
      <c r="K1052" s="7" t="s">
        <v>107</v>
      </c>
      <c r="L1052" s="7" t="s">
        <v>86</v>
      </c>
      <c r="M1052" s="7">
        <v>40</v>
      </c>
      <c r="N1052" s="281" t="s">
        <v>108</v>
      </c>
      <c r="O1052" s="229" t="s">
        <v>525</v>
      </c>
      <c r="P1052" s="256" t="s">
        <v>75</v>
      </c>
      <c r="Q1052" s="256" t="s">
        <v>76</v>
      </c>
      <c r="R1052" s="263" t="s">
        <v>77</v>
      </c>
      <c r="S1052" s="263" t="s">
        <v>109</v>
      </c>
      <c r="T1052" s="302">
        <f>V1052+Y1052</f>
        <v>226840</v>
      </c>
      <c r="U1052" s="302" t="s">
        <v>79</v>
      </c>
      <c r="V1052" s="291">
        <v>192814</v>
      </c>
      <c r="W1052" s="291" t="s">
        <v>98</v>
      </c>
      <c r="X1052" s="320" t="s">
        <v>98</v>
      </c>
      <c r="Y1052" s="291">
        <v>34026</v>
      </c>
      <c r="Z1052" s="291" t="s">
        <v>98</v>
      </c>
      <c r="AA1052" s="320" t="s">
        <v>98</v>
      </c>
      <c r="AB1052" s="320">
        <v>18392.439999999999</v>
      </c>
      <c r="AC1052" s="239" t="s">
        <v>149</v>
      </c>
      <c r="AD1052" s="260" t="s">
        <v>79</v>
      </c>
      <c r="AE1052" s="260">
        <f>V1052+Y1052</f>
        <v>226840</v>
      </c>
      <c r="AF1052" s="239" t="s">
        <v>79</v>
      </c>
      <c r="AG1052" s="239" t="s">
        <v>33</v>
      </c>
      <c r="AH1052" s="227" t="s">
        <v>856</v>
      </c>
      <c r="AI1052" s="227" t="s">
        <v>160</v>
      </c>
      <c r="AJ1052" s="239"/>
    </row>
    <row r="1053" spans="2:36" s="79" customFormat="1" ht="86.1" customHeight="1" x14ac:dyDescent="0.3">
      <c r="B1053" s="257"/>
      <c r="C1053" s="228"/>
      <c r="D1053" s="257"/>
      <c r="E1053" s="272"/>
      <c r="F1053" s="272"/>
      <c r="G1053" s="272"/>
      <c r="H1053" s="257"/>
      <c r="I1053" s="257"/>
      <c r="J1053" s="11" t="s">
        <v>111</v>
      </c>
      <c r="K1053" s="7" t="s">
        <v>112</v>
      </c>
      <c r="L1053" s="7" t="s">
        <v>85</v>
      </c>
      <c r="M1053" s="108">
        <v>1</v>
      </c>
      <c r="N1053" s="240"/>
      <c r="O1053" s="229"/>
      <c r="P1053" s="257"/>
      <c r="Q1053" s="257"/>
      <c r="R1053" s="264"/>
      <c r="S1053" s="264"/>
      <c r="T1053" s="303"/>
      <c r="U1053" s="303"/>
      <c r="V1053" s="292"/>
      <c r="W1053" s="292"/>
      <c r="X1053" s="321"/>
      <c r="Y1053" s="292"/>
      <c r="Z1053" s="292"/>
      <c r="AA1053" s="321"/>
      <c r="AB1053" s="321"/>
      <c r="AC1053" s="240"/>
      <c r="AD1053" s="261"/>
      <c r="AE1053" s="261"/>
      <c r="AF1053" s="257"/>
      <c r="AG1053" s="240"/>
      <c r="AH1053" s="227"/>
      <c r="AI1053" s="227"/>
      <c r="AJ1053" s="257"/>
    </row>
    <row r="1054" spans="2:36" s="79" customFormat="1" ht="59.1" customHeight="1" x14ac:dyDescent="0.3">
      <c r="B1054" s="258"/>
      <c r="C1054" s="228"/>
      <c r="D1054" s="258"/>
      <c r="E1054" s="273"/>
      <c r="F1054" s="273"/>
      <c r="G1054" s="273"/>
      <c r="H1054" s="258"/>
      <c r="I1054" s="258"/>
      <c r="J1054" s="11" t="s">
        <v>127</v>
      </c>
      <c r="K1054" s="7" t="s">
        <v>128</v>
      </c>
      <c r="L1054" s="7" t="s">
        <v>85</v>
      </c>
      <c r="M1054" s="7" t="s">
        <v>534</v>
      </c>
      <c r="N1054" s="241"/>
      <c r="O1054" s="229"/>
      <c r="P1054" s="258"/>
      <c r="Q1054" s="258"/>
      <c r="R1054" s="265"/>
      <c r="S1054" s="265"/>
      <c r="T1054" s="253"/>
      <c r="U1054" s="253"/>
      <c r="V1054" s="293"/>
      <c r="W1054" s="293"/>
      <c r="X1054" s="322"/>
      <c r="Y1054" s="293"/>
      <c r="Z1054" s="293"/>
      <c r="AA1054" s="322"/>
      <c r="AB1054" s="322"/>
      <c r="AC1054" s="241"/>
      <c r="AD1054" s="262"/>
      <c r="AE1054" s="262"/>
      <c r="AF1054" s="258"/>
      <c r="AG1054" s="241"/>
      <c r="AH1054" s="227"/>
      <c r="AI1054" s="227"/>
      <c r="AJ1054" s="258"/>
    </row>
    <row r="1055" spans="2:36" s="79" customFormat="1" ht="132" customHeight="1" x14ac:dyDescent="0.3">
      <c r="B1055" s="256" t="s">
        <v>535</v>
      </c>
      <c r="C1055" s="228" t="s">
        <v>548</v>
      </c>
      <c r="D1055" s="256" t="s">
        <v>106</v>
      </c>
      <c r="E1055" s="271" t="s">
        <v>67</v>
      </c>
      <c r="F1055" s="499" t="s">
        <v>134</v>
      </c>
      <c r="G1055" s="271" t="s">
        <v>147</v>
      </c>
      <c r="H1055" s="342" t="s">
        <v>70</v>
      </c>
      <c r="I1055" s="342" t="s">
        <v>79</v>
      </c>
      <c r="J1055" s="11" t="s">
        <v>207</v>
      </c>
      <c r="K1055" s="7" t="s">
        <v>107</v>
      </c>
      <c r="L1055" s="7" t="s">
        <v>86</v>
      </c>
      <c r="M1055" s="7">
        <v>40</v>
      </c>
      <c r="N1055" s="281" t="s">
        <v>108</v>
      </c>
      <c r="O1055" s="229" t="s">
        <v>525</v>
      </c>
      <c r="P1055" s="256" t="s">
        <v>75</v>
      </c>
      <c r="Q1055" s="256" t="s">
        <v>76</v>
      </c>
      <c r="R1055" s="263" t="s">
        <v>77</v>
      </c>
      <c r="S1055" s="263" t="s">
        <v>109</v>
      </c>
      <c r="T1055" s="302">
        <f>V1055+Y1055</f>
        <v>29960</v>
      </c>
      <c r="U1055" s="302" t="s">
        <v>79</v>
      </c>
      <c r="V1055" s="291">
        <v>25466</v>
      </c>
      <c r="W1055" s="291" t="s">
        <v>98</v>
      </c>
      <c r="X1055" s="320" t="s">
        <v>98</v>
      </c>
      <c r="Y1055" s="291">
        <v>4494</v>
      </c>
      <c r="Z1055" s="291" t="s">
        <v>98</v>
      </c>
      <c r="AA1055" s="320" t="s">
        <v>98</v>
      </c>
      <c r="AB1055" s="320">
        <v>2429.19</v>
      </c>
      <c r="AC1055" s="239" t="s">
        <v>149</v>
      </c>
      <c r="AD1055" s="260" t="s">
        <v>79</v>
      </c>
      <c r="AE1055" s="260">
        <f>V1055+Y1055</f>
        <v>29960</v>
      </c>
      <c r="AF1055" s="239" t="s">
        <v>79</v>
      </c>
      <c r="AG1055" s="239" t="s">
        <v>33</v>
      </c>
      <c r="AH1055" s="227" t="s">
        <v>179</v>
      </c>
      <c r="AI1055" s="227" t="s">
        <v>907</v>
      </c>
      <c r="AJ1055" s="239"/>
    </row>
    <row r="1056" spans="2:36" s="79" customFormat="1" ht="86.1" customHeight="1" x14ac:dyDescent="0.3">
      <c r="B1056" s="257"/>
      <c r="C1056" s="228"/>
      <c r="D1056" s="257"/>
      <c r="E1056" s="272"/>
      <c r="F1056" s="272"/>
      <c r="G1056" s="272"/>
      <c r="H1056" s="257"/>
      <c r="I1056" s="257"/>
      <c r="J1056" s="11" t="s">
        <v>111</v>
      </c>
      <c r="K1056" s="7" t="s">
        <v>112</v>
      </c>
      <c r="L1056" s="7" t="s">
        <v>85</v>
      </c>
      <c r="M1056" s="108">
        <v>1</v>
      </c>
      <c r="N1056" s="240"/>
      <c r="O1056" s="229"/>
      <c r="P1056" s="257"/>
      <c r="Q1056" s="257"/>
      <c r="R1056" s="264"/>
      <c r="S1056" s="264"/>
      <c r="T1056" s="303"/>
      <c r="U1056" s="303"/>
      <c r="V1056" s="292"/>
      <c r="W1056" s="292"/>
      <c r="X1056" s="321"/>
      <c r="Y1056" s="292"/>
      <c r="Z1056" s="292"/>
      <c r="AA1056" s="321"/>
      <c r="AB1056" s="321"/>
      <c r="AC1056" s="240"/>
      <c r="AD1056" s="261"/>
      <c r="AE1056" s="261"/>
      <c r="AF1056" s="257"/>
      <c r="AG1056" s="240"/>
      <c r="AH1056" s="227"/>
      <c r="AI1056" s="227"/>
      <c r="AJ1056" s="257"/>
    </row>
    <row r="1057" spans="2:36" s="79" customFormat="1" ht="59.1" customHeight="1" x14ac:dyDescent="0.3">
      <c r="B1057" s="258"/>
      <c r="C1057" s="228"/>
      <c r="D1057" s="258"/>
      <c r="E1057" s="273"/>
      <c r="F1057" s="273"/>
      <c r="G1057" s="273"/>
      <c r="H1057" s="258"/>
      <c r="I1057" s="258"/>
      <c r="J1057" s="11" t="s">
        <v>127</v>
      </c>
      <c r="K1057" s="7" t="s">
        <v>128</v>
      </c>
      <c r="L1057" s="7" t="s">
        <v>85</v>
      </c>
      <c r="M1057" s="7">
        <v>20</v>
      </c>
      <c r="N1057" s="241"/>
      <c r="O1057" s="229"/>
      <c r="P1057" s="258"/>
      <c r="Q1057" s="258"/>
      <c r="R1057" s="265"/>
      <c r="S1057" s="265"/>
      <c r="T1057" s="253"/>
      <c r="U1057" s="253"/>
      <c r="V1057" s="293"/>
      <c r="W1057" s="293"/>
      <c r="X1057" s="322"/>
      <c r="Y1057" s="293"/>
      <c r="Z1057" s="293"/>
      <c r="AA1057" s="322"/>
      <c r="AB1057" s="322"/>
      <c r="AC1057" s="241"/>
      <c r="AD1057" s="262"/>
      <c r="AE1057" s="262"/>
      <c r="AF1057" s="258"/>
      <c r="AG1057" s="241"/>
      <c r="AH1057" s="227"/>
      <c r="AI1057" s="227"/>
      <c r="AJ1057" s="258"/>
    </row>
    <row r="1058" spans="2:36" s="79" customFormat="1" ht="132" customHeight="1" x14ac:dyDescent="0.3">
      <c r="B1058" s="256" t="s">
        <v>536</v>
      </c>
      <c r="C1058" s="228" t="s">
        <v>549</v>
      </c>
      <c r="D1058" s="256" t="s">
        <v>106</v>
      </c>
      <c r="E1058" s="271" t="s">
        <v>67</v>
      </c>
      <c r="F1058" s="499" t="s">
        <v>134</v>
      </c>
      <c r="G1058" s="271" t="s">
        <v>147</v>
      </c>
      <c r="H1058" s="342" t="s">
        <v>70</v>
      </c>
      <c r="I1058" s="342" t="s">
        <v>79</v>
      </c>
      <c r="J1058" s="11" t="s">
        <v>207</v>
      </c>
      <c r="K1058" s="7" t="s">
        <v>107</v>
      </c>
      <c r="L1058" s="7" t="s">
        <v>86</v>
      </c>
      <c r="M1058" s="7">
        <v>40</v>
      </c>
      <c r="N1058" s="281" t="s">
        <v>108</v>
      </c>
      <c r="O1058" s="229" t="s">
        <v>525</v>
      </c>
      <c r="P1058" s="256" t="s">
        <v>75</v>
      </c>
      <c r="Q1058" s="256" t="s">
        <v>76</v>
      </c>
      <c r="R1058" s="263" t="s">
        <v>77</v>
      </c>
      <c r="S1058" s="263" t="s">
        <v>109</v>
      </c>
      <c r="T1058" s="302">
        <f>V1058+Y1058</f>
        <v>85600</v>
      </c>
      <c r="U1058" s="302" t="s">
        <v>79</v>
      </c>
      <c r="V1058" s="291">
        <v>72760</v>
      </c>
      <c r="W1058" s="291" t="s">
        <v>98</v>
      </c>
      <c r="X1058" s="320" t="s">
        <v>98</v>
      </c>
      <c r="Y1058" s="291">
        <v>12840</v>
      </c>
      <c r="Z1058" s="291" t="s">
        <v>98</v>
      </c>
      <c r="AA1058" s="320" t="s">
        <v>98</v>
      </c>
      <c r="AB1058" s="320">
        <v>6940.54</v>
      </c>
      <c r="AC1058" s="239" t="s">
        <v>149</v>
      </c>
      <c r="AD1058" s="260" t="s">
        <v>79</v>
      </c>
      <c r="AE1058" s="260">
        <f>V1058+Y1058</f>
        <v>85600</v>
      </c>
      <c r="AF1058" s="239" t="s">
        <v>79</v>
      </c>
      <c r="AG1058" s="239" t="s">
        <v>33</v>
      </c>
      <c r="AH1058" s="227" t="s">
        <v>179</v>
      </c>
      <c r="AI1058" s="227" t="s">
        <v>907</v>
      </c>
      <c r="AJ1058" s="239"/>
    </row>
    <row r="1059" spans="2:36" s="79" customFormat="1" ht="86.1" customHeight="1" x14ac:dyDescent="0.3">
      <c r="B1059" s="257"/>
      <c r="C1059" s="228"/>
      <c r="D1059" s="257"/>
      <c r="E1059" s="272"/>
      <c r="F1059" s="272"/>
      <c r="G1059" s="272"/>
      <c r="H1059" s="257"/>
      <c r="I1059" s="257"/>
      <c r="J1059" s="11" t="s">
        <v>111</v>
      </c>
      <c r="K1059" s="7" t="s">
        <v>112</v>
      </c>
      <c r="L1059" s="7" t="s">
        <v>85</v>
      </c>
      <c r="M1059" s="108">
        <v>1</v>
      </c>
      <c r="N1059" s="240"/>
      <c r="O1059" s="229"/>
      <c r="P1059" s="257"/>
      <c r="Q1059" s="257"/>
      <c r="R1059" s="264"/>
      <c r="S1059" s="264"/>
      <c r="T1059" s="303"/>
      <c r="U1059" s="303"/>
      <c r="V1059" s="292"/>
      <c r="W1059" s="292"/>
      <c r="X1059" s="321"/>
      <c r="Y1059" s="292"/>
      <c r="Z1059" s="292"/>
      <c r="AA1059" s="321"/>
      <c r="AB1059" s="321"/>
      <c r="AC1059" s="240"/>
      <c r="AD1059" s="261"/>
      <c r="AE1059" s="261"/>
      <c r="AF1059" s="257"/>
      <c r="AG1059" s="240"/>
      <c r="AH1059" s="227"/>
      <c r="AI1059" s="227"/>
      <c r="AJ1059" s="257"/>
    </row>
    <row r="1060" spans="2:36" s="79" customFormat="1" ht="59.1" customHeight="1" x14ac:dyDescent="0.3">
      <c r="B1060" s="258"/>
      <c r="C1060" s="228"/>
      <c r="D1060" s="258"/>
      <c r="E1060" s="273"/>
      <c r="F1060" s="273"/>
      <c r="G1060" s="273"/>
      <c r="H1060" s="258"/>
      <c r="I1060" s="258"/>
      <c r="J1060" s="11" t="s">
        <v>127</v>
      </c>
      <c r="K1060" s="7" t="s">
        <v>128</v>
      </c>
      <c r="L1060" s="7" t="s">
        <v>85</v>
      </c>
      <c r="M1060" s="7">
        <v>40</v>
      </c>
      <c r="N1060" s="241"/>
      <c r="O1060" s="229"/>
      <c r="P1060" s="258"/>
      <c r="Q1060" s="258"/>
      <c r="R1060" s="265"/>
      <c r="S1060" s="265"/>
      <c r="T1060" s="253"/>
      <c r="U1060" s="253"/>
      <c r="V1060" s="293"/>
      <c r="W1060" s="293"/>
      <c r="X1060" s="322"/>
      <c r="Y1060" s="293"/>
      <c r="Z1060" s="293"/>
      <c r="AA1060" s="322"/>
      <c r="AB1060" s="322"/>
      <c r="AC1060" s="241"/>
      <c r="AD1060" s="262"/>
      <c r="AE1060" s="262"/>
      <c r="AF1060" s="258"/>
      <c r="AG1060" s="241"/>
      <c r="AH1060" s="227"/>
      <c r="AI1060" s="227"/>
      <c r="AJ1060" s="258"/>
    </row>
    <row r="1061" spans="2:36" s="89" customFormat="1" ht="52.2" customHeight="1" x14ac:dyDescent="0.3">
      <c r="B1061" s="228" t="s">
        <v>537</v>
      </c>
      <c r="C1061" s="228" t="s">
        <v>552</v>
      </c>
      <c r="D1061" s="228" t="s">
        <v>66</v>
      </c>
      <c r="E1061" s="229" t="s">
        <v>67</v>
      </c>
      <c r="F1061" s="229" t="s">
        <v>132</v>
      </c>
      <c r="G1061" s="229" t="s">
        <v>69</v>
      </c>
      <c r="H1061" s="228" t="s">
        <v>70</v>
      </c>
      <c r="I1061" s="228" t="s">
        <v>79</v>
      </c>
      <c r="J1061" s="11" t="s">
        <v>113</v>
      </c>
      <c r="K1061" s="7" t="s">
        <v>114</v>
      </c>
      <c r="L1061" s="7" t="s">
        <v>115</v>
      </c>
      <c r="M1061" s="7">
        <v>1</v>
      </c>
      <c r="N1061" s="227" t="s">
        <v>108</v>
      </c>
      <c r="O1061" s="271" t="s">
        <v>1041</v>
      </c>
      <c r="P1061" s="228" t="s">
        <v>75</v>
      </c>
      <c r="Q1061" s="228" t="s">
        <v>76</v>
      </c>
      <c r="R1061" s="231" t="s">
        <v>77</v>
      </c>
      <c r="S1061" s="231" t="s">
        <v>109</v>
      </c>
      <c r="T1061" s="232">
        <f>V1061+Y1061</f>
        <v>37450</v>
      </c>
      <c r="U1061" s="232" t="s">
        <v>79</v>
      </c>
      <c r="V1061" s="291">
        <v>31832.5</v>
      </c>
      <c r="W1061" s="236" t="s">
        <v>98</v>
      </c>
      <c r="X1061" s="236" t="s">
        <v>98</v>
      </c>
      <c r="Y1061" s="291">
        <v>5617.5</v>
      </c>
      <c r="Z1061" s="236" t="s">
        <v>98</v>
      </c>
      <c r="AA1061" s="236" t="s">
        <v>98</v>
      </c>
      <c r="AB1061" s="291">
        <v>3036.49</v>
      </c>
      <c r="AC1061" s="227" t="s">
        <v>80</v>
      </c>
      <c r="AD1061" s="237" t="s">
        <v>79</v>
      </c>
      <c r="AE1061" s="237">
        <f>V1061+Y1061</f>
        <v>37450</v>
      </c>
      <c r="AF1061" s="227" t="s">
        <v>79</v>
      </c>
      <c r="AG1061" s="227" t="s">
        <v>33</v>
      </c>
      <c r="AH1061" s="227" t="s">
        <v>179</v>
      </c>
      <c r="AI1061" s="227" t="s">
        <v>355</v>
      </c>
      <c r="AJ1061" s="227"/>
    </row>
    <row r="1062" spans="2:36" s="89" customFormat="1" ht="55.2" x14ac:dyDescent="0.3">
      <c r="B1062" s="228"/>
      <c r="C1062" s="228"/>
      <c r="D1062" s="228"/>
      <c r="E1062" s="229"/>
      <c r="F1062" s="229"/>
      <c r="G1062" s="229"/>
      <c r="H1062" s="228"/>
      <c r="I1062" s="228"/>
      <c r="J1062" s="11" t="s">
        <v>116</v>
      </c>
      <c r="K1062" s="7" t="s">
        <v>117</v>
      </c>
      <c r="L1062" s="7" t="s">
        <v>85</v>
      </c>
      <c r="M1062" s="7">
        <v>1</v>
      </c>
      <c r="N1062" s="227"/>
      <c r="O1062" s="272"/>
      <c r="P1062" s="228"/>
      <c r="Q1062" s="228"/>
      <c r="R1062" s="231"/>
      <c r="S1062" s="231"/>
      <c r="T1062" s="232"/>
      <c r="U1062" s="232"/>
      <c r="V1062" s="292"/>
      <c r="W1062" s="236"/>
      <c r="X1062" s="236"/>
      <c r="Y1062" s="292"/>
      <c r="Z1062" s="236"/>
      <c r="AA1062" s="236"/>
      <c r="AB1062" s="292"/>
      <c r="AC1062" s="227"/>
      <c r="AD1062" s="237"/>
      <c r="AE1062" s="237"/>
      <c r="AF1062" s="228"/>
      <c r="AG1062" s="227"/>
      <c r="AH1062" s="227"/>
      <c r="AI1062" s="227"/>
      <c r="AJ1062" s="228"/>
    </row>
    <row r="1063" spans="2:36" s="89" customFormat="1" ht="41.4" x14ac:dyDescent="0.3">
      <c r="B1063" s="228"/>
      <c r="C1063" s="228"/>
      <c r="D1063" s="228"/>
      <c r="E1063" s="229"/>
      <c r="F1063" s="229"/>
      <c r="G1063" s="229"/>
      <c r="H1063" s="228"/>
      <c r="I1063" s="228"/>
      <c r="J1063" s="11" t="s">
        <v>208</v>
      </c>
      <c r="K1063" s="7" t="s">
        <v>118</v>
      </c>
      <c r="L1063" s="7" t="s">
        <v>119</v>
      </c>
      <c r="M1063" s="7">
        <v>1</v>
      </c>
      <c r="N1063" s="227"/>
      <c r="O1063" s="272"/>
      <c r="P1063" s="228"/>
      <c r="Q1063" s="228"/>
      <c r="R1063" s="231"/>
      <c r="S1063" s="231"/>
      <c r="T1063" s="232"/>
      <c r="U1063" s="232"/>
      <c r="V1063" s="292"/>
      <c r="W1063" s="236"/>
      <c r="X1063" s="236"/>
      <c r="Y1063" s="292"/>
      <c r="Z1063" s="236"/>
      <c r="AA1063" s="236"/>
      <c r="AB1063" s="292"/>
      <c r="AC1063" s="227"/>
      <c r="AD1063" s="237"/>
      <c r="AE1063" s="237"/>
      <c r="AF1063" s="228"/>
      <c r="AG1063" s="227"/>
      <c r="AH1063" s="227"/>
      <c r="AI1063" s="227"/>
      <c r="AJ1063" s="228"/>
    </row>
    <row r="1064" spans="2:36" s="89" customFormat="1" ht="27.6" x14ac:dyDescent="0.3">
      <c r="B1064" s="228"/>
      <c r="C1064" s="228"/>
      <c r="D1064" s="228"/>
      <c r="E1064" s="229"/>
      <c r="F1064" s="229"/>
      <c r="G1064" s="229"/>
      <c r="H1064" s="228"/>
      <c r="I1064" s="228"/>
      <c r="J1064" s="11" t="s">
        <v>120</v>
      </c>
      <c r="K1064" s="7" t="s">
        <v>121</v>
      </c>
      <c r="L1064" s="7" t="s">
        <v>119</v>
      </c>
      <c r="M1064" s="63">
        <v>1</v>
      </c>
      <c r="N1064" s="227"/>
      <c r="O1064" s="273"/>
      <c r="P1064" s="228"/>
      <c r="Q1064" s="228"/>
      <c r="R1064" s="231"/>
      <c r="S1064" s="231"/>
      <c r="T1064" s="232"/>
      <c r="U1064" s="232"/>
      <c r="V1064" s="293"/>
      <c r="W1064" s="236"/>
      <c r="X1064" s="236"/>
      <c r="Y1064" s="293"/>
      <c r="Z1064" s="236"/>
      <c r="AA1064" s="236"/>
      <c r="AB1064" s="293"/>
      <c r="AC1064" s="227"/>
      <c r="AD1064" s="237"/>
      <c r="AE1064" s="237"/>
      <c r="AF1064" s="228"/>
      <c r="AG1064" s="227"/>
      <c r="AH1064" s="227"/>
      <c r="AI1064" s="227"/>
      <c r="AJ1064" s="228"/>
    </row>
    <row r="1065" spans="2:36" s="79" customFormat="1" ht="132" customHeight="1" x14ac:dyDescent="0.3">
      <c r="B1065" s="256" t="s">
        <v>538</v>
      </c>
      <c r="C1065" s="228" t="s">
        <v>545</v>
      </c>
      <c r="D1065" s="256" t="s">
        <v>106</v>
      </c>
      <c r="E1065" s="271" t="s">
        <v>67</v>
      </c>
      <c r="F1065" s="499" t="s">
        <v>134</v>
      </c>
      <c r="G1065" s="271" t="s">
        <v>147</v>
      </c>
      <c r="H1065" s="342" t="s">
        <v>70</v>
      </c>
      <c r="I1065" s="342" t="s">
        <v>79</v>
      </c>
      <c r="J1065" s="11" t="s">
        <v>207</v>
      </c>
      <c r="K1065" s="7" t="s">
        <v>107</v>
      </c>
      <c r="L1065" s="7" t="s">
        <v>86</v>
      </c>
      <c r="M1065" s="7">
        <v>40</v>
      </c>
      <c r="N1065" s="281" t="s">
        <v>108</v>
      </c>
      <c r="O1065" s="229" t="s">
        <v>525</v>
      </c>
      <c r="P1065" s="256" t="s">
        <v>75</v>
      </c>
      <c r="Q1065" s="256" t="s">
        <v>76</v>
      </c>
      <c r="R1065" s="263" t="s">
        <v>77</v>
      </c>
      <c r="S1065" s="263" t="s">
        <v>109</v>
      </c>
      <c r="T1065" s="302">
        <f>V1065+Y1065</f>
        <v>32099.99</v>
      </c>
      <c r="U1065" s="302" t="s">
        <v>79</v>
      </c>
      <c r="V1065" s="291">
        <v>27284.99</v>
      </c>
      <c r="W1065" s="291" t="s">
        <v>98</v>
      </c>
      <c r="X1065" s="291" t="s">
        <v>98</v>
      </c>
      <c r="Y1065" s="291">
        <v>4815</v>
      </c>
      <c r="Z1065" s="291" t="s">
        <v>98</v>
      </c>
      <c r="AA1065" s="291" t="s">
        <v>98</v>
      </c>
      <c r="AB1065" s="320">
        <v>2602.6999999999998</v>
      </c>
      <c r="AC1065" s="239" t="s">
        <v>149</v>
      </c>
      <c r="AD1065" s="260" t="s">
        <v>79</v>
      </c>
      <c r="AE1065" s="260">
        <f>V1065+Y1065</f>
        <v>32099.99</v>
      </c>
      <c r="AF1065" s="239" t="s">
        <v>79</v>
      </c>
      <c r="AG1065" s="239" t="s">
        <v>33</v>
      </c>
      <c r="AH1065" s="227" t="s">
        <v>179</v>
      </c>
      <c r="AI1065" s="227" t="s">
        <v>907</v>
      </c>
      <c r="AJ1065" s="239"/>
    </row>
    <row r="1066" spans="2:36" s="79" customFormat="1" ht="86.1" customHeight="1" x14ac:dyDescent="0.3">
      <c r="B1066" s="257"/>
      <c r="C1066" s="228"/>
      <c r="D1066" s="257"/>
      <c r="E1066" s="272"/>
      <c r="F1066" s="272"/>
      <c r="G1066" s="272"/>
      <c r="H1066" s="257"/>
      <c r="I1066" s="257"/>
      <c r="J1066" s="11" t="s">
        <v>111</v>
      </c>
      <c r="K1066" s="7" t="s">
        <v>112</v>
      </c>
      <c r="L1066" s="7" t="s">
        <v>85</v>
      </c>
      <c r="M1066" s="108">
        <v>1</v>
      </c>
      <c r="N1066" s="240"/>
      <c r="O1066" s="229"/>
      <c r="P1066" s="257"/>
      <c r="Q1066" s="257"/>
      <c r="R1066" s="264"/>
      <c r="S1066" s="264"/>
      <c r="T1066" s="303"/>
      <c r="U1066" s="303"/>
      <c r="V1066" s="292"/>
      <c r="W1066" s="292"/>
      <c r="X1066" s="292"/>
      <c r="Y1066" s="292"/>
      <c r="Z1066" s="292"/>
      <c r="AA1066" s="292"/>
      <c r="AB1066" s="321"/>
      <c r="AC1066" s="240"/>
      <c r="AD1066" s="261"/>
      <c r="AE1066" s="261"/>
      <c r="AF1066" s="257"/>
      <c r="AG1066" s="240"/>
      <c r="AH1066" s="227"/>
      <c r="AI1066" s="227"/>
      <c r="AJ1066" s="257"/>
    </row>
    <row r="1067" spans="2:36" s="79" customFormat="1" ht="59.1" customHeight="1" x14ac:dyDescent="0.3">
      <c r="B1067" s="258"/>
      <c r="C1067" s="228"/>
      <c r="D1067" s="258"/>
      <c r="E1067" s="273"/>
      <c r="F1067" s="273"/>
      <c r="G1067" s="273"/>
      <c r="H1067" s="258"/>
      <c r="I1067" s="258"/>
      <c r="J1067" s="11" t="s">
        <v>127</v>
      </c>
      <c r="K1067" s="7" t="s">
        <v>128</v>
      </c>
      <c r="L1067" s="7" t="s">
        <v>85</v>
      </c>
      <c r="M1067" s="7">
        <v>15</v>
      </c>
      <c r="N1067" s="241"/>
      <c r="O1067" s="229"/>
      <c r="P1067" s="258"/>
      <c r="Q1067" s="258"/>
      <c r="R1067" s="265"/>
      <c r="S1067" s="265"/>
      <c r="T1067" s="253"/>
      <c r="U1067" s="253"/>
      <c r="V1067" s="293"/>
      <c r="W1067" s="293"/>
      <c r="X1067" s="293"/>
      <c r="Y1067" s="293"/>
      <c r="Z1067" s="293"/>
      <c r="AA1067" s="293"/>
      <c r="AB1067" s="322"/>
      <c r="AC1067" s="241"/>
      <c r="AD1067" s="262"/>
      <c r="AE1067" s="262"/>
      <c r="AF1067" s="258"/>
      <c r="AG1067" s="241"/>
      <c r="AH1067" s="227"/>
      <c r="AI1067" s="227"/>
      <c r="AJ1067" s="258"/>
    </row>
    <row r="1068" spans="2:36" s="79" customFormat="1" ht="132" customHeight="1" x14ac:dyDescent="0.3">
      <c r="B1068" s="256" t="s">
        <v>983</v>
      </c>
      <c r="C1068" s="228" t="s">
        <v>547</v>
      </c>
      <c r="D1068" s="256" t="s">
        <v>106</v>
      </c>
      <c r="E1068" s="271" t="s">
        <v>67</v>
      </c>
      <c r="F1068" s="499" t="s">
        <v>134</v>
      </c>
      <c r="G1068" s="271" t="s">
        <v>147</v>
      </c>
      <c r="H1068" s="342" t="s">
        <v>70</v>
      </c>
      <c r="I1068" s="342" t="s">
        <v>79</v>
      </c>
      <c r="J1068" s="11" t="s">
        <v>207</v>
      </c>
      <c r="K1068" s="7" t="s">
        <v>107</v>
      </c>
      <c r="L1068" s="7" t="s">
        <v>86</v>
      </c>
      <c r="M1068" s="7">
        <v>40</v>
      </c>
      <c r="N1068" s="281" t="s">
        <v>108</v>
      </c>
      <c r="O1068" s="229" t="s">
        <v>525</v>
      </c>
      <c r="P1068" s="256" t="s">
        <v>75</v>
      </c>
      <c r="Q1068" s="256" t="s">
        <v>76</v>
      </c>
      <c r="R1068" s="263" t="s">
        <v>77</v>
      </c>
      <c r="S1068" s="263" t="s">
        <v>109</v>
      </c>
      <c r="T1068" s="302">
        <f>V1068+Y1068</f>
        <v>48792</v>
      </c>
      <c r="U1068" s="302" t="s">
        <v>79</v>
      </c>
      <c r="V1068" s="291">
        <v>41473.199999999997</v>
      </c>
      <c r="W1068" s="291" t="s">
        <v>98</v>
      </c>
      <c r="X1068" s="320" t="s">
        <v>98</v>
      </c>
      <c r="Y1068" s="291">
        <v>7318.8</v>
      </c>
      <c r="Z1068" s="291" t="s">
        <v>98</v>
      </c>
      <c r="AA1068" s="320" t="s">
        <v>98</v>
      </c>
      <c r="AB1068" s="320">
        <v>3956.11</v>
      </c>
      <c r="AC1068" s="239" t="s">
        <v>149</v>
      </c>
      <c r="AD1068" s="260" t="s">
        <v>79</v>
      </c>
      <c r="AE1068" s="260">
        <f>V1068+Y1068</f>
        <v>48792</v>
      </c>
      <c r="AF1068" s="239" t="s">
        <v>79</v>
      </c>
      <c r="AG1068" s="239" t="s">
        <v>33</v>
      </c>
      <c r="AH1068" s="227" t="s">
        <v>247</v>
      </c>
      <c r="AI1068" s="227" t="s">
        <v>252</v>
      </c>
      <c r="AJ1068" s="239"/>
    </row>
    <row r="1069" spans="2:36" s="79" customFormat="1" ht="86.1" customHeight="1" x14ac:dyDescent="0.3">
      <c r="B1069" s="257"/>
      <c r="C1069" s="228"/>
      <c r="D1069" s="257"/>
      <c r="E1069" s="272"/>
      <c r="F1069" s="272"/>
      <c r="G1069" s="272"/>
      <c r="H1069" s="257"/>
      <c r="I1069" s="257"/>
      <c r="J1069" s="11" t="s">
        <v>111</v>
      </c>
      <c r="K1069" s="7" t="s">
        <v>112</v>
      </c>
      <c r="L1069" s="7" t="s">
        <v>85</v>
      </c>
      <c r="M1069" s="7">
        <v>1</v>
      </c>
      <c r="N1069" s="240"/>
      <c r="O1069" s="229"/>
      <c r="P1069" s="257"/>
      <c r="Q1069" s="257"/>
      <c r="R1069" s="264"/>
      <c r="S1069" s="264"/>
      <c r="T1069" s="303"/>
      <c r="U1069" s="303"/>
      <c r="V1069" s="292"/>
      <c r="W1069" s="292"/>
      <c r="X1069" s="321"/>
      <c r="Y1069" s="292"/>
      <c r="Z1069" s="292"/>
      <c r="AA1069" s="321"/>
      <c r="AB1069" s="321"/>
      <c r="AC1069" s="240"/>
      <c r="AD1069" s="261"/>
      <c r="AE1069" s="261"/>
      <c r="AF1069" s="257"/>
      <c r="AG1069" s="240"/>
      <c r="AH1069" s="227"/>
      <c r="AI1069" s="227"/>
      <c r="AJ1069" s="257"/>
    </row>
    <row r="1070" spans="2:36" s="79" customFormat="1" ht="59.1" customHeight="1" x14ac:dyDescent="0.3">
      <c r="B1070" s="258"/>
      <c r="C1070" s="228"/>
      <c r="D1070" s="258"/>
      <c r="E1070" s="273"/>
      <c r="F1070" s="273"/>
      <c r="G1070" s="273"/>
      <c r="H1070" s="258"/>
      <c r="I1070" s="258"/>
      <c r="J1070" s="11" t="s">
        <v>127</v>
      </c>
      <c r="K1070" s="7" t="s">
        <v>128</v>
      </c>
      <c r="L1070" s="7" t="s">
        <v>85</v>
      </c>
      <c r="M1070" s="7">
        <v>24</v>
      </c>
      <c r="N1070" s="241"/>
      <c r="O1070" s="229"/>
      <c r="P1070" s="258"/>
      <c r="Q1070" s="258"/>
      <c r="R1070" s="265"/>
      <c r="S1070" s="265"/>
      <c r="T1070" s="253"/>
      <c r="U1070" s="253"/>
      <c r="V1070" s="293"/>
      <c r="W1070" s="293"/>
      <c r="X1070" s="322"/>
      <c r="Y1070" s="293"/>
      <c r="Z1070" s="293"/>
      <c r="AA1070" s="322"/>
      <c r="AB1070" s="322"/>
      <c r="AC1070" s="241"/>
      <c r="AD1070" s="262"/>
      <c r="AE1070" s="262"/>
      <c r="AF1070" s="258"/>
      <c r="AG1070" s="241"/>
      <c r="AH1070" s="227"/>
      <c r="AI1070" s="227"/>
      <c r="AJ1070" s="258"/>
    </row>
    <row r="1071" spans="2:36" s="79" customFormat="1" ht="132" customHeight="1" x14ac:dyDescent="0.3">
      <c r="B1071" s="256" t="s">
        <v>1220</v>
      </c>
      <c r="C1071" s="228" t="s">
        <v>1221</v>
      </c>
      <c r="D1071" s="256" t="s">
        <v>106</v>
      </c>
      <c r="E1071" s="271" t="s">
        <v>67</v>
      </c>
      <c r="F1071" s="499" t="s">
        <v>134</v>
      </c>
      <c r="G1071" s="271" t="s">
        <v>147</v>
      </c>
      <c r="H1071" s="342" t="s">
        <v>70</v>
      </c>
      <c r="I1071" s="342" t="s">
        <v>79</v>
      </c>
      <c r="J1071" s="11" t="s">
        <v>207</v>
      </c>
      <c r="K1071" s="7" t="s">
        <v>107</v>
      </c>
      <c r="L1071" s="7" t="s">
        <v>86</v>
      </c>
      <c r="M1071" s="7">
        <v>40</v>
      </c>
      <c r="N1071" s="281" t="s">
        <v>108</v>
      </c>
      <c r="O1071" s="229" t="s">
        <v>525</v>
      </c>
      <c r="P1071" s="256" t="s">
        <v>75</v>
      </c>
      <c r="Q1071" s="256" t="s">
        <v>76</v>
      </c>
      <c r="R1071" s="263" t="s">
        <v>77</v>
      </c>
      <c r="S1071" s="263" t="s">
        <v>109</v>
      </c>
      <c r="T1071" s="302">
        <f>V1071+Y1071</f>
        <v>46632.75</v>
      </c>
      <c r="U1071" s="302" t="s">
        <v>79</v>
      </c>
      <c r="V1071" s="291">
        <v>39637.83</v>
      </c>
      <c r="W1071" s="291" t="s">
        <v>98</v>
      </c>
      <c r="X1071" s="320" t="s">
        <v>98</v>
      </c>
      <c r="Y1071" s="291">
        <v>6994.92</v>
      </c>
      <c r="Z1071" s="291" t="s">
        <v>98</v>
      </c>
      <c r="AA1071" s="320" t="s">
        <v>98</v>
      </c>
      <c r="AB1071" s="320">
        <v>3781.03</v>
      </c>
      <c r="AC1071" s="239" t="s">
        <v>149</v>
      </c>
      <c r="AD1071" s="260" t="s">
        <v>79</v>
      </c>
      <c r="AE1071" s="260">
        <f>V1071+Y1071</f>
        <v>46632.75</v>
      </c>
      <c r="AF1071" s="239" t="s">
        <v>79</v>
      </c>
      <c r="AG1071" s="239" t="s">
        <v>33</v>
      </c>
      <c r="AH1071" s="227" t="s">
        <v>1222</v>
      </c>
      <c r="AI1071" s="227" t="s">
        <v>510</v>
      </c>
      <c r="AJ1071" s="239"/>
    </row>
    <row r="1072" spans="2:36" s="79" customFormat="1" ht="86.1" customHeight="1" x14ac:dyDescent="0.3">
      <c r="B1072" s="257"/>
      <c r="C1072" s="228"/>
      <c r="D1072" s="257"/>
      <c r="E1072" s="272"/>
      <c r="F1072" s="272"/>
      <c r="G1072" s="272"/>
      <c r="H1072" s="257"/>
      <c r="I1072" s="257"/>
      <c r="J1072" s="11" t="s">
        <v>111</v>
      </c>
      <c r="K1072" s="7" t="s">
        <v>112</v>
      </c>
      <c r="L1072" s="7" t="s">
        <v>85</v>
      </c>
      <c r="M1072" s="108">
        <v>1</v>
      </c>
      <c r="N1072" s="240"/>
      <c r="O1072" s="229"/>
      <c r="P1072" s="257"/>
      <c r="Q1072" s="257"/>
      <c r="R1072" s="264"/>
      <c r="S1072" s="264"/>
      <c r="T1072" s="303"/>
      <c r="U1072" s="303"/>
      <c r="V1072" s="292"/>
      <c r="W1072" s="292"/>
      <c r="X1072" s="321"/>
      <c r="Y1072" s="292"/>
      <c r="Z1072" s="292"/>
      <c r="AA1072" s="321"/>
      <c r="AB1072" s="321"/>
      <c r="AC1072" s="240"/>
      <c r="AD1072" s="261"/>
      <c r="AE1072" s="261"/>
      <c r="AF1072" s="257"/>
      <c r="AG1072" s="240"/>
      <c r="AH1072" s="227"/>
      <c r="AI1072" s="227"/>
      <c r="AJ1072" s="257"/>
    </row>
    <row r="1073" spans="2:36" s="79" customFormat="1" ht="59.1" customHeight="1" x14ac:dyDescent="0.3">
      <c r="B1073" s="258"/>
      <c r="C1073" s="228"/>
      <c r="D1073" s="258"/>
      <c r="E1073" s="273"/>
      <c r="F1073" s="273"/>
      <c r="G1073" s="273"/>
      <c r="H1073" s="258"/>
      <c r="I1073" s="258"/>
      <c r="J1073" s="11" t="s">
        <v>127</v>
      </c>
      <c r="K1073" s="7" t="s">
        <v>128</v>
      </c>
      <c r="L1073" s="7" t="s">
        <v>85</v>
      </c>
      <c r="M1073" s="7">
        <v>20</v>
      </c>
      <c r="N1073" s="241"/>
      <c r="O1073" s="229"/>
      <c r="P1073" s="258"/>
      <c r="Q1073" s="258"/>
      <c r="R1073" s="265"/>
      <c r="S1073" s="265"/>
      <c r="T1073" s="253"/>
      <c r="U1073" s="253"/>
      <c r="V1073" s="293"/>
      <c r="W1073" s="293"/>
      <c r="X1073" s="322"/>
      <c r="Y1073" s="293"/>
      <c r="Z1073" s="293"/>
      <c r="AA1073" s="322"/>
      <c r="AB1073" s="322"/>
      <c r="AC1073" s="241"/>
      <c r="AD1073" s="262"/>
      <c r="AE1073" s="262"/>
      <c r="AF1073" s="258"/>
      <c r="AG1073" s="241"/>
      <c r="AH1073" s="227"/>
      <c r="AI1073" s="227"/>
      <c r="AJ1073" s="258"/>
    </row>
    <row r="1074" spans="2:36" s="79" customFormat="1" ht="132" customHeight="1" x14ac:dyDescent="0.3">
      <c r="B1074" s="256" t="s">
        <v>271</v>
      </c>
      <c r="C1074" s="256" t="s">
        <v>272</v>
      </c>
      <c r="D1074" s="256" t="s">
        <v>106</v>
      </c>
      <c r="E1074" s="271" t="s">
        <v>67</v>
      </c>
      <c r="F1074" s="499" t="s">
        <v>134</v>
      </c>
      <c r="G1074" s="271" t="s">
        <v>147</v>
      </c>
      <c r="H1074" s="342" t="s">
        <v>70</v>
      </c>
      <c r="I1074" s="342" t="s">
        <v>79</v>
      </c>
      <c r="J1074" s="11" t="s">
        <v>207</v>
      </c>
      <c r="K1074" s="7" t="s">
        <v>107</v>
      </c>
      <c r="L1074" s="7" t="s">
        <v>86</v>
      </c>
      <c r="M1074" s="7">
        <v>40</v>
      </c>
      <c r="N1074" s="281" t="s">
        <v>108</v>
      </c>
      <c r="O1074" s="256" t="s">
        <v>299</v>
      </c>
      <c r="P1074" s="256" t="s">
        <v>75</v>
      </c>
      <c r="Q1074" s="256" t="s">
        <v>76</v>
      </c>
      <c r="R1074" s="263" t="s">
        <v>77</v>
      </c>
      <c r="S1074" s="263" t="s">
        <v>109</v>
      </c>
      <c r="T1074" s="302">
        <f>V1074+Y1074</f>
        <v>428000</v>
      </c>
      <c r="U1074" s="302" t="s">
        <v>79</v>
      </c>
      <c r="V1074" s="233">
        <v>363800</v>
      </c>
      <c r="W1074" s="233" t="s">
        <v>79</v>
      </c>
      <c r="X1074" s="233" t="s">
        <v>79</v>
      </c>
      <c r="Y1074" s="233">
        <v>64200</v>
      </c>
      <c r="Z1074" s="233" t="s">
        <v>98</v>
      </c>
      <c r="AA1074" s="233" t="s">
        <v>79</v>
      </c>
      <c r="AB1074" s="233">
        <v>37217.4</v>
      </c>
      <c r="AC1074" s="239" t="s">
        <v>149</v>
      </c>
      <c r="AD1074" s="260" t="s">
        <v>79</v>
      </c>
      <c r="AE1074" s="260">
        <f>V1074+Y1074</f>
        <v>428000</v>
      </c>
      <c r="AF1074" s="239" t="s">
        <v>79</v>
      </c>
      <c r="AG1074" s="239" t="s">
        <v>33</v>
      </c>
      <c r="AH1074" s="281" t="s">
        <v>157</v>
      </c>
      <c r="AI1074" s="239" t="s">
        <v>158</v>
      </c>
      <c r="AJ1074" s="239"/>
    </row>
    <row r="1075" spans="2:36" s="79" customFormat="1" ht="86.1" customHeight="1" x14ac:dyDescent="0.3">
      <c r="B1075" s="257"/>
      <c r="C1075" s="257"/>
      <c r="D1075" s="257"/>
      <c r="E1075" s="272"/>
      <c r="F1075" s="272"/>
      <c r="G1075" s="272"/>
      <c r="H1075" s="257"/>
      <c r="I1075" s="257"/>
      <c r="J1075" s="11" t="s">
        <v>111</v>
      </c>
      <c r="K1075" s="7" t="s">
        <v>112</v>
      </c>
      <c r="L1075" s="7" t="s">
        <v>85</v>
      </c>
      <c r="M1075" s="7">
        <v>2</v>
      </c>
      <c r="N1075" s="240"/>
      <c r="O1075" s="257"/>
      <c r="P1075" s="257"/>
      <c r="Q1075" s="257"/>
      <c r="R1075" s="264"/>
      <c r="S1075" s="264"/>
      <c r="T1075" s="303"/>
      <c r="U1075" s="303"/>
      <c r="V1075" s="234"/>
      <c r="W1075" s="234"/>
      <c r="X1075" s="234"/>
      <c r="Y1075" s="234"/>
      <c r="Z1075" s="234"/>
      <c r="AA1075" s="234"/>
      <c r="AB1075" s="234"/>
      <c r="AC1075" s="240"/>
      <c r="AD1075" s="261"/>
      <c r="AE1075" s="261"/>
      <c r="AF1075" s="257"/>
      <c r="AG1075" s="240"/>
      <c r="AH1075" s="240"/>
      <c r="AI1075" s="240"/>
      <c r="AJ1075" s="257"/>
    </row>
    <row r="1076" spans="2:36" s="79" customFormat="1" ht="59.1" customHeight="1" x14ac:dyDescent="0.3">
      <c r="B1076" s="258"/>
      <c r="C1076" s="258"/>
      <c r="D1076" s="258"/>
      <c r="E1076" s="273"/>
      <c r="F1076" s="273"/>
      <c r="G1076" s="273"/>
      <c r="H1076" s="258"/>
      <c r="I1076" s="258"/>
      <c r="J1076" s="11" t="s">
        <v>127</v>
      </c>
      <c r="K1076" s="7" t="s">
        <v>128</v>
      </c>
      <c r="L1076" s="7" t="s">
        <v>85</v>
      </c>
      <c r="M1076" s="63">
        <v>151</v>
      </c>
      <c r="N1076" s="241"/>
      <c r="O1076" s="258"/>
      <c r="P1076" s="258"/>
      <c r="Q1076" s="258"/>
      <c r="R1076" s="265"/>
      <c r="S1076" s="265"/>
      <c r="T1076" s="253"/>
      <c r="U1076" s="253"/>
      <c r="V1076" s="235"/>
      <c r="W1076" s="235"/>
      <c r="X1076" s="235"/>
      <c r="Y1076" s="235"/>
      <c r="Z1076" s="235"/>
      <c r="AA1076" s="235"/>
      <c r="AB1076" s="235"/>
      <c r="AC1076" s="241"/>
      <c r="AD1076" s="262"/>
      <c r="AE1076" s="262"/>
      <c r="AF1076" s="258"/>
      <c r="AG1076" s="241"/>
      <c r="AH1076" s="241"/>
      <c r="AI1076" s="241"/>
      <c r="AJ1076" s="258"/>
    </row>
    <row r="1077" spans="2:36" s="89" customFormat="1" ht="52.2" customHeight="1" x14ac:dyDescent="0.3">
      <c r="B1077" s="228" t="s">
        <v>301</v>
      </c>
      <c r="C1077" s="228" t="s">
        <v>302</v>
      </c>
      <c r="D1077" s="228" t="s">
        <v>66</v>
      </c>
      <c r="E1077" s="229" t="s">
        <v>67</v>
      </c>
      <c r="F1077" s="229" t="s">
        <v>132</v>
      </c>
      <c r="G1077" s="229" t="s">
        <v>69</v>
      </c>
      <c r="H1077" s="228" t="s">
        <v>70</v>
      </c>
      <c r="I1077" s="228" t="s">
        <v>79</v>
      </c>
      <c r="J1077" s="11" t="s">
        <v>113</v>
      </c>
      <c r="K1077" s="7" t="s">
        <v>114</v>
      </c>
      <c r="L1077" s="7" t="s">
        <v>115</v>
      </c>
      <c r="M1077" s="7">
        <v>4</v>
      </c>
      <c r="N1077" s="227" t="s">
        <v>108</v>
      </c>
      <c r="O1077" s="228" t="s">
        <v>303</v>
      </c>
      <c r="P1077" s="228" t="s">
        <v>75</v>
      </c>
      <c r="Q1077" s="228" t="s">
        <v>76</v>
      </c>
      <c r="R1077" s="231" t="s">
        <v>77</v>
      </c>
      <c r="S1077" s="231" t="s">
        <v>109</v>
      </c>
      <c r="T1077" s="232">
        <f>V1077+Y1077</f>
        <v>299600</v>
      </c>
      <c r="U1077" s="232" t="s">
        <v>79</v>
      </c>
      <c r="V1077" s="236">
        <v>254660</v>
      </c>
      <c r="W1077" s="236" t="s">
        <v>79</v>
      </c>
      <c r="X1077" s="236" t="s">
        <v>79</v>
      </c>
      <c r="Y1077" s="236">
        <v>44940</v>
      </c>
      <c r="Z1077" s="236" t="s">
        <v>79</v>
      </c>
      <c r="AA1077" s="236" t="s">
        <v>79</v>
      </c>
      <c r="AB1077" s="236">
        <v>26052.17</v>
      </c>
      <c r="AC1077" s="227" t="s">
        <v>80</v>
      </c>
      <c r="AD1077" s="237" t="s">
        <v>79</v>
      </c>
      <c r="AE1077" s="237">
        <f>V1077+Y1077</f>
        <v>299600</v>
      </c>
      <c r="AF1077" s="227" t="s">
        <v>79</v>
      </c>
      <c r="AG1077" s="227" t="s">
        <v>33</v>
      </c>
      <c r="AH1077" s="227" t="s">
        <v>176</v>
      </c>
      <c r="AI1077" s="227" t="s">
        <v>161</v>
      </c>
      <c r="AJ1077" s="227"/>
    </row>
    <row r="1078" spans="2:36" s="89" customFormat="1" ht="55.2" x14ac:dyDescent="0.3">
      <c r="B1078" s="228"/>
      <c r="C1078" s="228"/>
      <c r="D1078" s="228"/>
      <c r="E1078" s="229"/>
      <c r="F1078" s="229"/>
      <c r="G1078" s="229"/>
      <c r="H1078" s="228"/>
      <c r="I1078" s="228"/>
      <c r="J1078" s="11" t="s">
        <v>116</v>
      </c>
      <c r="K1078" s="7" t="s">
        <v>117</v>
      </c>
      <c r="L1078" s="7" t="s">
        <v>85</v>
      </c>
      <c r="M1078" s="7">
        <v>2</v>
      </c>
      <c r="N1078" s="227"/>
      <c r="O1078" s="228"/>
      <c r="P1078" s="228"/>
      <c r="Q1078" s="228"/>
      <c r="R1078" s="231"/>
      <c r="S1078" s="231"/>
      <c r="T1078" s="232"/>
      <c r="U1078" s="232"/>
      <c r="V1078" s="236"/>
      <c r="W1078" s="236"/>
      <c r="X1078" s="236"/>
      <c r="Y1078" s="236"/>
      <c r="Z1078" s="236"/>
      <c r="AA1078" s="236"/>
      <c r="AB1078" s="236"/>
      <c r="AC1078" s="227"/>
      <c r="AD1078" s="237"/>
      <c r="AE1078" s="237"/>
      <c r="AF1078" s="228"/>
      <c r="AG1078" s="227"/>
      <c r="AH1078" s="227"/>
      <c r="AI1078" s="227"/>
      <c r="AJ1078" s="228"/>
    </row>
    <row r="1079" spans="2:36" s="89" customFormat="1" ht="41.4" x14ac:dyDescent="0.3">
      <c r="B1079" s="228"/>
      <c r="C1079" s="228"/>
      <c r="D1079" s="228"/>
      <c r="E1079" s="229"/>
      <c r="F1079" s="229"/>
      <c r="G1079" s="229"/>
      <c r="H1079" s="228"/>
      <c r="I1079" s="228"/>
      <c r="J1079" s="11" t="s">
        <v>208</v>
      </c>
      <c r="K1079" s="7" t="s">
        <v>118</v>
      </c>
      <c r="L1079" s="7" t="s">
        <v>119</v>
      </c>
      <c r="M1079" s="7">
        <v>2</v>
      </c>
      <c r="N1079" s="227"/>
      <c r="O1079" s="228"/>
      <c r="P1079" s="228"/>
      <c r="Q1079" s="228"/>
      <c r="R1079" s="231"/>
      <c r="S1079" s="231"/>
      <c r="T1079" s="232"/>
      <c r="U1079" s="232"/>
      <c r="V1079" s="236"/>
      <c r="W1079" s="236"/>
      <c r="X1079" s="236"/>
      <c r="Y1079" s="236"/>
      <c r="Z1079" s="236"/>
      <c r="AA1079" s="236"/>
      <c r="AB1079" s="236"/>
      <c r="AC1079" s="227"/>
      <c r="AD1079" s="237"/>
      <c r="AE1079" s="237"/>
      <c r="AF1079" s="228"/>
      <c r="AG1079" s="227"/>
      <c r="AH1079" s="227"/>
      <c r="AI1079" s="227"/>
      <c r="AJ1079" s="228"/>
    </row>
    <row r="1080" spans="2:36" s="89" customFormat="1" ht="27.6" x14ac:dyDescent="0.3">
      <c r="B1080" s="228"/>
      <c r="C1080" s="228"/>
      <c r="D1080" s="228"/>
      <c r="E1080" s="229"/>
      <c r="F1080" s="229"/>
      <c r="G1080" s="229"/>
      <c r="H1080" s="228"/>
      <c r="I1080" s="228"/>
      <c r="J1080" s="11" t="s">
        <v>120</v>
      </c>
      <c r="K1080" s="7" t="s">
        <v>121</v>
      </c>
      <c r="L1080" s="7" t="s">
        <v>119</v>
      </c>
      <c r="M1080" s="63">
        <v>2</v>
      </c>
      <c r="N1080" s="227"/>
      <c r="O1080" s="228"/>
      <c r="P1080" s="228"/>
      <c r="Q1080" s="228"/>
      <c r="R1080" s="231"/>
      <c r="S1080" s="231"/>
      <c r="T1080" s="232"/>
      <c r="U1080" s="232"/>
      <c r="V1080" s="236"/>
      <c r="W1080" s="236"/>
      <c r="X1080" s="236"/>
      <c r="Y1080" s="236"/>
      <c r="Z1080" s="236"/>
      <c r="AA1080" s="236"/>
      <c r="AB1080" s="236"/>
      <c r="AC1080" s="227"/>
      <c r="AD1080" s="237"/>
      <c r="AE1080" s="237"/>
      <c r="AF1080" s="228"/>
      <c r="AG1080" s="227"/>
      <c r="AH1080" s="227"/>
      <c r="AI1080" s="227"/>
      <c r="AJ1080" s="228"/>
    </row>
    <row r="1081" spans="2:36" s="79" customFormat="1" ht="132" customHeight="1" x14ac:dyDescent="0.3">
      <c r="B1081" s="228" t="s">
        <v>300</v>
      </c>
      <c r="C1081" s="228" t="s">
        <v>304</v>
      </c>
      <c r="D1081" s="228" t="s">
        <v>106</v>
      </c>
      <c r="E1081" s="229" t="s">
        <v>67</v>
      </c>
      <c r="F1081" s="229" t="s">
        <v>134</v>
      </c>
      <c r="G1081" s="229" t="s">
        <v>147</v>
      </c>
      <c r="H1081" s="228" t="s">
        <v>70</v>
      </c>
      <c r="I1081" s="228" t="s">
        <v>79</v>
      </c>
      <c r="J1081" s="11" t="s">
        <v>207</v>
      </c>
      <c r="K1081" s="7" t="s">
        <v>107</v>
      </c>
      <c r="L1081" s="7" t="s">
        <v>86</v>
      </c>
      <c r="M1081" s="7">
        <v>40</v>
      </c>
      <c r="N1081" s="227" t="s">
        <v>108</v>
      </c>
      <c r="O1081" s="228" t="s">
        <v>305</v>
      </c>
      <c r="P1081" s="228" t="s">
        <v>75</v>
      </c>
      <c r="Q1081" s="228" t="s">
        <v>76</v>
      </c>
      <c r="R1081" s="231" t="s">
        <v>77</v>
      </c>
      <c r="S1081" s="231" t="s">
        <v>109</v>
      </c>
      <c r="T1081" s="232">
        <f>V1081+Y1081</f>
        <v>271437.59999999998</v>
      </c>
      <c r="U1081" s="232" t="s">
        <v>79</v>
      </c>
      <c r="V1081" s="233">
        <v>230721.96</v>
      </c>
      <c r="W1081" s="236" t="s">
        <v>79</v>
      </c>
      <c r="X1081" s="236" t="s">
        <v>79</v>
      </c>
      <c r="Y1081" s="236">
        <v>40715.64</v>
      </c>
      <c r="Z1081" s="236" t="s">
        <v>98</v>
      </c>
      <c r="AA1081" s="236" t="s">
        <v>79</v>
      </c>
      <c r="AB1081" s="236">
        <v>23603.27</v>
      </c>
      <c r="AC1081" s="227" t="s">
        <v>149</v>
      </c>
      <c r="AD1081" s="237" t="s">
        <v>79</v>
      </c>
      <c r="AE1081" s="237">
        <f>V1081+Y1081</f>
        <v>271437.59999999998</v>
      </c>
      <c r="AF1081" s="227" t="s">
        <v>79</v>
      </c>
      <c r="AG1081" s="227" t="s">
        <v>33</v>
      </c>
      <c r="AH1081" s="227" t="s">
        <v>247</v>
      </c>
      <c r="AI1081" s="227" t="s">
        <v>167</v>
      </c>
      <c r="AJ1081" s="227"/>
    </row>
    <row r="1082" spans="2:36" s="79" customFormat="1" ht="86.1" customHeight="1" x14ac:dyDescent="0.3">
      <c r="B1082" s="228"/>
      <c r="C1082" s="228"/>
      <c r="D1082" s="228"/>
      <c r="E1082" s="229"/>
      <c r="F1082" s="229"/>
      <c r="G1082" s="229"/>
      <c r="H1082" s="228"/>
      <c r="I1082" s="228"/>
      <c r="J1082" s="11" t="s">
        <v>111</v>
      </c>
      <c r="K1082" s="7" t="s">
        <v>112</v>
      </c>
      <c r="L1082" s="7" t="s">
        <v>85</v>
      </c>
      <c r="M1082" s="7">
        <v>3</v>
      </c>
      <c r="N1082" s="227"/>
      <c r="O1082" s="228"/>
      <c r="P1082" s="228"/>
      <c r="Q1082" s="228"/>
      <c r="R1082" s="231"/>
      <c r="S1082" s="231"/>
      <c r="T1082" s="232"/>
      <c r="U1082" s="232"/>
      <c r="V1082" s="234"/>
      <c r="W1082" s="236"/>
      <c r="X1082" s="236"/>
      <c r="Y1082" s="236"/>
      <c r="Z1082" s="236"/>
      <c r="AA1082" s="236"/>
      <c r="AB1082" s="236"/>
      <c r="AC1082" s="227"/>
      <c r="AD1082" s="237"/>
      <c r="AE1082" s="237"/>
      <c r="AF1082" s="228"/>
      <c r="AG1082" s="227"/>
      <c r="AH1082" s="227"/>
      <c r="AI1082" s="227"/>
      <c r="AJ1082" s="228"/>
    </row>
    <row r="1083" spans="2:36" s="79" customFormat="1" ht="59.1" customHeight="1" x14ac:dyDescent="0.3">
      <c r="B1083" s="228"/>
      <c r="C1083" s="228"/>
      <c r="D1083" s="228"/>
      <c r="E1083" s="229"/>
      <c r="F1083" s="229"/>
      <c r="G1083" s="229"/>
      <c r="H1083" s="228"/>
      <c r="I1083" s="228"/>
      <c r="J1083" s="11" t="s">
        <v>127</v>
      </c>
      <c r="K1083" s="7" t="s">
        <v>128</v>
      </c>
      <c r="L1083" s="7" t="s">
        <v>85</v>
      </c>
      <c r="M1083" s="63">
        <v>200</v>
      </c>
      <c r="N1083" s="227"/>
      <c r="O1083" s="228"/>
      <c r="P1083" s="228"/>
      <c r="Q1083" s="228"/>
      <c r="R1083" s="231"/>
      <c r="S1083" s="231"/>
      <c r="T1083" s="232"/>
      <c r="U1083" s="232"/>
      <c r="V1083" s="235"/>
      <c r="W1083" s="236"/>
      <c r="X1083" s="236"/>
      <c r="Y1083" s="236"/>
      <c r="Z1083" s="236"/>
      <c r="AA1083" s="236"/>
      <c r="AB1083" s="236"/>
      <c r="AC1083" s="227"/>
      <c r="AD1083" s="237"/>
      <c r="AE1083" s="237"/>
      <c r="AF1083" s="228"/>
      <c r="AG1083" s="227"/>
      <c r="AH1083" s="227"/>
      <c r="AI1083" s="227"/>
      <c r="AJ1083" s="228"/>
    </row>
    <row r="1084" spans="2:36" s="89" customFormat="1" ht="52.2" customHeight="1" x14ac:dyDescent="0.3">
      <c r="B1084" s="228" t="s">
        <v>1093</v>
      </c>
      <c r="C1084" s="228" t="s">
        <v>302</v>
      </c>
      <c r="D1084" s="228" t="s">
        <v>66</v>
      </c>
      <c r="E1084" s="229" t="s">
        <v>67</v>
      </c>
      <c r="F1084" s="229" t="s">
        <v>132</v>
      </c>
      <c r="G1084" s="229" t="s">
        <v>69</v>
      </c>
      <c r="H1084" s="228" t="s">
        <v>70</v>
      </c>
      <c r="I1084" s="228" t="s">
        <v>79</v>
      </c>
      <c r="J1084" s="11" t="s">
        <v>113</v>
      </c>
      <c r="K1084" s="7" t="s">
        <v>114</v>
      </c>
      <c r="L1084" s="7" t="s">
        <v>115</v>
      </c>
      <c r="M1084" s="7">
        <v>1</v>
      </c>
      <c r="N1084" s="227" t="s">
        <v>108</v>
      </c>
      <c r="O1084" s="228" t="s">
        <v>303</v>
      </c>
      <c r="P1084" s="228" t="s">
        <v>75</v>
      </c>
      <c r="Q1084" s="228" t="s">
        <v>76</v>
      </c>
      <c r="R1084" s="231" t="s">
        <v>77</v>
      </c>
      <c r="S1084" s="231" t="s">
        <v>109</v>
      </c>
      <c r="T1084" s="232">
        <f>V1084+Y1084</f>
        <v>75072.3</v>
      </c>
      <c r="U1084" s="232" t="s">
        <v>79</v>
      </c>
      <c r="V1084" s="236">
        <v>63811.45</v>
      </c>
      <c r="W1084" s="236" t="s">
        <v>79</v>
      </c>
      <c r="X1084" s="236" t="s">
        <v>79</v>
      </c>
      <c r="Y1084" s="236">
        <v>11260.85</v>
      </c>
      <c r="Z1084" s="236" t="s">
        <v>79</v>
      </c>
      <c r="AA1084" s="236" t="s">
        <v>79</v>
      </c>
      <c r="AB1084" s="236">
        <v>6100.96</v>
      </c>
      <c r="AC1084" s="227" t="s">
        <v>80</v>
      </c>
      <c r="AD1084" s="237" t="s">
        <v>79</v>
      </c>
      <c r="AE1084" s="237">
        <f>V1084+Y1084</f>
        <v>75072.3</v>
      </c>
      <c r="AF1084" s="227" t="s">
        <v>79</v>
      </c>
      <c r="AG1084" s="227" t="s">
        <v>33</v>
      </c>
      <c r="AH1084" s="227" t="s">
        <v>166</v>
      </c>
      <c r="AI1084" s="227" t="s">
        <v>232</v>
      </c>
      <c r="AJ1084" s="227"/>
    </row>
    <row r="1085" spans="2:36" s="89" customFormat="1" ht="55.2" x14ac:dyDescent="0.3">
      <c r="B1085" s="228"/>
      <c r="C1085" s="228"/>
      <c r="D1085" s="228"/>
      <c r="E1085" s="229"/>
      <c r="F1085" s="229"/>
      <c r="G1085" s="229"/>
      <c r="H1085" s="228"/>
      <c r="I1085" s="228"/>
      <c r="J1085" s="11" t="s">
        <v>116</v>
      </c>
      <c r="K1085" s="7" t="s">
        <v>117</v>
      </c>
      <c r="L1085" s="7" t="s">
        <v>85</v>
      </c>
      <c r="M1085" s="7">
        <v>1</v>
      </c>
      <c r="N1085" s="227"/>
      <c r="O1085" s="228"/>
      <c r="P1085" s="228"/>
      <c r="Q1085" s="228"/>
      <c r="R1085" s="231"/>
      <c r="S1085" s="231"/>
      <c r="T1085" s="232"/>
      <c r="U1085" s="232"/>
      <c r="V1085" s="236"/>
      <c r="W1085" s="236"/>
      <c r="X1085" s="236"/>
      <c r="Y1085" s="236"/>
      <c r="Z1085" s="236"/>
      <c r="AA1085" s="236"/>
      <c r="AB1085" s="236"/>
      <c r="AC1085" s="227"/>
      <c r="AD1085" s="237"/>
      <c r="AE1085" s="237"/>
      <c r="AF1085" s="228"/>
      <c r="AG1085" s="227"/>
      <c r="AH1085" s="227"/>
      <c r="AI1085" s="227"/>
      <c r="AJ1085" s="228"/>
    </row>
    <row r="1086" spans="2:36" s="89" customFormat="1" ht="41.4" x14ac:dyDescent="0.3">
      <c r="B1086" s="228"/>
      <c r="C1086" s="228"/>
      <c r="D1086" s="228"/>
      <c r="E1086" s="229"/>
      <c r="F1086" s="229"/>
      <c r="G1086" s="229"/>
      <c r="H1086" s="228"/>
      <c r="I1086" s="228"/>
      <c r="J1086" s="11" t="s">
        <v>208</v>
      </c>
      <c r="K1086" s="7" t="s">
        <v>118</v>
      </c>
      <c r="L1086" s="7" t="s">
        <v>119</v>
      </c>
      <c r="M1086" s="7">
        <v>1</v>
      </c>
      <c r="N1086" s="227"/>
      <c r="O1086" s="228"/>
      <c r="P1086" s="228"/>
      <c r="Q1086" s="228"/>
      <c r="R1086" s="231"/>
      <c r="S1086" s="231"/>
      <c r="T1086" s="232"/>
      <c r="U1086" s="232"/>
      <c r="V1086" s="236"/>
      <c r="W1086" s="236"/>
      <c r="X1086" s="236"/>
      <c r="Y1086" s="236"/>
      <c r="Z1086" s="236"/>
      <c r="AA1086" s="236"/>
      <c r="AB1086" s="236"/>
      <c r="AC1086" s="227"/>
      <c r="AD1086" s="237"/>
      <c r="AE1086" s="237"/>
      <c r="AF1086" s="228"/>
      <c r="AG1086" s="227"/>
      <c r="AH1086" s="227"/>
      <c r="AI1086" s="227"/>
      <c r="AJ1086" s="228"/>
    </row>
    <row r="1087" spans="2:36" s="89" customFormat="1" ht="27.6" x14ac:dyDescent="0.3">
      <c r="B1087" s="228"/>
      <c r="C1087" s="228"/>
      <c r="D1087" s="228"/>
      <c r="E1087" s="229"/>
      <c r="F1087" s="229"/>
      <c r="G1087" s="229"/>
      <c r="H1087" s="228"/>
      <c r="I1087" s="228"/>
      <c r="J1087" s="11" t="s">
        <v>120</v>
      </c>
      <c r="K1087" s="7" t="s">
        <v>121</v>
      </c>
      <c r="L1087" s="7" t="s">
        <v>119</v>
      </c>
      <c r="M1087" s="7">
        <v>1</v>
      </c>
      <c r="N1087" s="227"/>
      <c r="O1087" s="228"/>
      <c r="P1087" s="228"/>
      <c r="Q1087" s="228"/>
      <c r="R1087" s="231"/>
      <c r="S1087" s="231"/>
      <c r="T1087" s="232"/>
      <c r="U1087" s="232"/>
      <c r="V1087" s="236"/>
      <c r="W1087" s="236"/>
      <c r="X1087" s="236"/>
      <c r="Y1087" s="236"/>
      <c r="Z1087" s="236"/>
      <c r="AA1087" s="236"/>
      <c r="AB1087" s="236"/>
      <c r="AC1087" s="227"/>
      <c r="AD1087" s="237"/>
      <c r="AE1087" s="237"/>
      <c r="AF1087" s="228"/>
      <c r="AG1087" s="227"/>
      <c r="AH1087" s="227"/>
      <c r="AI1087" s="227"/>
      <c r="AJ1087" s="228"/>
    </row>
    <row r="1088" spans="2:36" s="79" customFormat="1" ht="91.2" customHeight="1" x14ac:dyDescent="0.3">
      <c r="B1088" s="228" t="s">
        <v>1288</v>
      </c>
      <c r="C1088" s="228" t="s">
        <v>304</v>
      </c>
      <c r="D1088" s="228" t="s">
        <v>106</v>
      </c>
      <c r="E1088" s="229" t="s">
        <v>67</v>
      </c>
      <c r="F1088" s="229" t="s">
        <v>134</v>
      </c>
      <c r="G1088" s="229" t="s">
        <v>147</v>
      </c>
      <c r="H1088" s="228" t="s">
        <v>70</v>
      </c>
      <c r="I1088" s="228" t="s">
        <v>79</v>
      </c>
      <c r="J1088" s="11" t="s">
        <v>207</v>
      </c>
      <c r="K1088" s="7" t="s">
        <v>107</v>
      </c>
      <c r="L1088" s="7" t="s">
        <v>86</v>
      </c>
      <c r="M1088" s="7">
        <v>40</v>
      </c>
      <c r="N1088" s="227" t="s">
        <v>108</v>
      </c>
      <c r="O1088" s="228" t="s">
        <v>305</v>
      </c>
      <c r="P1088" s="228" t="s">
        <v>75</v>
      </c>
      <c r="Q1088" s="228" t="s">
        <v>76</v>
      </c>
      <c r="R1088" s="231" t="s">
        <v>77</v>
      </c>
      <c r="S1088" s="231" t="s">
        <v>109</v>
      </c>
      <c r="T1088" s="232">
        <f>V1088+Y1088</f>
        <v>155803.49</v>
      </c>
      <c r="U1088" s="232" t="s">
        <v>79</v>
      </c>
      <c r="V1088" s="233">
        <v>132432.95999999999</v>
      </c>
      <c r="W1088" s="236" t="s">
        <v>79</v>
      </c>
      <c r="X1088" s="236" t="s">
        <v>79</v>
      </c>
      <c r="Y1088" s="236">
        <v>23370.53</v>
      </c>
      <c r="Z1088" s="236" t="s">
        <v>98</v>
      </c>
      <c r="AA1088" s="236" t="s">
        <v>79</v>
      </c>
      <c r="AB1088" s="236">
        <v>13548.14</v>
      </c>
      <c r="AC1088" s="227" t="s">
        <v>149</v>
      </c>
      <c r="AD1088" s="237" t="s">
        <v>79</v>
      </c>
      <c r="AE1088" s="237">
        <f>V1088+Y1088</f>
        <v>155803.49</v>
      </c>
      <c r="AF1088" s="227" t="s">
        <v>79</v>
      </c>
      <c r="AG1088" s="227" t="s">
        <v>33</v>
      </c>
      <c r="AH1088" s="227" t="s">
        <v>406</v>
      </c>
      <c r="AI1088" s="227" t="s">
        <v>510</v>
      </c>
      <c r="AJ1088" s="227"/>
    </row>
    <row r="1089" spans="2:36" s="79" customFormat="1" ht="56.4" customHeight="1" x14ac:dyDescent="0.3">
      <c r="B1089" s="228"/>
      <c r="C1089" s="228"/>
      <c r="D1089" s="228"/>
      <c r="E1089" s="229"/>
      <c r="F1089" s="229"/>
      <c r="G1089" s="229"/>
      <c r="H1089" s="228"/>
      <c r="I1089" s="228"/>
      <c r="J1089" s="11" t="s">
        <v>111</v>
      </c>
      <c r="K1089" s="7" t="s">
        <v>112</v>
      </c>
      <c r="L1089" s="7" t="s">
        <v>85</v>
      </c>
      <c r="M1089" s="7">
        <v>2</v>
      </c>
      <c r="N1089" s="227"/>
      <c r="O1089" s="228"/>
      <c r="P1089" s="228"/>
      <c r="Q1089" s="228"/>
      <c r="R1089" s="231"/>
      <c r="S1089" s="231"/>
      <c r="T1089" s="232"/>
      <c r="U1089" s="232"/>
      <c r="V1089" s="234"/>
      <c r="W1089" s="236"/>
      <c r="X1089" s="236"/>
      <c r="Y1089" s="236"/>
      <c r="Z1089" s="236"/>
      <c r="AA1089" s="236"/>
      <c r="AB1089" s="236"/>
      <c r="AC1089" s="227"/>
      <c r="AD1089" s="237"/>
      <c r="AE1089" s="237"/>
      <c r="AF1089" s="228"/>
      <c r="AG1089" s="227"/>
      <c r="AH1089" s="227"/>
      <c r="AI1089" s="227"/>
      <c r="AJ1089" s="228"/>
    </row>
    <row r="1090" spans="2:36" s="79" customFormat="1" ht="59.1" customHeight="1" x14ac:dyDescent="0.3">
      <c r="B1090" s="228"/>
      <c r="C1090" s="228"/>
      <c r="D1090" s="228"/>
      <c r="E1090" s="229"/>
      <c r="F1090" s="229"/>
      <c r="G1090" s="229"/>
      <c r="H1090" s="228"/>
      <c r="I1090" s="228"/>
      <c r="J1090" s="11" t="s">
        <v>127</v>
      </c>
      <c r="K1090" s="7" t="s">
        <v>128</v>
      </c>
      <c r="L1090" s="7" t="s">
        <v>85</v>
      </c>
      <c r="M1090" s="63">
        <v>78</v>
      </c>
      <c r="N1090" s="227"/>
      <c r="O1090" s="228"/>
      <c r="P1090" s="228"/>
      <c r="Q1090" s="228"/>
      <c r="R1090" s="231"/>
      <c r="S1090" s="231"/>
      <c r="T1090" s="232"/>
      <c r="U1090" s="232"/>
      <c r="V1090" s="235"/>
      <c r="W1090" s="236"/>
      <c r="X1090" s="236"/>
      <c r="Y1090" s="236"/>
      <c r="Z1090" s="236"/>
      <c r="AA1090" s="236"/>
      <c r="AB1090" s="236"/>
      <c r="AC1090" s="227"/>
      <c r="AD1090" s="237"/>
      <c r="AE1090" s="237"/>
      <c r="AF1090" s="228"/>
      <c r="AG1090" s="227"/>
      <c r="AH1090" s="227"/>
      <c r="AI1090" s="227"/>
      <c r="AJ1090" s="228"/>
    </row>
    <row r="1091" spans="2:36" s="79" customFormat="1" ht="132" customHeight="1" x14ac:dyDescent="0.3">
      <c r="B1091" s="256" t="s">
        <v>477</v>
      </c>
      <c r="C1091" s="269" t="s">
        <v>483</v>
      </c>
      <c r="D1091" s="256" t="s">
        <v>106</v>
      </c>
      <c r="E1091" s="271" t="s">
        <v>67</v>
      </c>
      <c r="F1091" s="499" t="s">
        <v>134</v>
      </c>
      <c r="G1091" s="271" t="s">
        <v>147</v>
      </c>
      <c r="H1091" s="342" t="s">
        <v>70</v>
      </c>
      <c r="I1091" s="342" t="s">
        <v>79</v>
      </c>
      <c r="J1091" s="11" t="s">
        <v>207</v>
      </c>
      <c r="K1091" s="7" t="s">
        <v>107</v>
      </c>
      <c r="L1091" s="7" t="s">
        <v>86</v>
      </c>
      <c r="M1091" s="7">
        <v>40</v>
      </c>
      <c r="N1091" s="281" t="s">
        <v>108</v>
      </c>
      <c r="O1091" s="256" t="s">
        <v>360</v>
      </c>
      <c r="P1091" s="256" t="s">
        <v>75</v>
      </c>
      <c r="Q1091" s="256" t="s">
        <v>76</v>
      </c>
      <c r="R1091" s="263" t="s">
        <v>77</v>
      </c>
      <c r="S1091" s="263" t="s">
        <v>109</v>
      </c>
      <c r="T1091" s="302">
        <f>V1091+Y1091</f>
        <v>352381.87</v>
      </c>
      <c r="U1091" s="302" t="s">
        <v>79</v>
      </c>
      <c r="V1091" s="509">
        <v>299524.59000000003</v>
      </c>
      <c r="W1091" s="236" t="s">
        <v>79</v>
      </c>
      <c r="X1091" s="236" t="s">
        <v>79</v>
      </c>
      <c r="Y1091" s="509">
        <v>52857.279999999999</v>
      </c>
      <c r="Z1091" s="236" t="s">
        <v>98</v>
      </c>
      <c r="AA1091" s="236" t="s">
        <v>79</v>
      </c>
      <c r="AB1091" s="509">
        <v>28571.51</v>
      </c>
      <c r="AC1091" s="239" t="s">
        <v>149</v>
      </c>
      <c r="AD1091" s="260" t="s">
        <v>79</v>
      </c>
      <c r="AE1091" s="260">
        <f>V1091+Y1091</f>
        <v>352381.87</v>
      </c>
      <c r="AF1091" s="239" t="s">
        <v>79</v>
      </c>
      <c r="AG1091" s="239" t="s">
        <v>33</v>
      </c>
      <c r="AH1091" s="281" t="s">
        <v>174</v>
      </c>
      <c r="AI1091" s="239" t="s">
        <v>157</v>
      </c>
      <c r="AJ1091" s="239"/>
    </row>
    <row r="1092" spans="2:36" s="79" customFormat="1" ht="86.1" customHeight="1" x14ac:dyDescent="0.3">
      <c r="B1092" s="257"/>
      <c r="C1092" s="465"/>
      <c r="D1092" s="257"/>
      <c r="E1092" s="272"/>
      <c r="F1092" s="272"/>
      <c r="G1092" s="272"/>
      <c r="H1092" s="257"/>
      <c r="I1092" s="257"/>
      <c r="J1092" s="11" t="s">
        <v>111</v>
      </c>
      <c r="K1092" s="7" t="s">
        <v>112</v>
      </c>
      <c r="L1092" s="7" t="s">
        <v>85</v>
      </c>
      <c r="M1092" s="7">
        <v>4</v>
      </c>
      <c r="N1092" s="240"/>
      <c r="O1092" s="257"/>
      <c r="P1092" s="257"/>
      <c r="Q1092" s="257"/>
      <c r="R1092" s="264"/>
      <c r="S1092" s="264"/>
      <c r="T1092" s="303"/>
      <c r="U1092" s="303"/>
      <c r="V1092" s="510"/>
      <c r="W1092" s="236"/>
      <c r="X1092" s="236"/>
      <c r="Y1092" s="510"/>
      <c r="Z1092" s="236"/>
      <c r="AA1092" s="236"/>
      <c r="AB1092" s="510"/>
      <c r="AC1092" s="240"/>
      <c r="AD1092" s="261"/>
      <c r="AE1092" s="261"/>
      <c r="AF1092" s="257"/>
      <c r="AG1092" s="240"/>
      <c r="AH1092" s="240"/>
      <c r="AI1092" s="240"/>
      <c r="AJ1092" s="257"/>
    </row>
    <row r="1093" spans="2:36" s="79" customFormat="1" ht="59.1" customHeight="1" x14ac:dyDescent="0.3">
      <c r="B1093" s="258"/>
      <c r="C1093" s="270"/>
      <c r="D1093" s="258"/>
      <c r="E1093" s="273"/>
      <c r="F1093" s="273"/>
      <c r="G1093" s="273"/>
      <c r="H1093" s="258"/>
      <c r="I1093" s="258"/>
      <c r="J1093" s="11" t="s">
        <v>127</v>
      </c>
      <c r="K1093" s="7" t="s">
        <v>128</v>
      </c>
      <c r="L1093" s="7" t="s">
        <v>85</v>
      </c>
      <c r="M1093" s="63">
        <v>163</v>
      </c>
      <c r="N1093" s="241"/>
      <c r="O1093" s="258"/>
      <c r="P1093" s="258"/>
      <c r="Q1093" s="258"/>
      <c r="R1093" s="265"/>
      <c r="S1093" s="265"/>
      <c r="T1093" s="253"/>
      <c r="U1093" s="253"/>
      <c r="V1093" s="511"/>
      <c r="W1093" s="236"/>
      <c r="X1093" s="236"/>
      <c r="Y1093" s="511"/>
      <c r="Z1093" s="236"/>
      <c r="AA1093" s="236"/>
      <c r="AB1093" s="511"/>
      <c r="AC1093" s="241"/>
      <c r="AD1093" s="262"/>
      <c r="AE1093" s="262"/>
      <c r="AF1093" s="258"/>
      <c r="AG1093" s="241"/>
      <c r="AH1093" s="241"/>
      <c r="AI1093" s="241"/>
      <c r="AJ1093" s="258"/>
    </row>
    <row r="1094" spans="2:36" s="79" customFormat="1" ht="132" customHeight="1" x14ac:dyDescent="0.3">
      <c r="B1094" s="256" t="s">
        <v>478</v>
      </c>
      <c r="C1094" s="269" t="s">
        <v>482</v>
      </c>
      <c r="D1094" s="256" t="s">
        <v>106</v>
      </c>
      <c r="E1094" s="271" t="s">
        <v>67</v>
      </c>
      <c r="F1094" s="499" t="s">
        <v>134</v>
      </c>
      <c r="G1094" s="271" t="s">
        <v>147</v>
      </c>
      <c r="H1094" s="342" t="s">
        <v>70</v>
      </c>
      <c r="I1094" s="342" t="s">
        <v>79</v>
      </c>
      <c r="J1094" s="11" t="s">
        <v>207</v>
      </c>
      <c r="K1094" s="7" t="s">
        <v>107</v>
      </c>
      <c r="L1094" s="7" t="s">
        <v>86</v>
      </c>
      <c r="M1094" s="7">
        <v>40</v>
      </c>
      <c r="N1094" s="281" t="s">
        <v>108</v>
      </c>
      <c r="O1094" s="256" t="s">
        <v>360</v>
      </c>
      <c r="P1094" s="256" t="s">
        <v>75</v>
      </c>
      <c r="Q1094" s="256" t="s">
        <v>76</v>
      </c>
      <c r="R1094" s="263" t="s">
        <v>77</v>
      </c>
      <c r="S1094" s="263" t="s">
        <v>109</v>
      </c>
      <c r="T1094" s="302">
        <f>V1094+Y1094</f>
        <v>201160</v>
      </c>
      <c r="U1094" s="302" t="s">
        <v>79</v>
      </c>
      <c r="V1094" s="509">
        <v>170986</v>
      </c>
      <c r="W1094" s="236" t="s">
        <v>79</v>
      </c>
      <c r="X1094" s="236" t="s">
        <v>79</v>
      </c>
      <c r="Y1094" s="509">
        <v>30174</v>
      </c>
      <c r="Z1094" s="236" t="s">
        <v>98</v>
      </c>
      <c r="AA1094" s="236" t="s">
        <v>79</v>
      </c>
      <c r="AB1094" s="509">
        <v>16310.27027027027</v>
      </c>
      <c r="AC1094" s="239" t="s">
        <v>149</v>
      </c>
      <c r="AD1094" s="260" t="s">
        <v>79</v>
      </c>
      <c r="AE1094" s="260">
        <f>V1094+Y1094</f>
        <v>201160</v>
      </c>
      <c r="AF1094" s="239" t="s">
        <v>79</v>
      </c>
      <c r="AG1094" s="239" t="s">
        <v>33</v>
      </c>
      <c r="AH1094" s="277" t="s">
        <v>479</v>
      </c>
      <c r="AI1094" s="277" t="s">
        <v>160</v>
      </c>
      <c r="AJ1094" s="239"/>
    </row>
    <row r="1095" spans="2:36" s="79" customFormat="1" ht="86.1" customHeight="1" x14ac:dyDescent="0.3">
      <c r="B1095" s="257"/>
      <c r="C1095" s="465"/>
      <c r="D1095" s="257"/>
      <c r="E1095" s="272"/>
      <c r="F1095" s="272"/>
      <c r="G1095" s="272"/>
      <c r="H1095" s="257"/>
      <c r="I1095" s="257"/>
      <c r="J1095" s="11" t="s">
        <v>111</v>
      </c>
      <c r="K1095" s="7" t="s">
        <v>112</v>
      </c>
      <c r="L1095" s="7" t="s">
        <v>85</v>
      </c>
      <c r="M1095" s="80">
        <v>2</v>
      </c>
      <c r="N1095" s="240"/>
      <c r="O1095" s="257"/>
      <c r="P1095" s="257"/>
      <c r="Q1095" s="257"/>
      <c r="R1095" s="264"/>
      <c r="S1095" s="264"/>
      <c r="T1095" s="303"/>
      <c r="U1095" s="303"/>
      <c r="V1095" s="510"/>
      <c r="W1095" s="236"/>
      <c r="X1095" s="236"/>
      <c r="Y1095" s="510"/>
      <c r="Z1095" s="236"/>
      <c r="AA1095" s="236"/>
      <c r="AB1095" s="510"/>
      <c r="AC1095" s="240"/>
      <c r="AD1095" s="261"/>
      <c r="AE1095" s="261"/>
      <c r="AF1095" s="257"/>
      <c r="AG1095" s="240"/>
      <c r="AH1095" s="278"/>
      <c r="AI1095" s="278"/>
      <c r="AJ1095" s="257"/>
    </row>
    <row r="1096" spans="2:36" s="79" customFormat="1" ht="59.1" customHeight="1" x14ac:dyDescent="0.3">
      <c r="B1096" s="258"/>
      <c r="C1096" s="270"/>
      <c r="D1096" s="258"/>
      <c r="E1096" s="273"/>
      <c r="F1096" s="273"/>
      <c r="G1096" s="273"/>
      <c r="H1096" s="258"/>
      <c r="I1096" s="258"/>
      <c r="J1096" s="11" t="s">
        <v>127</v>
      </c>
      <c r="K1096" s="7" t="s">
        <v>128</v>
      </c>
      <c r="L1096" s="7" t="s">
        <v>85</v>
      </c>
      <c r="M1096" s="80">
        <v>94</v>
      </c>
      <c r="N1096" s="241"/>
      <c r="O1096" s="258"/>
      <c r="P1096" s="258"/>
      <c r="Q1096" s="258"/>
      <c r="R1096" s="265"/>
      <c r="S1096" s="265"/>
      <c r="T1096" s="253"/>
      <c r="U1096" s="253"/>
      <c r="V1096" s="511"/>
      <c r="W1096" s="236"/>
      <c r="X1096" s="236"/>
      <c r="Y1096" s="511"/>
      <c r="Z1096" s="236"/>
      <c r="AA1096" s="236"/>
      <c r="AB1096" s="511"/>
      <c r="AC1096" s="241"/>
      <c r="AD1096" s="262"/>
      <c r="AE1096" s="262"/>
      <c r="AF1096" s="258"/>
      <c r="AG1096" s="241"/>
      <c r="AH1096" s="279"/>
      <c r="AI1096" s="279"/>
      <c r="AJ1096" s="258"/>
    </row>
    <row r="1097" spans="2:36" s="89" customFormat="1" ht="52.2" customHeight="1" x14ac:dyDescent="0.3">
      <c r="B1097" s="228" t="s">
        <v>480</v>
      </c>
      <c r="C1097" s="269" t="s">
        <v>481</v>
      </c>
      <c r="D1097" s="228" t="s">
        <v>66</v>
      </c>
      <c r="E1097" s="229" t="s">
        <v>67</v>
      </c>
      <c r="F1097" s="229" t="s">
        <v>132</v>
      </c>
      <c r="G1097" s="229" t="s">
        <v>69</v>
      </c>
      <c r="H1097" s="228" t="s">
        <v>70</v>
      </c>
      <c r="I1097" s="228" t="s">
        <v>79</v>
      </c>
      <c r="J1097" s="11" t="s">
        <v>113</v>
      </c>
      <c r="K1097" s="7" t="s">
        <v>114</v>
      </c>
      <c r="L1097" s="7" t="s">
        <v>115</v>
      </c>
      <c r="M1097" s="7">
        <v>3</v>
      </c>
      <c r="N1097" s="227" t="s">
        <v>108</v>
      </c>
      <c r="O1097" s="269" t="s">
        <v>360</v>
      </c>
      <c r="P1097" s="228" t="s">
        <v>75</v>
      </c>
      <c r="Q1097" s="228" t="s">
        <v>76</v>
      </c>
      <c r="R1097" s="231" t="s">
        <v>77</v>
      </c>
      <c r="S1097" s="231" t="s">
        <v>109</v>
      </c>
      <c r="T1097" s="232">
        <f>V1097+Y1097</f>
        <v>227459.98</v>
      </c>
      <c r="U1097" s="232" t="s">
        <v>98</v>
      </c>
      <c r="V1097" s="436">
        <v>193340.98300000001</v>
      </c>
      <c r="W1097" s="436" t="s">
        <v>98</v>
      </c>
      <c r="X1097" s="436" t="s">
        <v>98</v>
      </c>
      <c r="Y1097" s="436">
        <v>34118.997000000003</v>
      </c>
      <c r="Z1097" s="436" t="s">
        <v>98</v>
      </c>
      <c r="AA1097" s="436" t="s">
        <v>98</v>
      </c>
      <c r="AB1097" s="436">
        <v>18442.701081081079</v>
      </c>
      <c r="AC1097" s="227" t="s">
        <v>80</v>
      </c>
      <c r="AD1097" s="237" t="s">
        <v>79</v>
      </c>
      <c r="AE1097" s="237">
        <f>V1097+Y1097</f>
        <v>227459.98</v>
      </c>
      <c r="AF1097" s="227" t="s">
        <v>79</v>
      </c>
      <c r="AG1097" s="227" t="s">
        <v>33</v>
      </c>
      <c r="AH1097" s="277" t="s">
        <v>252</v>
      </c>
      <c r="AI1097" s="277" t="s">
        <v>166</v>
      </c>
      <c r="AJ1097" s="227"/>
    </row>
    <row r="1098" spans="2:36" s="89" customFormat="1" ht="55.2" x14ac:dyDescent="0.3">
      <c r="B1098" s="228"/>
      <c r="C1098" s="465"/>
      <c r="D1098" s="228"/>
      <c r="E1098" s="229"/>
      <c r="F1098" s="229"/>
      <c r="G1098" s="229"/>
      <c r="H1098" s="228"/>
      <c r="I1098" s="228"/>
      <c r="J1098" s="11" t="s">
        <v>116</v>
      </c>
      <c r="K1098" s="7" t="s">
        <v>117</v>
      </c>
      <c r="L1098" s="7" t="s">
        <v>85</v>
      </c>
      <c r="M1098" s="7">
        <v>2</v>
      </c>
      <c r="N1098" s="227"/>
      <c r="O1098" s="465"/>
      <c r="P1098" s="228"/>
      <c r="Q1098" s="228"/>
      <c r="R1098" s="231"/>
      <c r="S1098" s="231"/>
      <c r="T1098" s="232"/>
      <c r="U1098" s="232"/>
      <c r="V1098" s="414"/>
      <c r="W1098" s="414"/>
      <c r="X1098" s="414"/>
      <c r="Y1098" s="414"/>
      <c r="Z1098" s="414"/>
      <c r="AA1098" s="414"/>
      <c r="AB1098" s="414"/>
      <c r="AC1098" s="227"/>
      <c r="AD1098" s="237"/>
      <c r="AE1098" s="237"/>
      <c r="AF1098" s="228"/>
      <c r="AG1098" s="227"/>
      <c r="AH1098" s="278"/>
      <c r="AI1098" s="278"/>
      <c r="AJ1098" s="228"/>
    </row>
    <row r="1099" spans="2:36" s="89" customFormat="1" ht="41.4" x14ac:dyDescent="0.3">
      <c r="B1099" s="228"/>
      <c r="C1099" s="465"/>
      <c r="D1099" s="228"/>
      <c r="E1099" s="229"/>
      <c r="F1099" s="229"/>
      <c r="G1099" s="229"/>
      <c r="H1099" s="228"/>
      <c r="I1099" s="228"/>
      <c r="J1099" s="11" t="s">
        <v>208</v>
      </c>
      <c r="K1099" s="7" t="s">
        <v>118</v>
      </c>
      <c r="L1099" s="7" t="s">
        <v>119</v>
      </c>
      <c r="M1099" s="7">
        <v>2</v>
      </c>
      <c r="N1099" s="227"/>
      <c r="O1099" s="465"/>
      <c r="P1099" s="228"/>
      <c r="Q1099" s="228"/>
      <c r="R1099" s="231"/>
      <c r="S1099" s="231"/>
      <c r="T1099" s="232"/>
      <c r="U1099" s="232"/>
      <c r="V1099" s="414"/>
      <c r="W1099" s="414"/>
      <c r="X1099" s="414"/>
      <c r="Y1099" s="414"/>
      <c r="Z1099" s="414"/>
      <c r="AA1099" s="414"/>
      <c r="AB1099" s="414"/>
      <c r="AC1099" s="227"/>
      <c r="AD1099" s="237"/>
      <c r="AE1099" s="237"/>
      <c r="AF1099" s="228"/>
      <c r="AG1099" s="227"/>
      <c r="AH1099" s="278"/>
      <c r="AI1099" s="278"/>
      <c r="AJ1099" s="228"/>
    </row>
    <row r="1100" spans="2:36" s="89" customFormat="1" ht="27.6" x14ac:dyDescent="0.3">
      <c r="B1100" s="228"/>
      <c r="C1100" s="270"/>
      <c r="D1100" s="228"/>
      <c r="E1100" s="229"/>
      <c r="F1100" s="229"/>
      <c r="G1100" s="229"/>
      <c r="H1100" s="228"/>
      <c r="I1100" s="228"/>
      <c r="J1100" s="11" t="s">
        <v>120</v>
      </c>
      <c r="K1100" s="7" t="s">
        <v>121</v>
      </c>
      <c r="L1100" s="7" t="s">
        <v>119</v>
      </c>
      <c r="M1100" s="63">
        <v>2</v>
      </c>
      <c r="N1100" s="227"/>
      <c r="O1100" s="270"/>
      <c r="P1100" s="228"/>
      <c r="Q1100" s="228"/>
      <c r="R1100" s="231"/>
      <c r="S1100" s="231"/>
      <c r="T1100" s="232"/>
      <c r="U1100" s="232"/>
      <c r="V1100" s="415"/>
      <c r="W1100" s="415"/>
      <c r="X1100" s="415"/>
      <c r="Y1100" s="415"/>
      <c r="Z1100" s="415"/>
      <c r="AA1100" s="415"/>
      <c r="AB1100" s="415"/>
      <c r="AC1100" s="227"/>
      <c r="AD1100" s="237"/>
      <c r="AE1100" s="237"/>
      <c r="AF1100" s="228"/>
      <c r="AG1100" s="227"/>
      <c r="AH1100" s="279"/>
      <c r="AI1100" s="279"/>
      <c r="AJ1100" s="228"/>
    </row>
    <row r="1101" spans="2:36" s="79" customFormat="1" ht="117" customHeight="1" x14ac:dyDescent="0.3">
      <c r="B1101" s="256" t="s">
        <v>484</v>
      </c>
      <c r="C1101" s="269" t="s">
        <v>958</v>
      </c>
      <c r="D1101" s="256" t="s">
        <v>106</v>
      </c>
      <c r="E1101" s="271" t="s">
        <v>67</v>
      </c>
      <c r="F1101" s="499" t="s">
        <v>134</v>
      </c>
      <c r="G1101" s="271" t="s">
        <v>147</v>
      </c>
      <c r="H1101" s="342" t="s">
        <v>70</v>
      </c>
      <c r="I1101" s="342" t="s">
        <v>79</v>
      </c>
      <c r="J1101" s="11" t="s">
        <v>207</v>
      </c>
      <c r="K1101" s="7" t="s">
        <v>107</v>
      </c>
      <c r="L1101" s="7" t="s">
        <v>86</v>
      </c>
      <c r="M1101" s="7">
        <v>40</v>
      </c>
      <c r="N1101" s="281" t="s">
        <v>108</v>
      </c>
      <c r="O1101" s="256" t="s">
        <v>360</v>
      </c>
      <c r="P1101" s="256" t="s">
        <v>75</v>
      </c>
      <c r="Q1101" s="256" t="s">
        <v>76</v>
      </c>
      <c r="R1101" s="263" t="s">
        <v>77</v>
      </c>
      <c r="S1101" s="263" t="s">
        <v>109</v>
      </c>
      <c r="T1101" s="302">
        <f>V1101+Y1101</f>
        <v>42800</v>
      </c>
      <c r="U1101" s="302" t="s">
        <v>79</v>
      </c>
      <c r="V1101" s="436">
        <v>36380</v>
      </c>
      <c r="W1101" s="436" t="s">
        <v>98</v>
      </c>
      <c r="X1101" s="436" t="s">
        <v>98</v>
      </c>
      <c r="Y1101" s="436">
        <v>6420</v>
      </c>
      <c r="Z1101" s="233" t="s">
        <v>98</v>
      </c>
      <c r="AA1101" s="233" t="s">
        <v>98</v>
      </c>
      <c r="AB1101" s="436">
        <v>3470.27027027027</v>
      </c>
      <c r="AC1101" s="239" t="s">
        <v>149</v>
      </c>
      <c r="AD1101" s="260" t="s">
        <v>79</v>
      </c>
      <c r="AE1101" s="260">
        <f>V1101+Y1101</f>
        <v>42800</v>
      </c>
      <c r="AF1101" s="239" t="s">
        <v>79</v>
      </c>
      <c r="AG1101" s="239" t="s">
        <v>33</v>
      </c>
      <c r="AH1101" s="277" t="s">
        <v>246</v>
      </c>
      <c r="AI1101" s="277" t="s">
        <v>247</v>
      </c>
      <c r="AJ1101" s="239"/>
    </row>
    <row r="1102" spans="2:36" s="79" customFormat="1" ht="70.5" customHeight="1" x14ac:dyDescent="0.3">
      <c r="B1102" s="257"/>
      <c r="C1102" s="465"/>
      <c r="D1102" s="257"/>
      <c r="E1102" s="272"/>
      <c r="F1102" s="272"/>
      <c r="G1102" s="272"/>
      <c r="H1102" s="257"/>
      <c r="I1102" s="257"/>
      <c r="J1102" s="11" t="s">
        <v>111</v>
      </c>
      <c r="K1102" s="7" t="s">
        <v>112</v>
      </c>
      <c r="L1102" s="7" t="s">
        <v>85</v>
      </c>
      <c r="M1102" s="80">
        <v>1</v>
      </c>
      <c r="N1102" s="240"/>
      <c r="O1102" s="257"/>
      <c r="P1102" s="257"/>
      <c r="Q1102" s="257"/>
      <c r="R1102" s="264"/>
      <c r="S1102" s="264"/>
      <c r="T1102" s="303"/>
      <c r="U1102" s="303"/>
      <c r="V1102" s="414"/>
      <c r="W1102" s="414"/>
      <c r="X1102" s="414"/>
      <c r="Y1102" s="414"/>
      <c r="Z1102" s="234"/>
      <c r="AA1102" s="234"/>
      <c r="AB1102" s="414"/>
      <c r="AC1102" s="240"/>
      <c r="AD1102" s="261"/>
      <c r="AE1102" s="261"/>
      <c r="AF1102" s="257"/>
      <c r="AG1102" s="240"/>
      <c r="AH1102" s="278"/>
      <c r="AI1102" s="278"/>
      <c r="AJ1102" s="257"/>
    </row>
    <row r="1103" spans="2:36" s="79" customFormat="1" ht="59.1" customHeight="1" x14ac:dyDescent="0.3">
      <c r="B1103" s="258"/>
      <c r="C1103" s="270"/>
      <c r="D1103" s="258"/>
      <c r="E1103" s="273"/>
      <c r="F1103" s="273"/>
      <c r="G1103" s="273"/>
      <c r="H1103" s="258"/>
      <c r="I1103" s="258"/>
      <c r="J1103" s="11" t="s">
        <v>127</v>
      </c>
      <c r="K1103" s="7" t="s">
        <v>128</v>
      </c>
      <c r="L1103" s="7" t="s">
        <v>85</v>
      </c>
      <c r="M1103" s="80">
        <v>20</v>
      </c>
      <c r="N1103" s="241"/>
      <c r="O1103" s="258"/>
      <c r="P1103" s="258"/>
      <c r="Q1103" s="258"/>
      <c r="R1103" s="265"/>
      <c r="S1103" s="265"/>
      <c r="T1103" s="253"/>
      <c r="U1103" s="253"/>
      <c r="V1103" s="415"/>
      <c r="W1103" s="415"/>
      <c r="X1103" s="415"/>
      <c r="Y1103" s="415"/>
      <c r="Z1103" s="235"/>
      <c r="AA1103" s="235"/>
      <c r="AB1103" s="415"/>
      <c r="AC1103" s="241"/>
      <c r="AD1103" s="262"/>
      <c r="AE1103" s="262"/>
      <c r="AF1103" s="258"/>
      <c r="AG1103" s="241"/>
      <c r="AH1103" s="279"/>
      <c r="AI1103" s="279"/>
      <c r="AJ1103" s="258"/>
    </row>
    <row r="1104" spans="2:36" s="79" customFormat="1" ht="138.75" customHeight="1" x14ac:dyDescent="0.3">
      <c r="B1104" s="256" t="s">
        <v>908</v>
      </c>
      <c r="C1104" s="269" t="s">
        <v>909</v>
      </c>
      <c r="D1104" s="256" t="s">
        <v>106</v>
      </c>
      <c r="E1104" s="271" t="s">
        <v>67</v>
      </c>
      <c r="F1104" s="499" t="s">
        <v>134</v>
      </c>
      <c r="G1104" s="271" t="s">
        <v>147</v>
      </c>
      <c r="H1104" s="342" t="s">
        <v>70</v>
      </c>
      <c r="I1104" s="342" t="s">
        <v>79</v>
      </c>
      <c r="J1104" s="11" t="s">
        <v>207</v>
      </c>
      <c r="K1104" s="7" t="s">
        <v>107</v>
      </c>
      <c r="L1104" s="7" t="s">
        <v>86</v>
      </c>
      <c r="M1104" s="7">
        <v>40</v>
      </c>
      <c r="N1104" s="281" t="s">
        <v>108</v>
      </c>
      <c r="O1104" s="256" t="s">
        <v>360</v>
      </c>
      <c r="P1104" s="256" t="s">
        <v>75</v>
      </c>
      <c r="Q1104" s="256" t="s">
        <v>76</v>
      </c>
      <c r="R1104" s="263" t="s">
        <v>77</v>
      </c>
      <c r="S1104" s="263" t="s">
        <v>109</v>
      </c>
      <c r="T1104" s="302">
        <f>V1104+Y1104</f>
        <v>176198.13</v>
      </c>
      <c r="U1104" s="302" t="s">
        <v>79</v>
      </c>
      <c r="V1104" s="509">
        <v>149768.41</v>
      </c>
      <c r="W1104" s="236" t="s">
        <v>79</v>
      </c>
      <c r="X1104" s="236" t="s">
        <v>79</v>
      </c>
      <c r="Y1104" s="509">
        <v>26429.72</v>
      </c>
      <c r="Z1104" s="236" t="s">
        <v>98</v>
      </c>
      <c r="AA1104" s="236" t="s">
        <v>79</v>
      </c>
      <c r="AB1104" s="509">
        <v>14286.34</v>
      </c>
      <c r="AC1104" s="239" t="s">
        <v>149</v>
      </c>
      <c r="AD1104" s="260" t="s">
        <v>79</v>
      </c>
      <c r="AE1104" s="260">
        <f>V1104+Y1104</f>
        <v>176198.13</v>
      </c>
      <c r="AF1104" s="239" t="s">
        <v>79</v>
      </c>
      <c r="AG1104" s="239" t="s">
        <v>33</v>
      </c>
      <c r="AH1104" s="277" t="s">
        <v>158</v>
      </c>
      <c r="AI1104" s="277" t="s">
        <v>176</v>
      </c>
      <c r="AJ1104" s="239"/>
    </row>
    <row r="1105" spans="2:36" s="79" customFormat="1" ht="69" customHeight="1" x14ac:dyDescent="0.3">
      <c r="B1105" s="257"/>
      <c r="C1105" s="465"/>
      <c r="D1105" s="257"/>
      <c r="E1105" s="272"/>
      <c r="F1105" s="272"/>
      <c r="G1105" s="272"/>
      <c r="H1105" s="257"/>
      <c r="I1105" s="257"/>
      <c r="J1105" s="11" t="s">
        <v>111</v>
      </c>
      <c r="K1105" s="7" t="s">
        <v>112</v>
      </c>
      <c r="L1105" s="7" t="s">
        <v>85</v>
      </c>
      <c r="M1105" s="7">
        <v>2</v>
      </c>
      <c r="N1105" s="240"/>
      <c r="O1105" s="257"/>
      <c r="P1105" s="257"/>
      <c r="Q1105" s="257"/>
      <c r="R1105" s="264"/>
      <c r="S1105" s="264"/>
      <c r="T1105" s="303"/>
      <c r="U1105" s="303"/>
      <c r="V1105" s="510"/>
      <c r="W1105" s="236"/>
      <c r="X1105" s="236"/>
      <c r="Y1105" s="510"/>
      <c r="Z1105" s="236"/>
      <c r="AA1105" s="236"/>
      <c r="AB1105" s="510"/>
      <c r="AC1105" s="240"/>
      <c r="AD1105" s="261"/>
      <c r="AE1105" s="261"/>
      <c r="AF1105" s="257"/>
      <c r="AG1105" s="240"/>
      <c r="AH1105" s="278"/>
      <c r="AI1105" s="278"/>
      <c r="AJ1105" s="257"/>
    </row>
    <row r="1106" spans="2:36" s="79" customFormat="1" ht="59.1" customHeight="1" x14ac:dyDescent="0.3">
      <c r="B1106" s="258"/>
      <c r="C1106" s="270"/>
      <c r="D1106" s="258"/>
      <c r="E1106" s="273"/>
      <c r="F1106" s="273"/>
      <c r="G1106" s="273"/>
      <c r="H1106" s="258"/>
      <c r="I1106" s="258"/>
      <c r="J1106" s="11" t="s">
        <v>127</v>
      </c>
      <c r="K1106" s="7" t="s">
        <v>128</v>
      </c>
      <c r="L1106" s="7" t="s">
        <v>85</v>
      </c>
      <c r="M1106" s="63">
        <v>84</v>
      </c>
      <c r="N1106" s="241"/>
      <c r="O1106" s="258"/>
      <c r="P1106" s="258"/>
      <c r="Q1106" s="258"/>
      <c r="R1106" s="265"/>
      <c r="S1106" s="265"/>
      <c r="T1106" s="253"/>
      <c r="U1106" s="253"/>
      <c r="V1106" s="511"/>
      <c r="W1106" s="236"/>
      <c r="X1106" s="236"/>
      <c r="Y1106" s="511"/>
      <c r="Z1106" s="236"/>
      <c r="AA1106" s="236"/>
      <c r="AB1106" s="511"/>
      <c r="AC1106" s="241"/>
      <c r="AD1106" s="262"/>
      <c r="AE1106" s="262"/>
      <c r="AF1106" s="258"/>
      <c r="AG1106" s="241"/>
      <c r="AH1106" s="279"/>
      <c r="AI1106" s="279"/>
      <c r="AJ1106" s="258"/>
    </row>
    <row r="1107" spans="2:36" s="79" customFormat="1" ht="132" customHeight="1" x14ac:dyDescent="0.3">
      <c r="B1107" s="256" t="s">
        <v>396</v>
      </c>
      <c r="C1107" s="256" t="s">
        <v>395</v>
      </c>
      <c r="D1107" s="256" t="s">
        <v>106</v>
      </c>
      <c r="E1107" s="271" t="s">
        <v>67</v>
      </c>
      <c r="F1107" s="499" t="s">
        <v>134</v>
      </c>
      <c r="G1107" s="271" t="s">
        <v>147</v>
      </c>
      <c r="H1107" s="342" t="s">
        <v>70</v>
      </c>
      <c r="I1107" s="342" t="s">
        <v>79</v>
      </c>
      <c r="J1107" s="11" t="s">
        <v>207</v>
      </c>
      <c r="K1107" s="7" t="s">
        <v>107</v>
      </c>
      <c r="L1107" s="7" t="s">
        <v>86</v>
      </c>
      <c r="M1107" s="7">
        <v>40</v>
      </c>
      <c r="N1107" s="281" t="s">
        <v>108</v>
      </c>
      <c r="O1107" s="256" t="s">
        <v>806</v>
      </c>
      <c r="P1107" s="256" t="s">
        <v>75</v>
      </c>
      <c r="Q1107" s="256" t="s">
        <v>76</v>
      </c>
      <c r="R1107" s="263" t="s">
        <v>77</v>
      </c>
      <c r="S1107" s="263" t="s">
        <v>109</v>
      </c>
      <c r="T1107" s="302">
        <f>V1107+Y1107</f>
        <v>63073.8</v>
      </c>
      <c r="U1107" s="302">
        <f>+T1107</f>
        <v>63073.8</v>
      </c>
      <c r="V1107" s="233">
        <v>53612.73</v>
      </c>
      <c r="W1107" s="233" t="s">
        <v>79</v>
      </c>
      <c r="X1107" s="233" t="s">
        <v>79</v>
      </c>
      <c r="Y1107" s="233">
        <v>9461.07</v>
      </c>
      <c r="Z1107" s="233" t="s">
        <v>98</v>
      </c>
      <c r="AA1107" s="233" t="s">
        <v>79</v>
      </c>
      <c r="AB1107" s="233">
        <v>5482.49</v>
      </c>
      <c r="AC1107" s="239" t="s">
        <v>149</v>
      </c>
      <c r="AD1107" s="260" t="s">
        <v>79</v>
      </c>
      <c r="AE1107" s="260">
        <f>V1107+Y1107</f>
        <v>63073.8</v>
      </c>
      <c r="AF1107" s="239" t="s">
        <v>79</v>
      </c>
      <c r="AG1107" s="239" t="s">
        <v>33</v>
      </c>
      <c r="AH1107" s="281" t="s">
        <v>174</v>
      </c>
      <c r="AI1107" s="239" t="s">
        <v>157</v>
      </c>
      <c r="AJ1107" s="239"/>
    </row>
    <row r="1108" spans="2:36" s="79" customFormat="1" ht="86.1" customHeight="1" x14ac:dyDescent="0.3">
      <c r="B1108" s="257"/>
      <c r="C1108" s="257"/>
      <c r="D1108" s="257"/>
      <c r="E1108" s="272"/>
      <c r="F1108" s="272"/>
      <c r="G1108" s="272"/>
      <c r="H1108" s="257"/>
      <c r="I1108" s="257"/>
      <c r="J1108" s="11" t="s">
        <v>111</v>
      </c>
      <c r="K1108" s="7" t="s">
        <v>112</v>
      </c>
      <c r="L1108" s="7" t="s">
        <v>85</v>
      </c>
      <c r="M1108" s="7">
        <v>1</v>
      </c>
      <c r="N1108" s="240"/>
      <c r="O1108" s="257"/>
      <c r="P1108" s="257"/>
      <c r="Q1108" s="257"/>
      <c r="R1108" s="264"/>
      <c r="S1108" s="264"/>
      <c r="T1108" s="303"/>
      <c r="U1108" s="303"/>
      <c r="V1108" s="234"/>
      <c r="W1108" s="234"/>
      <c r="X1108" s="234"/>
      <c r="Y1108" s="234"/>
      <c r="Z1108" s="234"/>
      <c r="AA1108" s="234"/>
      <c r="AB1108" s="234"/>
      <c r="AC1108" s="240"/>
      <c r="AD1108" s="261"/>
      <c r="AE1108" s="261"/>
      <c r="AF1108" s="257"/>
      <c r="AG1108" s="240"/>
      <c r="AH1108" s="240"/>
      <c r="AI1108" s="240"/>
      <c r="AJ1108" s="257"/>
    </row>
    <row r="1109" spans="2:36" s="79" customFormat="1" ht="59.1" customHeight="1" x14ac:dyDescent="0.3">
      <c r="B1109" s="258"/>
      <c r="C1109" s="258"/>
      <c r="D1109" s="258"/>
      <c r="E1109" s="273"/>
      <c r="F1109" s="273"/>
      <c r="G1109" s="273"/>
      <c r="H1109" s="258"/>
      <c r="I1109" s="258"/>
      <c r="J1109" s="11" t="s">
        <v>127</v>
      </c>
      <c r="K1109" s="7" t="s">
        <v>128</v>
      </c>
      <c r="L1109" s="7" t="s">
        <v>85</v>
      </c>
      <c r="M1109" s="63">
        <v>29</v>
      </c>
      <c r="N1109" s="241"/>
      <c r="O1109" s="258"/>
      <c r="P1109" s="258"/>
      <c r="Q1109" s="258"/>
      <c r="R1109" s="265"/>
      <c r="S1109" s="265"/>
      <c r="T1109" s="253"/>
      <c r="U1109" s="253"/>
      <c r="V1109" s="235"/>
      <c r="W1109" s="235"/>
      <c r="X1109" s="235"/>
      <c r="Y1109" s="235"/>
      <c r="Z1109" s="235"/>
      <c r="AA1109" s="235"/>
      <c r="AB1109" s="235"/>
      <c r="AC1109" s="241"/>
      <c r="AD1109" s="262"/>
      <c r="AE1109" s="262"/>
      <c r="AF1109" s="258"/>
      <c r="AG1109" s="241"/>
      <c r="AH1109" s="241"/>
      <c r="AI1109" s="241"/>
      <c r="AJ1109" s="258"/>
    </row>
    <row r="1110" spans="2:36" s="89" customFormat="1" ht="52.2" customHeight="1" x14ac:dyDescent="0.3">
      <c r="B1110" s="228" t="s">
        <v>397</v>
      </c>
      <c r="C1110" s="228" t="s">
        <v>398</v>
      </c>
      <c r="D1110" s="228" t="s">
        <v>66</v>
      </c>
      <c r="E1110" s="229" t="s">
        <v>67</v>
      </c>
      <c r="F1110" s="229" t="s">
        <v>132</v>
      </c>
      <c r="G1110" s="229" t="s">
        <v>69</v>
      </c>
      <c r="H1110" s="228" t="s">
        <v>70</v>
      </c>
      <c r="I1110" s="228" t="s">
        <v>79</v>
      </c>
      <c r="J1110" s="11" t="s">
        <v>113</v>
      </c>
      <c r="K1110" s="7" t="s">
        <v>114</v>
      </c>
      <c r="L1110" s="7" t="s">
        <v>115</v>
      </c>
      <c r="M1110" s="7">
        <v>1</v>
      </c>
      <c r="N1110" s="227" t="s">
        <v>108</v>
      </c>
      <c r="O1110" s="228" t="s">
        <v>917</v>
      </c>
      <c r="P1110" s="228" t="s">
        <v>75</v>
      </c>
      <c r="Q1110" s="228" t="s">
        <v>76</v>
      </c>
      <c r="R1110" s="231" t="s">
        <v>77</v>
      </c>
      <c r="S1110" s="231" t="s">
        <v>109</v>
      </c>
      <c r="T1110" s="232">
        <f>V1110+Y1110</f>
        <v>75970</v>
      </c>
      <c r="U1110" s="232">
        <f>T1110/M1111</f>
        <v>75970</v>
      </c>
      <c r="V1110" s="236">
        <v>64574.5</v>
      </c>
      <c r="W1110" s="236" t="s">
        <v>79</v>
      </c>
      <c r="X1110" s="236" t="s">
        <v>79</v>
      </c>
      <c r="Y1110" s="236">
        <v>11395.5</v>
      </c>
      <c r="Z1110" s="236" t="s">
        <v>79</v>
      </c>
      <c r="AA1110" s="236" t="s">
        <v>79</v>
      </c>
      <c r="AB1110" s="236">
        <v>6606.08</v>
      </c>
      <c r="AC1110" s="227" t="s">
        <v>80</v>
      </c>
      <c r="AD1110" s="237" t="s">
        <v>79</v>
      </c>
      <c r="AE1110" s="237">
        <f>V1110+Y1110</f>
        <v>75970</v>
      </c>
      <c r="AF1110" s="227" t="s">
        <v>79</v>
      </c>
      <c r="AG1110" s="227" t="s">
        <v>33</v>
      </c>
      <c r="AH1110" s="227" t="s">
        <v>157</v>
      </c>
      <c r="AI1110" s="227" t="s">
        <v>158</v>
      </c>
      <c r="AJ1110" s="227"/>
    </row>
    <row r="1111" spans="2:36" s="89" customFormat="1" ht="55.2" x14ac:dyDescent="0.3">
      <c r="B1111" s="228"/>
      <c r="C1111" s="228"/>
      <c r="D1111" s="228"/>
      <c r="E1111" s="229"/>
      <c r="F1111" s="229"/>
      <c r="G1111" s="229"/>
      <c r="H1111" s="228"/>
      <c r="I1111" s="228"/>
      <c r="J1111" s="11" t="s">
        <v>116</v>
      </c>
      <c r="K1111" s="7" t="s">
        <v>117</v>
      </c>
      <c r="L1111" s="7" t="s">
        <v>85</v>
      </c>
      <c r="M1111" s="7">
        <v>1</v>
      </c>
      <c r="N1111" s="227"/>
      <c r="O1111" s="228"/>
      <c r="P1111" s="228"/>
      <c r="Q1111" s="228"/>
      <c r="R1111" s="231"/>
      <c r="S1111" s="231"/>
      <c r="T1111" s="232"/>
      <c r="U1111" s="232"/>
      <c r="V1111" s="236"/>
      <c r="W1111" s="236"/>
      <c r="X1111" s="236"/>
      <c r="Y1111" s="236"/>
      <c r="Z1111" s="236"/>
      <c r="AA1111" s="236"/>
      <c r="AB1111" s="236"/>
      <c r="AC1111" s="227"/>
      <c r="AD1111" s="237"/>
      <c r="AE1111" s="237"/>
      <c r="AF1111" s="228"/>
      <c r="AG1111" s="227"/>
      <c r="AH1111" s="227"/>
      <c r="AI1111" s="227"/>
      <c r="AJ1111" s="228"/>
    </row>
    <row r="1112" spans="2:36" s="89" customFormat="1" ht="41.4" x14ac:dyDescent="0.3">
      <c r="B1112" s="228"/>
      <c r="C1112" s="228"/>
      <c r="D1112" s="228"/>
      <c r="E1112" s="229"/>
      <c r="F1112" s="229"/>
      <c r="G1112" s="229"/>
      <c r="H1112" s="228"/>
      <c r="I1112" s="228"/>
      <c r="J1112" s="11" t="s">
        <v>208</v>
      </c>
      <c r="K1112" s="7" t="s">
        <v>118</v>
      </c>
      <c r="L1112" s="7" t="s">
        <v>119</v>
      </c>
      <c r="M1112" s="7">
        <v>1</v>
      </c>
      <c r="N1112" s="227"/>
      <c r="O1112" s="228"/>
      <c r="P1112" s="228"/>
      <c r="Q1112" s="228"/>
      <c r="R1112" s="231"/>
      <c r="S1112" s="231"/>
      <c r="T1112" s="232"/>
      <c r="U1112" s="232"/>
      <c r="V1112" s="236"/>
      <c r="W1112" s="236"/>
      <c r="X1112" s="236"/>
      <c r="Y1112" s="236"/>
      <c r="Z1112" s="236"/>
      <c r="AA1112" s="236"/>
      <c r="AB1112" s="236"/>
      <c r="AC1112" s="227"/>
      <c r="AD1112" s="237"/>
      <c r="AE1112" s="237"/>
      <c r="AF1112" s="228"/>
      <c r="AG1112" s="227"/>
      <c r="AH1112" s="227"/>
      <c r="AI1112" s="227"/>
      <c r="AJ1112" s="228"/>
    </row>
    <row r="1113" spans="2:36" s="89" customFormat="1" ht="44.7" customHeight="1" x14ac:dyDescent="0.3">
      <c r="B1113" s="228"/>
      <c r="C1113" s="228"/>
      <c r="D1113" s="228"/>
      <c r="E1113" s="229"/>
      <c r="F1113" s="229"/>
      <c r="G1113" s="229"/>
      <c r="H1113" s="228"/>
      <c r="I1113" s="228"/>
      <c r="J1113" s="11" t="s">
        <v>120</v>
      </c>
      <c r="K1113" s="7" t="s">
        <v>121</v>
      </c>
      <c r="L1113" s="7" t="s">
        <v>119</v>
      </c>
      <c r="M1113" s="7">
        <v>1</v>
      </c>
      <c r="N1113" s="227"/>
      <c r="O1113" s="228"/>
      <c r="P1113" s="228"/>
      <c r="Q1113" s="228"/>
      <c r="R1113" s="231"/>
      <c r="S1113" s="231"/>
      <c r="T1113" s="232"/>
      <c r="U1113" s="232"/>
      <c r="V1113" s="236"/>
      <c r="W1113" s="236"/>
      <c r="X1113" s="236"/>
      <c r="Y1113" s="236"/>
      <c r="Z1113" s="236"/>
      <c r="AA1113" s="236"/>
      <c r="AB1113" s="236"/>
      <c r="AC1113" s="227"/>
      <c r="AD1113" s="237"/>
      <c r="AE1113" s="237"/>
      <c r="AF1113" s="228"/>
      <c r="AG1113" s="227"/>
      <c r="AH1113" s="227"/>
      <c r="AI1113" s="227"/>
      <c r="AJ1113" s="228"/>
    </row>
    <row r="1114" spans="2:36" s="79" customFormat="1" ht="113.1" customHeight="1" x14ac:dyDescent="0.3">
      <c r="B1114" s="228" t="s">
        <v>399</v>
      </c>
      <c r="C1114" s="228" t="s">
        <v>400</v>
      </c>
      <c r="D1114" s="228" t="s">
        <v>106</v>
      </c>
      <c r="E1114" s="229" t="s">
        <v>67</v>
      </c>
      <c r="F1114" s="229" t="s">
        <v>134</v>
      </c>
      <c r="G1114" s="229" t="s">
        <v>147</v>
      </c>
      <c r="H1114" s="228" t="s">
        <v>70</v>
      </c>
      <c r="I1114" s="228" t="s">
        <v>79</v>
      </c>
      <c r="J1114" s="296" t="s">
        <v>207</v>
      </c>
      <c r="K1114" s="256" t="s">
        <v>107</v>
      </c>
      <c r="L1114" s="256" t="s">
        <v>86</v>
      </c>
      <c r="M1114" s="256">
        <v>40</v>
      </c>
      <c r="N1114" s="227" t="s">
        <v>108</v>
      </c>
      <c r="O1114" s="228" t="s">
        <v>806</v>
      </c>
      <c r="P1114" s="228" t="s">
        <v>75</v>
      </c>
      <c r="Q1114" s="228" t="s">
        <v>76</v>
      </c>
      <c r="R1114" s="231" t="s">
        <v>77</v>
      </c>
      <c r="S1114" s="231" t="s">
        <v>109</v>
      </c>
      <c r="T1114" s="232">
        <f>V1114+Y1114</f>
        <v>154080</v>
      </c>
      <c r="U1114" s="232">
        <f>T1114/3</f>
        <v>51360</v>
      </c>
      <c r="V1114" s="233">
        <v>130968</v>
      </c>
      <c r="W1114" s="236" t="s">
        <v>79</v>
      </c>
      <c r="X1114" s="236" t="s">
        <v>79</v>
      </c>
      <c r="Y1114" s="236">
        <v>23112</v>
      </c>
      <c r="Z1114" s="236" t="s">
        <v>98</v>
      </c>
      <c r="AA1114" s="236" t="s">
        <v>79</v>
      </c>
      <c r="AB1114" s="236">
        <v>13398.26</v>
      </c>
      <c r="AC1114" s="227" t="s">
        <v>149</v>
      </c>
      <c r="AD1114" s="237" t="s">
        <v>79</v>
      </c>
      <c r="AE1114" s="237">
        <f>V1114+Y1114</f>
        <v>154080</v>
      </c>
      <c r="AF1114" s="227" t="s">
        <v>79</v>
      </c>
      <c r="AG1114" s="227" t="s">
        <v>33</v>
      </c>
      <c r="AH1114" s="227" t="s">
        <v>278</v>
      </c>
      <c r="AI1114" s="227" t="s">
        <v>161</v>
      </c>
      <c r="AJ1114" s="227"/>
    </row>
    <row r="1115" spans="2:36" s="79" customFormat="1" ht="25.5" customHeight="1" x14ac:dyDescent="0.3">
      <c r="B1115" s="228"/>
      <c r="C1115" s="228"/>
      <c r="D1115" s="228"/>
      <c r="E1115" s="229"/>
      <c r="F1115" s="229"/>
      <c r="G1115" s="229"/>
      <c r="H1115" s="228"/>
      <c r="I1115" s="228"/>
      <c r="J1115" s="298"/>
      <c r="K1115" s="258"/>
      <c r="L1115" s="258"/>
      <c r="M1115" s="258"/>
      <c r="N1115" s="227"/>
      <c r="O1115" s="228"/>
      <c r="P1115" s="228"/>
      <c r="Q1115" s="228"/>
      <c r="R1115" s="231"/>
      <c r="S1115" s="231"/>
      <c r="T1115" s="232"/>
      <c r="U1115" s="232"/>
      <c r="V1115" s="234"/>
      <c r="W1115" s="236"/>
      <c r="X1115" s="236"/>
      <c r="Y1115" s="236"/>
      <c r="Z1115" s="236"/>
      <c r="AA1115" s="236"/>
      <c r="AB1115" s="236"/>
      <c r="AC1115" s="227"/>
      <c r="AD1115" s="237"/>
      <c r="AE1115" s="237"/>
      <c r="AF1115" s="228"/>
      <c r="AG1115" s="227"/>
      <c r="AH1115" s="227"/>
      <c r="AI1115" s="227"/>
      <c r="AJ1115" s="228"/>
    </row>
    <row r="1116" spans="2:36" s="79" customFormat="1" ht="59.1" customHeight="1" x14ac:dyDescent="0.3">
      <c r="B1116" s="228"/>
      <c r="C1116" s="228"/>
      <c r="D1116" s="228"/>
      <c r="E1116" s="229"/>
      <c r="F1116" s="229"/>
      <c r="G1116" s="229"/>
      <c r="H1116" s="228"/>
      <c r="I1116" s="228"/>
      <c r="J1116" s="11" t="s">
        <v>127</v>
      </c>
      <c r="K1116" s="7" t="s">
        <v>128</v>
      </c>
      <c r="L1116" s="7" t="s">
        <v>85</v>
      </c>
      <c r="M1116" s="63">
        <v>72</v>
      </c>
      <c r="N1116" s="227"/>
      <c r="O1116" s="228"/>
      <c r="P1116" s="228"/>
      <c r="Q1116" s="228"/>
      <c r="R1116" s="231"/>
      <c r="S1116" s="231"/>
      <c r="T1116" s="232"/>
      <c r="U1116" s="232"/>
      <c r="V1116" s="235"/>
      <c r="W1116" s="236"/>
      <c r="X1116" s="236"/>
      <c r="Y1116" s="236"/>
      <c r="Z1116" s="236"/>
      <c r="AA1116" s="236"/>
      <c r="AB1116" s="236"/>
      <c r="AC1116" s="227"/>
      <c r="AD1116" s="237"/>
      <c r="AE1116" s="237"/>
      <c r="AF1116" s="228"/>
      <c r="AG1116" s="227"/>
      <c r="AH1116" s="227"/>
      <c r="AI1116" s="227"/>
      <c r="AJ1116" s="228"/>
    </row>
    <row r="1117" spans="2:36" s="79" customFormat="1" ht="132" customHeight="1" x14ac:dyDescent="0.3">
      <c r="B1117" s="228" t="s">
        <v>401</v>
      </c>
      <c r="C1117" s="228" t="s">
        <v>402</v>
      </c>
      <c r="D1117" s="228" t="s">
        <v>106</v>
      </c>
      <c r="E1117" s="229" t="s">
        <v>67</v>
      </c>
      <c r="F1117" s="229" t="s">
        <v>134</v>
      </c>
      <c r="G1117" s="229" t="s">
        <v>147</v>
      </c>
      <c r="H1117" s="228" t="s">
        <v>70</v>
      </c>
      <c r="I1117" s="228" t="s">
        <v>79</v>
      </c>
      <c r="J1117" s="11" t="s">
        <v>207</v>
      </c>
      <c r="K1117" s="7" t="s">
        <v>107</v>
      </c>
      <c r="L1117" s="7" t="s">
        <v>86</v>
      </c>
      <c r="M1117" s="7">
        <v>40</v>
      </c>
      <c r="N1117" s="227" t="s">
        <v>108</v>
      </c>
      <c r="O1117" s="228" t="s">
        <v>806</v>
      </c>
      <c r="P1117" s="228" t="s">
        <v>75</v>
      </c>
      <c r="Q1117" s="228" t="s">
        <v>76</v>
      </c>
      <c r="R1117" s="231" t="s">
        <v>77</v>
      </c>
      <c r="S1117" s="231" t="s">
        <v>109</v>
      </c>
      <c r="T1117" s="232">
        <f>V1117+Y1117</f>
        <v>235400</v>
      </c>
      <c r="U1117" s="232">
        <f>T1117</f>
        <v>235400</v>
      </c>
      <c r="V1117" s="233">
        <v>200090</v>
      </c>
      <c r="W1117" s="236" t="s">
        <v>79</v>
      </c>
      <c r="X1117" s="236" t="s">
        <v>79</v>
      </c>
      <c r="Y1117" s="236">
        <v>35310</v>
      </c>
      <c r="Z1117" s="236" t="s">
        <v>98</v>
      </c>
      <c r="AA1117" s="236" t="s">
        <v>79</v>
      </c>
      <c r="AB1117" s="236">
        <v>20469.580000000002</v>
      </c>
      <c r="AC1117" s="227" t="s">
        <v>149</v>
      </c>
      <c r="AD1117" s="237" t="s">
        <v>79</v>
      </c>
      <c r="AE1117" s="237">
        <f>V1117+Y1117</f>
        <v>235400</v>
      </c>
      <c r="AF1117" s="227" t="s">
        <v>79</v>
      </c>
      <c r="AG1117" s="227" t="s">
        <v>33</v>
      </c>
      <c r="AH1117" s="227" t="s">
        <v>160</v>
      </c>
      <c r="AI1117" s="227" t="s">
        <v>161</v>
      </c>
      <c r="AJ1117" s="227"/>
    </row>
    <row r="1118" spans="2:36" s="79" customFormat="1" ht="86.1" customHeight="1" x14ac:dyDescent="0.3">
      <c r="B1118" s="228"/>
      <c r="C1118" s="228"/>
      <c r="D1118" s="228"/>
      <c r="E1118" s="229"/>
      <c r="F1118" s="229"/>
      <c r="G1118" s="229"/>
      <c r="H1118" s="228"/>
      <c r="I1118" s="228"/>
      <c r="J1118" s="11" t="s">
        <v>111</v>
      </c>
      <c r="K1118" s="7" t="s">
        <v>112</v>
      </c>
      <c r="L1118" s="7" t="s">
        <v>85</v>
      </c>
      <c r="M1118" s="7">
        <v>1</v>
      </c>
      <c r="N1118" s="227"/>
      <c r="O1118" s="228"/>
      <c r="P1118" s="228"/>
      <c r="Q1118" s="228"/>
      <c r="R1118" s="231"/>
      <c r="S1118" s="231"/>
      <c r="T1118" s="232"/>
      <c r="U1118" s="232"/>
      <c r="V1118" s="234"/>
      <c r="W1118" s="236"/>
      <c r="X1118" s="236"/>
      <c r="Y1118" s="236"/>
      <c r="Z1118" s="236"/>
      <c r="AA1118" s="236"/>
      <c r="AB1118" s="236"/>
      <c r="AC1118" s="227"/>
      <c r="AD1118" s="237"/>
      <c r="AE1118" s="237"/>
      <c r="AF1118" s="228"/>
      <c r="AG1118" s="227"/>
      <c r="AH1118" s="227"/>
      <c r="AI1118" s="227"/>
      <c r="AJ1118" s="228"/>
    </row>
    <row r="1119" spans="2:36" s="79" customFormat="1" ht="59.1" customHeight="1" x14ac:dyDescent="0.3">
      <c r="B1119" s="228"/>
      <c r="C1119" s="228"/>
      <c r="D1119" s="228"/>
      <c r="E1119" s="229"/>
      <c r="F1119" s="229"/>
      <c r="G1119" s="229"/>
      <c r="H1119" s="228"/>
      <c r="I1119" s="228"/>
      <c r="J1119" s="11" t="s">
        <v>127</v>
      </c>
      <c r="K1119" s="7" t="s">
        <v>128</v>
      </c>
      <c r="L1119" s="7" t="s">
        <v>85</v>
      </c>
      <c r="M1119" s="63">
        <v>110</v>
      </c>
      <c r="N1119" s="227"/>
      <c r="O1119" s="228"/>
      <c r="P1119" s="228"/>
      <c r="Q1119" s="228"/>
      <c r="R1119" s="231"/>
      <c r="S1119" s="231"/>
      <c r="T1119" s="232"/>
      <c r="U1119" s="232"/>
      <c r="V1119" s="235"/>
      <c r="W1119" s="236"/>
      <c r="X1119" s="236"/>
      <c r="Y1119" s="236"/>
      <c r="Z1119" s="236"/>
      <c r="AA1119" s="236"/>
      <c r="AB1119" s="236"/>
      <c r="AC1119" s="227"/>
      <c r="AD1119" s="237"/>
      <c r="AE1119" s="237"/>
      <c r="AF1119" s="228"/>
      <c r="AG1119" s="227"/>
      <c r="AH1119" s="227"/>
      <c r="AI1119" s="227"/>
      <c r="AJ1119" s="228"/>
    </row>
    <row r="1120" spans="2:36" s="79" customFormat="1" ht="131.69999999999999" customHeight="1" x14ac:dyDescent="0.3">
      <c r="B1120" s="243" t="s">
        <v>1199</v>
      </c>
      <c r="C1120" s="243" t="s">
        <v>400</v>
      </c>
      <c r="D1120" s="243" t="s">
        <v>106</v>
      </c>
      <c r="E1120" s="299" t="s">
        <v>67</v>
      </c>
      <c r="F1120" s="299" t="s">
        <v>134</v>
      </c>
      <c r="G1120" s="299" t="s">
        <v>147</v>
      </c>
      <c r="H1120" s="243" t="s">
        <v>70</v>
      </c>
      <c r="I1120" s="243" t="s">
        <v>79</v>
      </c>
      <c r="J1120" s="512" t="s">
        <v>207</v>
      </c>
      <c r="K1120" s="304" t="s">
        <v>107</v>
      </c>
      <c r="L1120" s="304" t="s">
        <v>86</v>
      </c>
      <c r="M1120" s="304">
        <v>40</v>
      </c>
      <c r="N1120" s="282" t="s">
        <v>108</v>
      </c>
      <c r="O1120" s="243" t="s">
        <v>806</v>
      </c>
      <c r="P1120" s="243" t="s">
        <v>75</v>
      </c>
      <c r="Q1120" s="243" t="s">
        <v>76</v>
      </c>
      <c r="R1120" s="301" t="s">
        <v>77</v>
      </c>
      <c r="S1120" s="301" t="s">
        <v>109</v>
      </c>
      <c r="T1120" s="300">
        <f>V1120+Y1120</f>
        <v>205440</v>
      </c>
      <c r="U1120" s="300"/>
      <c r="V1120" s="288">
        <v>174624</v>
      </c>
      <c r="W1120" s="284" t="s">
        <v>79</v>
      </c>
      <c r="X1120" s="284" t="s">
        <v>79</v>
      </c>
      <c r="Y1120" s="284">
        <v>30816</v>
      </c>
      <c r="Z1120" s="284" t="s">
        <v>98</v>
      </c>
      <c r="AA1120" s="284" t="s">
        <v>79</v>
      </c>
      <c r="AB1120" s="284">
        <v>17864.13</v>
      </c>
      <c r="AC1120" s="282" t="s">
        <v>149</v>
      </c>
      <c r="AD1120" s="283" t="s">
        <v>79</v>
      </c>
      <c r="AE1120" s="283">
        <f>V1120+Y1120</f>
        <v>205440</v>
      </c>
      <c r="AF1120" s="282" t="s">
        <v>79</v>
      </c>
      <c r="AG1120" s="282" t="s">
        <v>33</v>
      </c>
      <c r="AH1120" s="282" t="s">
        <v>247</v>
      </c>
      <c r="AI1120" s="282" t="s">
        <v>250</v>
      </c>
      <c r="AJ1120" s="282"/>
    </row>
    <row r="1121" spans="2:36" s="79" customFormat="1" ht="18" customHeight="1" x14ac:dyDescent="0.3">
      <c r="B1121" s="243"/>
      <c r="C1121" s="243"/>
      <c r="D1121" s="243"/>
      <c r="E1121" s="299"/>
      <c r="F1121" s="299"/>
      <c r="G1121" s="299"/>
      <c r="H1121" s="243"/>
      <c r="I1121" s="243"/>
      <c r="J1121" s="513"/>
      <c r="K1121" s="305"/>
      <c r="L1121" s="305"/>
      <c r="M1121" s="305"/>
      <c r="N1121" s="282"/>
      <c r="O1121" s="243"/>
      <c r="P1121" s="243"/>
      <c r="Q1121" s="243"/>
      <c r="R1121" s="301"/>
      <c r="S1121" s="301"/>
      <c r="T1121" s="300"/>
      <c r="U1121" s="300"/>
      <c r="V1121" s="289"/>
      <c r="W1121" s="284"/>
      <c r="X1121" s="284"/>
      <c r="Y1121" s="284"/>
      <c r="Z1121" s="284"/>
      <c r="AA1121" s="284"/>
      <c r="AB1121" s="284"/>
      <c r="AC1121" s="282"/>
      <c r="AD1121" s="283"/>
      <c r="AE1121" s="283"/>
      <c r="AF1121" s="243"/>
      <c r="AG1121" s="282"/>
      <c r="AH1121" s="282"/>
      <c r="AI1121" s="282"/>
      <c r="AJ1121" s="243"/>
    </row>
    <row r="1122" spans="2:36" s="79" customFormat="1" ht="59.1" customHeight="1" x14ac:dyDescent="0.3">
      <c r="B1122" s="243"/>
      <c r="C1122" s="243"/>
      <c r="D1122" s="243"/>
      <c r="E1122" s="299"/>
      <c r="F1122" s="299"/>
      <c r="G1122" s="299"/>
      <c r="H1122" s="243"/>
      <c r="I1122" s="243"/>
      <c r="J1122" s="20" t="s">
        <v>127</v>
      </c>
      <c r="K1122" s="27" t="s">
        <v>128</v>
      </c>
      <c r="L1122" s="27" t="s">
        <v>85</v>
      </c>
      <c r="M1122" s="61">
        <v>96</v>
      </c>
      <c r="N1122" s="282"/>
      <c r="O1122" s="243"/>
      <c r="P1122" s="243"/>
      <c r="Q1122" s="243"/>
      <c r="R1122" s="301"/>
      <c r="S1122" s="301"/>
      <c r="T1122" s="300"/>
      <c r="U1122" s="300"/>
      <c r="V1122" s="290"/>
      <c r="W1122" s="284"/>
      <c r="X1122" s="284"/>
      <c r="Y1122" s="284"/>
      <c r="Z1122" s="284"/>
      <c r="AA1122" s="284"/>
      <c r="AB1122" s="284"/>
      <c r="AC1122" s="282"/>
      <c r="AD1122" s="283"/>
      <c r="AE1122" s="283"/>
      <c r="AF1122" s="243"/>
      <c r="AG1122" s="282"/>
      <c r="AH1122" s="282"/>
      <c r="AI1122" s="282"/>
      <c r="AJ1122" s="243"/>
    </row>
    <row r="1123" spans="2:36" s="79" customFormat="1" ht="132" customHeight="1" x14ac:dyDescent="0.3">
      <c r="B1123" s="228" t="s">
        <v>1042</v>
      </c>
      <c r="C1123" s="243" t="s">
        <v>402</v>
      </c>
      <c r="D1123" s="243" t="s">
        <v>106</v>
      </c>
      <c r="E1123" s="299" t="s">
        <v>67</v>
      </c>
      <c r="F1123" s="299" t="s">
        <v>134</v>
      </c>
      <c r="G1123" s="299" t="s">
        <v>147</v>
      </c>
      <c r="H1123" s="243" t="s">
        <v>70</v>
      </c>
      <c r="I1123" s="243" t="s">
        <v>79</v>
      </c>
      <c r="J1123" s="20" t="s">
        <v>207</v>
      </c>
      <c r="K1123" s="27" t="s">
        <v>107</v>
      </c>
      <c r="L1123" s="27" t="s">
        <v>86</v>
      </c>
      <c r="M1123" s="27">
        <v>40</v>
      </c>
      <c r="N1123" s="282" t="s">
        <v>108</v>
      </c>
      <c r="O1123" s="243" t="s">
        <v>806</v>
      </c>
      <c r="P1123" s="243" t="s">
        <v>75</v>
      </c>
      <c r="Q1123" s="243" t="s">
        <v>76</v>
      </c>
      <c r="R1123" s="301" t="s">
        <v>77</v>
      </c>
      <c r="S1123" s="301" t="s">
        <v>109</v>
      </c>
      <c r="T1123" s="300">
        <f>V1123+Y1123</f>
        <v>117700</v>
      </c>
      <c r="U1123" s="300">
        <f>T1123/M1124</f>
        <v>117700</v>
      </c>
      <c r="V1123" s="288">
        <v>100045</v>
      </c>
      <c r="W1123" s="284" t="s">
        <v>79</v>
      </c>
      <c r="X1123" s="284" t="s">
        <v>79</v>
      </c>
      <c r="Y1123" s="284">
        <v>17655</v>
      </c>
      <c r="Z1123" s="284" t="s">
        <v>98</v>
      </c>
      <c r="AA1123" s="284" t="s">
        <v>79</v>
      </c>
      <c r="AB1123" s="284">
        <v>10234.790000000001</v>
      </c>
      <c r="AC1123" s="282" t="s">
        <v>149</v>
      </c>
      <c r="AD1123" s="283" t="s">
        <v>79</v>
      </c>
      <c r="AE1123" s="283">
        <f>V1123+Y1123</f>
        <v>117700</v>
      </c>
      <c r="AF1123" s="282" t="s">
        <v>79</v>
      </c>
      <c r="AG1123" s="282" t="s">
        <v>33</v>
      </c>
      <c r="AH1123" s="282" t="s">
        <v>247</v>
      </c>
      <c r="AI1123" s="282" t="s">
        <v>250</v>
      </c>
      <c r="AJ1123" s="282"/>
    </row>
    <row r="1124" spans="2:36" s="79" customFormat="1" ht="86.1" customHeight="1" x14ac:dyDescent="0.3">
      <c r="B1124" s="228"/>
      <c r="C1124" s="243"/>
      <c r="D1124" s="243"/>
      <c r="E1124" s="299"/>
      <c r="F1124" s="299"/>
      <c r="G1124" s="299"/>
      <c r="H1124" s="243"/>
      <c r="I1124" s="243"/>
      <c r="J1124" s="20" t="s">
        <v>111</v>
      </c>
      <c r="K1124" s="27" t="s">
        <v>112</v>
      </c>
      <c r="L1124" s="27" t="s">
        <v>85</v>
      </c>
      <c r="M1124" s="27">
        <v>1</v>
      </c>
      <c r="N1124" s="282"/>
      <c r="O1124" s="243"/>
      <c r="P1124" s="243"/>
      <c r="Q1124" s="243"/>
      <c r="R1124" s="301"/>
      <c r="S1124" s="301"/>
      <c r="T1124" s="300"/>
      <c r="U1124" s="300"/>
      <c r="V1124" s="289"/>
      <c r="W1124" s="284"/>
      <c r="X1124" s="284"/>
      <c r="Y1124" s="284"/>
      <c r="Z1124" s="284"/>
      <c r="AA1124" s="284"/>
      <c r="AB1124" s="284"/>
      <c r="AC1124" s="282"/>
      <c r="AD1124" s="283"/>
      <c r="AE1124" s="283"/>
      <c r="AF1124" s="243"/>
      <c r="AG1124" s="282"/>
      <c r="AH1124" s="282"/>
      <c r="AI1124" s="282"/>
      <c r="AJ1124" s="243"/>
    </row>
    <row r="1125" spans="2:36" s="79" customFormat="1" ht="59.1" customHeight="1" x14ac:dyDescent="0.3">
      <c r="B1125" s="228"/>
      <c r="C1125" s="243"/>
      <c r="D1125" s="243"/>
      <c r="E1125" s="299"/>
      <c r="F1125" s="299"/>
      <c r="G1125" s="299"/>
      <c r="H1125" s="243"/>
      <c r="I1125" s="243"/>
      <c r="J1125" s="20" t="s">
        <v>127</v>
      </c>
      <c r="K1125" s="27" t="s">
        <v>128</v>
      </c>
      <c r="L1125" s="27" t="s">
        <v>85</v>
      </c>
      <c r="M1125" s="61">
        <v>36</v>
      </c>
      <c r="N1125" s="282"/>
      <c r="O1125" s="243"/>
      <c r="P1125" s="243"/>
      <c r="Q1125" s="243"/>
      <c r="R1125" s="301"/>
      <c r="S1125" s="301"/>
      <c r="T1125" s="300"/>
      <c r="U1125" s="300"/>
      <c r="V1125" s="290"/>
      <c r="W1125" s="284"/>
      <c r="X1125" s="284"/>
      <c r="Y1125" s="284"/>
      <c r="Z1125" s="284"/>
      <c r="AA1125" s="284"/>
      <c r="AB1125" s="284"/>
      <c r="AC1125" s="282"/>
      <c r="AD1125" s="283"/>
      <c r="AE1125" s="283"/>
      <c r="AF1125" s="243"/>
      <c r="AG1125" s="282"/>
      <c r="AH1125" s="282"/>
      <c r="AI1125" s="282"/>
      <c r="AJ1125" s="243"/>
    </row>
    <row r="1126" spans="2:36" s="79" customFormat="1" ht="132" customHeight="1" x14ac:dyDescent="0.3">
      <c r="B1126" s="228" t="s">
        <v>403</v>
      </c>
      <c r="C1126" s="228" t="s">
        <v>404</v>
      </c>
      <c r="D1126" s="228" t="s">
        <v>106</v>
      </c>
      <c r="E1126" s="229" t="s">
        <v>67</v>
      </c>
      <c r="F1126" s="229" t="s">
        <v>134</v>
      </c>
      <c r="G1126" s="229" t="s">
        <v>147</v>
      </c>
      <c r="H1126" s="228" t="s">
        <v>70</v>
      </c>
      <c r="I1126" s="228" t="s">
        <v>79</v>
      </c>
      <c r="J1126" s="11" t="s">
        <v>207</v>
      </c>
      <c r="K1126" s="7" t="s">
        <v>107</v>
      </c>
      <c r="L1126" s="7" t="s">
        <v>86</v>
      </c>
      <c r="M1126" s="7">
        <v>40</v>
      </c>
      <c r="N1126" s="227" t="s">
        <v>108</v>
      </c>
      <c r="O1126" s="228" t="s">
        <v>806</v>
      </c>
      <c r="P1126" s="228" t="s">
        <v>75</v>
      </c>
      <c r="Q1126" s="228" t="s">
        <v>76</v>
      </c>
      <c r="R1126" s="231" t="s">
        <v>77</v>
      </c>
      <c r="S1126" s="231" t="s">
        <v>109</v>
      </c>
      <c r="T1126" s="232">
        <f>V1126+Y1126</f>
        <v>212405.75</v>
      </c>
      <c r="U1126" s="232" t="s">
        <v>98</v>
      </c>
      <c r="V1126" s="233">
        <v>180544.88</v>
      </c>
      <c r="W1126" s="236" t="s">
        <v>79</v>
      </c>
      <c r="X1126" s="236" t="s">
        <v>79</v>
      </c>
      <c r="Y1126" s="236">
        <v>31860.87</v>
      </c>
      <c r="Z1126" s="236" t="s">
        <v>98</v>
      </c>
      <c r="AA1126" s="236" t="s">
        <v>79</v>
      </c>
      <c r="AB1126" s="236">
        <v>18470.07</v>
      </c>
      <c r="AC1126" s="227" t="s">
        <v>149</v>
      </c>
      <c r="AD1126" s="237" t="s">
        <v>79</v>
      </c>
      <c r="AE1126" s="237">
        <f>V1126+Y1126</f>
        <v>212405.75</v>
      </c>
      <c r="AF1126" s="227" t="s">
        <v>79</v>
      </c>
      <c r="AG1126" s="227" t="s">
        <v>33</v>
      </c>
      <c r="AH1126" s="227" t="s">
        <v>166</v>
      </c>
      <c r="AI1126" s="227" t="s">
        <v>232</v>
      </c>
      <c r="AJ1126" s="227"/>
    </row>
    <row r="1127" spans="2:36" s="79" customFormat="1" ht="86.1" customHeight="1" x14ac:dyDescent="0.3">
      <c r="B1127" s="228"/>
      <c r="C1127" s="228"/>
      <c r="D1127" s="228"/>
      <c r="E1127" s="229"/>
      <c r="F1127" s="229"/>
      <c r="G1127" s="229"/>
      <c r="H1127" s="228"/>
      <c r="I1127" s="228"/>
      <c r="J1127" s="11" t="s">
        <v>111</v>
      </c>
      <c r="K1127" s="7" t="s">
        <v>112</v>
      </c>
      <c r="L1127" s="7" t="s">
        <v>85</v>
      </c>
      <c r="M1127" s="7">
        <v>2</v>
      </c>
      <c r="N1127" s="227"/>
      <c r="O1127" s="228"/>
      <c r="P1127" s="228"/>
      <c r="Q1127" s="228"/>
      <c r="R1127" s="231"/>
      <c r="S1127" s="231"/>
      <c r="T1127" s="232"/>
      <c r="U1127" s="232"/>
      <c r="V1127" s="234"/>
      <c r="W1127" s="236"/>
      <c r="X1127" s="236"/>
      <c r="Y1127" s="236"/>
      <c r="Z1127" s="236"/>
      <c r="AA1127" s="236"/>
      <c r="AB1127" s="236"/>
      <c r="AC1127" s="227"/>
      <c r="AD1127" s="237"/>
      <c r="AE1127" s="237"/>
      <c r="AF1127" s="228"/>
      <c r="AG1127" s="227"/>
      <c r="AH1127" s="227"/>
      <c r="AI1127" s="227"/>
      <c r="AJ1127" s="228"/>
    </row>
    <row r="1128" spans="2:36" s="79" customFormat="1" ht="59.1" customHeight="1" x14ac:dyDescent="0.3">
      <c r="B1128" s="228"/>
      <c r="C1128" s="228"/>
      <c r="D1128" s="228"/>
      <c r="E1128" s="229"/>
      <c r="F1128" s="229"/>
      <c r="G1128" s="229"/>
      <c r="H1128" s="228"/>
      <c r="I1128" s="228"/>
      <c r="J1128" s="11" t="s">
        <v>127</v>
      </c>
      <c r="K1128" s="7" t="s">
        <v>128</v>
      </c>
      <c r="L1128" s="7" t="s">
        <v>85</v>
      </c>
      <c r="M1128" s="63">
        <v>100</v>
      </c>
      <c r="N1128" s="227"/>
      <c r="O1128" s="228"/>
      <c r="P1128" s="228"/>
      <c r="Q1128" s="228"/>
      <c r="R1128" s="231"/>
      <c r="S1128" s="231"/>
      <c r="T1128" s="232"/>
      <c r="U1128" s="232"/>
      <c r="V1128" s="235"/>
      <c r="W1128" s="236"/>
      <c r="X1128" s="236"/>
      <c r="Y1128" s="236"/>
      <c r="Z1128" s="236"/>
      <c r="AA1128" s="236"/>
      <c r="AB1128" s="236"/>
      <c r="AC1128" s="227"/>
      <c r="AD1128" s="237"/>
      <c r="AE1128" s="237"/>
      <c r="AF1128" s="228"/>
      <c r="AG1128" s="227"/>
      <c r="AH1128" s="227"/>
      <c r="AI1128" s="227"/>
      <c r="AJ1128" s="228"/>
    </row>
    <row r="1129" spans="2:36" s="89" customFormat="1" ht="52.2" customHeight="1" x14ac:dyDescent="0.3">
      <c r="B1129" s="228" t="s">
        <v>918</v>
      </c>
      <c r="C1129" s="228" t="s">
        <v>398</v>
      </c>
      <c r="D1129" s="228" t="s">
        <v>66</v>
      </c>
      <c r="E1129" s="229" t="s">
        <v>67</v>
      </c>
      <c r="F1129" s="229" t="s">
        <v>132</v>
      </c>
      <c r="G1129" s="229" t="s">
        <v>69</v>
      </c>
      <c r="H1129" s="228" t="s">
        <v>70</v>
      </c>
      <c r="I1129" s="228" t="s">
        <v>79</v>
      </c>
      <c r="J1129" s="11" t="s">
        <v>113</v>
      </c>
      <c r="K1129" s="7" t="s">
        <v>114</v>
      </c>
      <c r="L1129" s="7" t="s">
        <v>115</v>
      </c>
      <c r="M1129" s="7">
        <v>2</v>
      </c>
      <c r="N1129" s="227" t="s">
        <v>108</v>
      </c>
      <c r="O1129" s="228" t="s">
        <v>917</v>
      </c>
      <c r="P1129" s="228" t="s">
        <v>75</v>
      </c>
      <c r="Q1129" s="228" t="s">
        <v>76</v>
      </c>
      <c r="R1129" s="231" t="s">
        <v>77</v>
      </c>
      <c r="S1129" s="231" t="s">
        <v>109</v>
      </c>
      <c r="T1129" s="232">
        <f>V1129+Y1129</f>
        <v>151940</v>
      </c>
      <c r="U1129" s="232">
        <f>T1129/M1130</f>
        <v>75970</v>
      </c>
      <c r="V1129" s="236">
        <v>129149</v>
      </c>
      <c r="W1129" s="236" t="s">
        <v>79</v>
      </c>
      <c r="X1129" s="236" t="s">
        <v>79</v>
      </c>
      <c r="Y1129" s="236">
        <v>22791</v>
      </c>
      <c r="Z1129" s="236" t="s">
        <v>79</v>
      </c>
      <c r="AA1129" s="236" t="s">
        <v>79</v>
      </c>
      <c r="AB1129" s="236">
        <v>13212.81</v>
      </c>
      <c r="AC1129" s="227" t="s">
        <v>80</v>
      </c>
      <c r="AD1129" s="237" t="s">
        <v>79</v>
      </c>
      <c r="AE1129" s="237">
        <f>V1129+Y1129</f>
        <v>151940</v>
      </c>
      <c r="AF1129" s="227" t="s">
        <v>79</v>
      </c>
      <c r="AG1129" s="227" t="s">
        <v>33</v>
      </c>
      <c r="AH1129" s="227" t="s">
        <v>160</v>
      </c>
      <c r="AI1129" s="227" t="s">
        <v>161</v>
      </c>
      <c r="AJ1129" s="227"/>
    </row>
    <row r="1130" spans="2:36" s="89" customFormat="1" ht="55.2" x14ac:dyDescent="0.3">
      <c r="B1130" s="228"/>
      <c r="C1130" s="228"/>
      <c r="D1130" s="228"/>
      <c r="E1130" s="229"/>
      <c r="F1130" s="229"/>
      <c r="G1130" s="229"/>
      <c r="H1130" s="228"/>
      <c r="I1130" s="228"/>
      <c r="J1130" s="11" t="s">
        <v>116</v>
      </c>
      <c r="K1130" s="7" t="s">
        <v>117</v>
      </c>
      <c r="L1130" s="7" t="s">
        <v>85</v>
      </c>
      <c r="M1130" s="7">
        <v>2</v>
      </c>
      <c r="N1130" s="227"/>
      <c r="O1130" s="228"/>
      <c r="P1130" s="228"/>
      <c r="Q1130" s="228"/>
      <c r="R1130" s="231"/>
      <c r="S1130" s="231"/>
      <c r="T1130" s="232"/>
      <c r="U1130" s="232"/>
      <c r="V1130" s="236"/>
      <c r="W1130" s="236"/>
      <c r="X1130" s="236"/>
      <c r="Y1130" s="236"/>
      <c r="Z1130" s="236"/>
      <c r="AA1130" s="236"/>
      <c r="AB1130" s="236"/>
      <c r="AC1130" s="227"/>
      <c r="AD1130" s="237"/>
      <c r="AE1130" s="237"/>
      <c r="AF1130" s="228"/>
      <c r="AG1130" s="227"/>
      <c r="AH1130" s="227"/>
      <c r="AI1130" s="227"/>
      <c r="AJ1130" s="228"/>
    </row>
    <row r="1131" spans="2:36" s="89" customFormat="1" ht="41.4" x14ac:dyDescent="0.3">
      <c r="B1131" s="228"/>
      <c r="C1131" s="228"/>
      <c r="D1131" s="228"/>
      <c r="E1131" s="229"/>
      <c r="F1131" s="229"/>
      <c r="G1131" s="229"/>
      <c r="H1131" s="228"/>
      <c r="I1131" s="228"/>
      <c r="J1131" s="11" t="s">
        <v>208</v>
      </c>
      <c r="K1131" s="7" t="s">
        <v>118</v>
      </c>
      <c r="L1131" s="7" t="s">
        <v>119</v>
      </c>
      <c r="M1131" s="7">
        <v>2</v>
      </c>
      <c r="N1131" s="227"/>
      <c r="O1131" s="228"/>
      <c r="P1131" s="228"/>
      <c r="Q1131" s="228"/>
      <c r="R1131" s="231"/>
      <c r="S1131" s="231"/>
      <c r="T1131" s="232"/>
      <c r="U1131" s="232"/>
      <c r="V1131" s="236"/>
      <c r="W1131" s="236"/>
      <c r="X1131" s="236"/>
      <c r="Y1131" s="236"/>
      <c r="Z1131" s="236"/>
      <c r="AA1131" s="236"/>
      <c r="AB1131" s="236"/>
      <c r="AC1131" s="227"/>
      <c r="AD1131" s="237"/>
      <c r="AE1131" s="237"/>
      <c r="AF1131" s="228"/>
      <c r="AG1131" s="227"/>
      <c r="AH1131" s="227"/>
      <c r="AI1131" s="227"/>
      <c r="AJ1131" s="228"/>
    </row>
    <row r="1132" spans="2:36" s="89" customFormat="1" ht="44.7" customHeight="1" x14ac:dyDescent="0.3">
      <c r="B1132" s="228"/>
      <c r="C1132" s="228"/>
      <c r="D1132" s="228"/>
      <c r="E1132" s="229"/>
      <c r="F1132" s="229"/>
      <c r="G1132" s="229"/>
      <c r="H1132" s="228"/>
      <c r="I1132" s="228"/>
      <c r="J1132" s="11" t="s">
        <v>120</v>
      </c>
      <c r="K1132" s="7" t="s">
        <v>121</v>
      </c>
      <c r="L1132" s="7" t="s">
        <v>119</v>
      </c>
      <c r="M1132" s="7">
        <v>2</v>
      </c>
      <c r="N1132" s="227"/>
      <c r="O1132" s="228"/>
      <c r="P1132" s="228"/>
      <c r="Q1132" s="228"/>
      <c r="R1132" s="231"/>
      <c r="S1132" s="231"/>
      <c r="T1132" s="232"/>
      <c r="U1132" s="232"/>
      <c r="V1132" s="236"/>
      <c r="W1132" s="236"/>
      <c r="X1132" s="236"/>
      <c r="Y1132" s="236"/>
      <c r="Z1132" s="236"/>
      <c r="AA1132" s="236"/>
      <c r="AB1132" s="236"/>
      <c r="AC1132" s="227"/>
      <c r="AD1132" s="237"/>
      <c r="AE1132" s="237"/>
      <c r="AF1132" s="228"/>
      <c r="AG1132" s="227"/>
      <c r="AH1132" s="227"/>
      <c r="AI1132" s="227"/>
      <c r="AJ1132" s="228"/>
    </row>
    <row r="1133" spans="2:36" s="79" customFormat="1" ht="132" customHeight="1" x14ac:dyDescent="0.3">
      <c r="B1133" s="304" t="s">
        <v>1146</v>
      </c>
      <c r="C1133" s="304" t="s">
        <v>395</v>
      </c>
      <c r="D1133" s="304" t="s">
        <v>106</v>
      </c>
      <c r="E1133" s="336" t="s">
        <v>67</v>
      </c>
      <c r="F1133" s="336" t="s">
        <v>134</v>
      </c>
      <c r="G1133" s="336" t="s">
        <v>147</v>
      </c>
      <c r="H1133" s="304" t="s">
        <v>70</v>
      </c>
      <c r="I1133" s="304" t="s">
        <v>79</v>
      </c>
      <c r="J1133" s="20" t="s">
        <v>207</v>
      </c>
      <c r="K1133" s="27" t="s">
        <v>107</v>
      </c>
      <c r="L1133" s="27" t="s">
        <v>86</v>
      </c>
      <c r="M1133" s="27">
        <v>40</v>
      </c>
      <c r="N1133" s="285" t="s">
        <v>108</v>
      </c>
      <c r="O1133" s="304" t="s">
        <v>806</v>
      </c>
      <c r="P1133" s="304" t="s">
        <v>75</v>
      </c>
      <c r="Q1133" s="304" t="s">
        <v>76</v>
      </c>
      <c r="R1133" s="352" t="s">
        <v>77</v>
      </c>
      <c r="S1133" s="352" t="s">
        <v>109</v>
      </c>
      <c r="T1133" s="348">
        <f>V1133+Y1133</f>
        <v>92020</v>
      </c>
      <c r="U1133" s="348">
        <f>+T1133</f>
        <v>92020</v>
      </c>
      <c r="V1133" s="288">
        <v>78217</v>
      </c>
      <c r="W1133" s="288" t="s">
        <v>79</v>
      </c>
      <c r="X1133" s="288" t="s">
        <v>79</v>
      </c>
      <c r="Y1133" s="288">
        <v>13803</v>
      </c>
      <c r="Z1133" s="288" t="s">
        <v>98</v>
      </c>
      <c r="AA1133" s="288" t="s">
        <v>79</v>
      </c>
      <c r="AB1133" s="288">
        <v>8003.93</v>
      </c>
      <c r="AC1133" s="285" t="s">
        <v>149</v>
      </c>
      <c r="AD1133" s="333" t="s">
        <v>79</v>
      </c>
      <c r="AE1133" s="333">
        <f>V1133+Y1133</f>
        <v>92020</v>
      </c>
      <c r="AF1133" s="285" t="s">
        <v>79</v>
      </c>
      <c r="AG1133" s="285" t="s">
        <v>33</v>
      </c>
      <c r="AH1133" s="285" t="s">
        <v>247</v>
      </c>
      <c r="AI1133" s="285" t="s">
        <v>250</v>
      </c>
      <c r="AJ1133" s="285"/>
    </row>
    <row r="1134" spans="2:36" s="79" customFormat="1" ht="86.1" customHeight="1" x14ac:dyDescent="0.3">
      <c r="B1134" s="306"/>
      <c r="C1134" s="306"/>
      <c r="D1134" s="306"/>
      <c r="E1134" s="337"/>
      <c r="F1134" s="337"/>
      <c r="G1134" s="337"/>
      <c r="H1134" s="306"/>
      <c r="I1134" s="306"/>
      <c r="J1134" s="20" t="s">
        <v>111</v>
      </c>
      <c r="K1134" s="27" t="s">
        <v>112</v>
      </c>
      <c r="L1134" s="27" t="s">
        <v>85</v>
      </c>
      <c r="M1134" s="27">
        <v>1</v>
      </c>
      <c r="N1134" s="286"/>
      <c r="O1134" s="306"/>
      <c r="P1134" s="306"/>
      <c r="Q1134" s="306"/>
      <c r="R1134" s="353"/>
      <c r="S1134" s="353"/>
      <c r="T1134" s="349"/>
      <c r="U1134" s="349"/>
      <c r="V1134" s="289"/>
      <c r="W1134" s="289"/>
      <c r="X1134" s="289"/>
      <c r="Y1134" s="289"/>
      <c r="Z1134" s="289"/>
      <c r="AA1134" s="289"/>
      <c r="AB1134" s="289"/>
      <c r="AC1134" s="286"/>
      <c r="AD1134" s="334"/>
      <c r="AE1134" s="334"/>
      <c r="AF1134" s="286"/>
      <c r="AG1134" s="286"/>
      <c r="AH1134" s="286"/>
      <c r="AI1134" s="286"/>
      <c r="AJ1134" s="286"/>
    </row>
    <row r="1135" spans="2:36" s="79" customFormat="1" ht="59.1" customHeight="1" x14ac:dyDescent="0.3">
      <c r="B1135" s="305"/>
      <c r="C1135" s="305"/>
      <c r="D1135" s="305"/>
      <c r="E1135" s="338"/>
      <c r="F1135" s="338"/>
      <c r="G1135" s="338"/>
      <c r="H1135" s="305"/>
      <c r="I1135" s="305"/>
      <c r="J1135" s="20" t="s">
        <v>127</v>
      </c>
      <c r="K1135" s="27" t="s">
        <v>128</v>
      </c>
      <c r="L1135" s="27" t="s">
        <v>85</v>
      </c>
      <c r="M1135" s="61">
        <v>43</v>
      </c>
      <c r="N1135" s="287"/>
      <c r="O1135" s="305"/>
      <c r="P1135" s="305"/>
      <c r="Q1135" s="305"/>
      <c r="R1135" s="354"/>
      <c r="S1135" s="354"/>
      <c r="T1135" s="350"/>
      <c r="U1135" s="350"/>
      <c r="V1135" s="290"/>
      <c r="W1135" s="290"/>
      <c r="X1135" s="290"/>
      <c r="Y1135" s="290"/>
      <c r="Z1135" s="290"/>
      <c r="AA1135" s="290"/>
      <c r="AB1135" s="290"/>
      <c r="AC1135" s="287"/>
      <c r="AD1135" s="335"/>
      <c r="AE1135" s="335"/>
      <c r="AF1135" s="287"/>
      <c r="AG1135" s="287"/>
      <c r="AH1135" s="287"/>
      <c r="AI1135" s="287"/>
      <c r="AJ1135" s="287"/>
    </row>
    <row r="1136" spans="2:36" s="79" customFormat="1" ht="132" customHeight="1" x14ac:dyDescent="0.3">
      <c r="B1136" s="243" t="s">
        <v>1200</v>
      </c>
      <c r="C1136" s="243" t="s">
        <v>402</v>
      </c>
      <c r="D1136" s="243" t="s">
        <v>106</v>
      </c>
      <c r="E1136" s="299" t="s">
        <v>67</v>
      </c>
      <c r="F1136" s="299" t="s">
        <v>134</v>
      </c>
      <c r="G1136" s="299" t="s">
        <v>147</v>
      </c>
      <c r="H1136" s="243" t="s">
        <v>70</v>
      </c>
      <c r="I1136" s="243" t="s">
        <v>79</v>
      </c>
      <c r="J1136" s="20" t="s">
        <v>207</v>
      </c>
      <c r="K1136" s="27" t="s">
        <v>107</v>
      </c>
      <c r="L1136" s="27" t="s">
        <v>86</v>
      </c>
      <c r="M1136" s="27">
        <v>40</v>
      </c>
      <c r="N1136" s="282" t="s">
        <v>108</v>
      </c>
      <c r="O1136" s="243" t="s">
        <v>806</v>
      </c>
      <c r="P1136" s="243" t="s">
        <v>75</v>
      </c>
      <c r="Q1136" s="243" t="s">
        <v>76</v>
      </c>
      <c r="R1136" s="301" t="s">
        <v>77</v>
      </c>
      <c r="S1136" s="301" t="s">
        <v>109</v>
      </c>
      <c r="T1136" s="300">
        <f>V1136+Y1136</f>
        <v>132796.95000000001</v>
      </c>
      <c r="U1136" s="300" t="s">
        <v>98</v>
      </c>
      <c r="V1136" s="288">
        <v>112877.41</v>
      </c>
      <c r="W1136" s="284" t="s">
        <v>79</v>
      </c>
      <c r="X1136" s="284" t="s">
        <v>79</v>
      </c>
      <c r="Y1136" s="284">
        <v>19919.54</v>
      </c>
      <c r="Z1136" s="284" t="s">
        <v>98</v>
      </c>
      <c r="AA1136" s="284" t="s">
        <v>79</v>
      </c>
      <c r="AB1136" s="284">
        <v>11547.57</v>
      </c>
      <c r="AC1136" s="282" t="s">
        <v>149</v>
      </c>
      <c r="AD1136" s="283" t="s">
        <v>79</v>
      </c>
      <c r="AE1136" s="283">
        <f>V1136+Y1136</f>
        <v>132796.95000000001</v>
      </c>
      <c r="AF1136" s="282" t="s">
        <v>79</v>
      </c>
      <c r="AG1136" s="282" t="s">
        <v>33</v>
      </c>
      <c r="AH1136" s="282" t="s">
        <v>355</v>
      </c>
      <c r="AI1136" s="282" t="s">
        <v>246</v>
      </c>
      <c r="AJ1136" s="282"/>
    </row>
    <row r="1137" spans="2:36" s="79" customFormat="1" ht="86.1" customHeight="1" x14ac:dyDescent="0.3">
      <c r="B1137" s="243"/>
      <c r="C1137" s="243"/>
      <c r="D1137" s="243"/>
      <c r="E1137" s="299"/>
      <c r="F1137" s="299"/>
      <c r="G1137" s="299"/>
      <c r="H1137" s="243"/>
      <c r="I1137" s="243"/>
      <c r="J1137" s="20" t="s">
        <v>111</v>
      </c>
      <c r="K1137" s="27" t="s">
        <v>112</v>
      </c>
      <c r="L1137" s="27" t="s">
        <v>85</v>
      </c>
      <c r="M1137" s="27">
        <v>1</v>
      </c>
      <c r="N1137" s="282"/>
      <c r="O1137" s="243"/>
      <c r="P1137" s="243"/>
      <c r="Q1137" s="243"/>
      <c r="R1137" s="301"/>
      <c r="S1137" s="301"/>
      <c r="T1137" s="300"/>
      <c r="U1137" s="300"/>
      <c r="V1137" s="289"/>
      <c r="W1137" s="284"/>
      <c r="X1137" s="284"/>
      <c r="Y1137" s="284"/>
      <c r="Z1137" s="284"/>
      <c r="AA1137" s="284"/>
      <c r="AB1137" s="284"/>
      <c r="AC1137" s="282"/>
      <c r="AD1137" s="283"/>
      <c r="AE1137" s="283"/>
      <c r="AF1137" s="243"/>
      <c r="AG1137" s="282"/>
      <c r="AH1137" s="282"/>
      <c r="AI1137" s="282"/>
      <c r="AJ1137" s="243"/>
    </row>
    <row r="1138" spans="2:36" s="79" customFormat="1" ht="59.1" customHeight="1" x14ac:dyDescent="0.3">
      <c r="B1138" s="243"/>
      <c r="C1138" s="243"/>
      <c r="D1138" s="243"/>
      <c r="E1138" s="299"/>
      <c r="F1138" s="299"/>
      <c r="G1138" s="299"/>
      <c r="H1138" s="243"/>
      <c r="I1138" s="243"/>
      <c r="J1138" s="20" t="s">
        <v>127</v>
      </c>
      <c r="K1138" s="27" t="s">
        <v>128</v>
      </c>
      <c r="L1138" s="27" t="s">
        <v>85</v>
      </c>
      <c r="M1138" s="61">
        <v>62</v>
      </c>
      <c r="N1138" s="282"/>
      <c r="O1138" s="243"/>
      <c r="P1138" s="243"/>
      <c r="Q1138" s="243"/>
      <c r="R1138" s="301"/>
      <c r="S1138" s="301"/>
      <c r="T1138" s="300"/>
      <c r="U1138" s="300"/>
      <c r="V1138" s="290"/>
      <c r="W1138" s="284"/>
      <c r="X1138" s="284"/>
      <c r="Y1138" s="284"/>
      <c r="Z1138" s="284"/>
      <c r="AA1138" s="284"/>
      <c r="AB1138" s="284"/>
      <c r="AC1138" s="282"/>
      <c r="AD1138" s="283"/>
      <c r="AE1138" s="283"/>
      <c r="AF1138" s="243"/>
      <c r="AG1138" s="282"/>
      <c r="AH1138" s="282"/>
      <c r="AI1138" s="282"/>
      <c r="AJ1138" s="243"/>
    </row>
    <row r="1139" spans="2:36" s="79" customFormat="1" ht="87" customHeight="1" x14ac:dyDescent="0.3">
      <c r="B1139" s="228" t="s">
        <v>1121</v>
      </c>
      <c r="C1139" s="228" t="s">
        <v>400</v>
      </c>
      <c r="D1139" s="228" t="s">
        <v>106</v>
      </c>
      <c r="E1139" s="229" t="s">
        <v>67</v>
      </c>
      <c r="F1139" s="229" t="s">
        <v>134</v>
      </c>
      <c r="G1139" s="229" t="s">
        <v>147</v>
      </c>
      <c r="H1139" s="228" t="s">
        <v>70</v>
      </c>
      <c r="I1139" s="228" t="s">
        <v>79</v>
      </c>
      <c r="J1139" s="296" t="s">
        <v>207</v>
      </c>
      <c r="K1139" s="256" t="s">
        <v>107</v>
      </c>
      <c r="L1139" s="256" t="s">
        <v>86</v>
      </c>
      <c r="M1139" s="256">
        <v>40</v>
      </c>
      <c r="N1139" s="227" t="s">
        <v>108</v>
      </c>
      <c r="O1139" s="228" t="s">
        <v>806</v>
      </c>
      <c r="P1139" s="228" t="s">
        <v>75</v>
      </c>
      <c r="Q1139" s="228" t="s">
        <v>76</v>
      </c>
      <c r="R1139" s="231" t="s">
        <v>77</v>
      </c>
      <c r="S1139" s="231" t="s">
        <v>109</v>
      </c>
      <c r="T1139" s="232">
        <f>V1139+Y1139</f>
        <v>123044.66</v>
      </c>
      <c r="U1139" s="232" t="s">
        <v>98</v>
      </c>
      <c r="V1139" s="233">
        <v>104587.96</v>
      </c>
      <c r="W1139" s="236" t="s">
        <v>79</v>
      </c>
      <c r="X1139" s="236" t="s">
        <v>79</v>
      </c>
      <c r="Y1139" s="236">
        <v>18456.7</v>
      </c>
      <c r="Z1139" s="236" t="s">
        <v>98</v>
      </c>
      <c r="AA1139" s="236" t="s">
        <v>79</v>
      </c>
      <c r="AB1139" s="236">
        <v>10699.54</v>
      </c>
      <c r="AC1139" s="227" t="s">
        <v>149</v>
      </c>
      <c r="AD1139" s="237" t="s">
        <v>79</v>
      </c>
      <c r="AE1139" s="237">
        <f>V1139+Y1139</f>
        <v>123044.66</v>
      </c>
      <c r="AF1139" s="227" t="s">
        <v>79</v>
      </c>
      <c r="AG1139" s="227" t="s">
        <v>33</v>
      </c>
      <c r="AH1139" s="227" t="s">
        <v>166</v>
      </c>
      <c r="AI1139" s="227" t="s">
        <v>176</v>
      </c>
      <c r="AJ1139" s="227"/>
    </row>
    <row r="1140" spans="2:36" s="79" customFormat="1" ht="13.5" customHeight="1" x14ac:dyDescent="0.3">
      <c r="B1140" s="228"/>
      <c r="C1140" s="228"/>
      <c r="D1140" s="228"/>
      <c r="E1140" s="229"/>
      <c r="F1140" s="229"/>
      <c r="G1140" s="229"/>
      <c r="H1140" s="228"/>
      <c r="I1140" s="228"/>
      <c r="J1140" s="298"/>
      <c r="K1140" s="258"/>
      <c r="L1140" s="258"/>
      <c r="M1140" s="258"/>
      <c r="N1140" s="227"/>
      <c r="O1140" s="228"/>
      <c r="P1140" s="228"/>
      <c r="Q1140" s="228"/>
      <c r="R1140" s="231"/>
      <c r="S1140" s="231"/>
      <c r="T1140" s="232"/>
      <c r="U1140" s="232"/>
      <c r="V1140" s="234"/>
      <c r="W1140" s="236"/>
      <c r="X1140" s="236"/>
      <c r="Y1140" s="236"/>
      <c r="Z1140" s="236"/>
      <c r="AA1140" s="236"/>
      <c r="AB1140" s="236"/>
      <c r="AC1140" s="227"/>
      <c r="AD1140" s="237"/>
      <c r="AE1140" s="237"/>
      <c r="AF1140" s="228"/>
      <c r="AG1140" s="227"/>
      <c r="AH1140" s="227"/>
      <c r="AI1140" s="227"/>
      <c r="AJ1140" s="228"/>
    </row>
    <row r="1141" spans="2:36" s="79" customFormat="1" ht="57" customHeight="1" x14ac:dyDescent="0.3">
      <c r="B1141" s="228"/>
      <c r="C1141" s="228"/>
      <c r="D1141" s="228"/>
      <c r="E1141" s="229"/>
      <c r="F1141" s="229"/>
      <c r="G1141" s="229"/>
      <c r="H1141" s="228"/>
      <c r="I1141" s="228"/>
      <c r="J1141" s="11" t="s">
        <v>111</v>
      </c>
      <c r="K1141" s="7" t="s">
        <v>112</v>
      </c>
      <c r="L1141" s="7" t="s">
        <v>85</v>
      </c>
      <c r="M1141" s="7">
        <v>2</v>
      </c>
      <c r="N1141" s="227"/>
      <c r="O1141" s="228"/>
      <c r="P1141" s="228"/>
      <c r="Q1141" s="228"/>
      <c r="R1141" s="231"/>
      <c r="S1141" s="231"/>
      <c r="T1141" s="232"/>
      <c r="U1141" s="232"/>
      <c r="V1141" s="234"/>
      <c r="W1141" s="236"/>
      <c r="X1141" s="236"/>
      <c r="Y1141" s="236"/>
      <c r="Z1141" s="236"/>
      <c r="AA1141" s="236"/>
      <c r="AB1141" s="236"/>
      <c r="AC1141" s="227"/>
      <c r="AD1141" s="237"/>
      <c r="AE1141" s="237"/>
      <c r="AF1141" s="228"/>
      <c r="AG1141" s="227"/>
      <c r="AH1141" s="227"/>
      <c r="AI1141" s="227"/>
      <c r="AJ1141" s="228"/>
    </row>
    <row r="1142" spans="2:36" s="79" customFormat="1" ht="59.1" customHeight="1" x14ac:dyDescent="0.3">
      <c r="B1142" s="228"/>
      <c r="C1142" s="228"/>
      <c r="D1142" s="228"/>
      <c r="E1142" s="229"/>
      <c r="F1142" s="229"/>
      <c r="G1142" s="229"/>
      <c r="H1142" s="228"/>
      <c r="I1142" s="228"/>
      <c r="J1142" s="11" t="s">
        <v>127</v>
      </c>
      <c r="K1142" s="7" t="s">
        <v>128</v>
      </c>
      <c r="L1142" s="7" t="s">
        <v>85</v>
      </c>
      <c r="M1142" s="63">
        <v>58</v>
      </c>
      <c r="N1142" s="227"/>
      <c r="O1142" s="228"/>
      <c r="P1142" s="228"/>
      <c r="Q1142" s="228"/>
      <c r="R1142" s="231"/>
      <c r="S1142" s="231"/>
      <c r="T1142" s="232"/>
      <c r="U1142" s="232"/>
      <c r="V1142" s="235"/>
      <c r="W1142" s="236"/>
      <c r="X1142" s="236"/>
      <c r="Y1142" s="236"/>
      <c r="Z1142" s="236"/>
      <c r="AA1142" s="236"/>
      <c r="AB1142" s="236"/>
      <c r="AC1142" s="227"/>
      <c r="AD1142" s="237"/>
      <c r="AE1142" s="237"/>
      <c r="AF1142" s="228"/>
      <c r="AG1142" s="227"/>
      <c r="AH1142" s="227"/>
      <c r="AI1142" s="227"/>
      <c r="AJ1142" s="228"/>
    </row>
    <row r="1143" spans="2:36" s="79" customFormat="1" ht="132" customHeight="1" x14ac:dyDescent="0.3">
      <c r="B1143" s="228" t="s">
        <v>1122</v>
      </c>
      <c r="C1143" s="228" t="s">
        <v>402</v>
      </c>
      <c r="D1143" s="228" t="s">
        <v>106</v>
      </c>
      <c r="E1143" s="229" t="s">
        <v>67</v>
      </c>
      <c r="F1143" s="229" t="s">
        <v>134</v>
      </c>
      <c r="G1143" s="229" t="s">
        <v>147</v>
      </c>
      <c r="H1143" s="228" t="s">
        <v>70</v>
      </c>
      <c r="I1143" s="228" t="s">
        <v>79</v>
      </c>
      <c r="J1143" s="11" t="s">
        <v>207</v>
      </c>
      <c r="K1143" s="7" t="s">
        <v>107</v>
      </c>
      <c r="L1143" s="7" t="s">
        <v>86</v>
      </c>
      <c r="M1143" s="7">
        <v>40</v>
      </c>
      <c r="N1143" s="227" t="s">
        <v>108</v>
      </c>
      <c r="O1143" s="228" t="s">
        <v>806</v>
      </c>
      <c r="P1143" s="228" t="s">
        <v>75</v>
      </c>
      <c r="Q1143" s="228" t="s">
        <v>76</v>
      </c>
      <c r="R1143" s="231" t="s">
        <v>77</v>
      </c>
      <c r="S1143" s="231" t="s">
        <v>109</v>
      </c>
      <c r="T1143" s="232">
        <f>V1143+Y1143</f>
        <v>56205.96</v>
      </c>
      <c r="U1143" s="232">
        <f>T1143</f>
        <v>56205.96</v>
      </c>
      <c r="V1143" s="233">
        <v>47775.07</v>
      </c>
      <c r="W1143" s="236" t="s">
        <v>79</v>
      </c>
      <c r="X1143" s="236" t="s">
        <v>79</v>
      </c>
      <c r="Y1143" s="236">
        <v>8430.89</v>
      </c>
      <c r="Z1143" s="236" t="s">
        <v>98</v>
      </c>
      <c r="AA1143" s="236" t="s">
        <v>79</v>
      </c>
      <c r="AB1143" s="236">
        <v>4887.47</v>
      </c>
      <c r="AC1143" s="227" t="s">
        <v>149</v>
      </c>
      <c r="AD1143" s="237" t="s">
        <v>79</v>
      </c>
      <c r="AE1143" s="237">
        <f>V1143+Y1143</f>
        <v>56205.96</v>
      </c>
      <c r="AF1143" s="227" t="s">
        <v>79</v>
      </c>
      <c r="AG1143" s="227" t="s">
        <v>33</v>
      </c>
      <c r="AH1143" s="227" t="s">
        <v>166</v>
      </c>
      <c r="AI1143" s="227" t="s">
        <v>176</v>
      </c>
      <c r="AJ1143" s="227"/>
    </row>
    <row r="1144" spans="2:36" s="79" customFormat="1" ht="86.1" customHeight="1" x14ac:dyDescent="0.3">
      <c r="B1144" s="228"/>
      <c r="C1144" s="228"/>
      <c r="D1144" s="228"/>
      <c r="E1144" s="229"/>
      <c r="F1144" s="229"/>
      <c r="G1144" s="229"/>
      <c r="H1144" s="228"/>
      <c r="I1144" s="228"/>
      <c r="J1144" s="11" t="s">
        <v>111</v>
      </c>
      <c r="K1144" s="7" t="s">
        <v>112</v>
      </c>
      <c r="L1144" s="7" t="s">
        <v>85</v>
      </c>
      <c r="M1144" s="7">
        <v>1</v>
      </c>
      <c r="N1144" s="227"/>
      <c r="O1144" s="228"/>
      <c r="P1144" s="228"/>
      <c r="Q1144" s="228"/>
      <c r="R1144" s="231"/>
      <c r="S1144" s="231"/>
      <c r="T1144" s="232"/>
      <c r="U1144" s="232"/>
      <c r="V1144" s="234"/>
      <c r="W1144" s="236"/>
      <c r="X1144" s="236"/>
      <c r="Y1144" s="236"/>
      <c r="Z1144" s="236"/>
      <c r="AA1144" s="236"/>
      <c r="AB1144" s="236"/>
      <c r="AC1144" s="227"/>
      <c r="AD1144" s="237"/>
      <c r="AE1144" s="237"/>
      <c r="AF1144" s="228"/>
      <c r="AG1144" s="227"/>
      <c r="AH1144" s="227"/>
      <c r="AI1144" s="227"/>
      <c r="AJ1144" s="228"/>
    </row>
    <row r="1145" spans="2:36" s="79" customFormat="1" ht="59.1" customHeight="1" x14ac:dyDescent="0.3">
      <c r="B1145" s="228"/>
      <c r="C1145" s="228"/>
      <c r="D1145" s="228"/>
      <c r="E1145" s="229"/>
      <c r="F1145" s="229"/>
      <c r="G1145" s="229"/>
      <c r="H1145" s="228"/>
      <c r="I1145" s="228"/>
      <c r="J1145" s="11" t="s">
        <v>127</v>
      </c>
      <c r="K1145" s="7" t="s">
        <v>128</v>
      </c>
      <c r="L1145" s="7" t="s">
        <v>85</v>
      </c>
      <c r="M1145" s="63">
        <v>26</v>
      </c>
      <c r="N1145" s="227"/>
      <c r="O1145" s="228"/>
      <c r="P1145" s="228"/>
      <c r="Q1145" s="228"/>
      <c r="R1145" s="231"/>
      <c r="S1145" s="231"/>
      <c r="T1145" s="232"/>
      <c r="U1145" s="232"/>
      <c r="V1145" s="235"/>
      <c r="W1145" s="236"/>
      <c r="X1145" s="236"/>
      <c r="Y1145" s="236"/>
      <c r="Z1145" s="236"/>
      <c r="AA1145" s="236"/>
      <c r="AB1145" s="236"/>
      <c r="AC1145" s="227"/>
      <c r="AD1145" s="237"/>
      <c r="AE1145" s="237"/>
      <c r="AF1145" s="228"/>
      <c r="AG1145" s="227"/>
      <c r="AH1145" s="227"/>
      <c r="AI1145" s="227"/>
      <c r="AJ1145" s="228"/>
    </row>
    <row r="1146" spans="2:36" s="79" customFormat="1" ht="87" customHeight="1" x14ac:dyDescent="0.3">
      <c r="B1146" s="228" t="s">
        <v>1201</v>
      </c>
      <c r="C1146" s="228" t="s">
        <v>400</v>
      </c>
      <c r="D1146" s="228" t="s">
        <v>106</v>
      </c>
      <c r="E1146" s="229" t="s">
        <v>67</v>
      </c>
      <c r="F1146" s="229" t="s">
        <v>134</v>
      </c>
      <c r="G1146" s="229" t="s">
        <v>147</v>
      </c>
      <c r="H1146" s="228" t="s">
        <v>70</v>
      </c>
      <c r="I1146" s="228" t="s">
        <v>79</v>
      </c>
      <c r="J1146" s="296" t="s">
        <v>207</v>
      </c>
      <c r="K1146" s="256" t="s">
        <v>107</v>
      </c>
      <c r="L1146" s="256" t="s">
        <v>86</v>
      </c>
      <c r="M1146" s="256">
        <v>40</v>
      </c>
      <c r="N1146" s="227" t="s">
        <v>108</v>
      </c>
      <c r="O1146" s="228" t="s">
        <v>806</v>
      </c>
      <c r="P1146" s="228" t="s">
        <v>75</v>
      </c>
      <c r="Q1146" s="228" t="s">
        <v>76</v>
      </c>
      <c r="R1146" s="231" t="s">
        <v>77</v>
      </c>
      <c r="S1146" s="231" t="s">
        <v>109</v>
      </c>
      <c r="T1146" s="232">
        <f>V1146+Y1146</f>
        <v>103349.12</v>
      </c>
      <c r="U1146" s="232" t="s">
        <v>98</v>
      </c>
      <c r="V1146" s="233">
        <v>87846.75</v>
      </c>
      <c r="W1146" s="236" t="s">
        <v>79</v>
      </c>
      <c r="X1146" s="236" t="s">
        <v>79</v>
      </c>
      <c r="Y1146" s="236">
        <v>15502.37</v>
      </c>
      <c r="Z1146" s="236" t="s">
        <v>98</v>
      </c>
      <c r="AA1146" s="236" t="s">
        <v>79</v>
      </c>
      <c r="AB1146" s="236">
        <v>8986.8799999999992</v>
      </c>
      <c r="AC1146" s="227" t="s">
        <v>149</v>
      </c>
      <c r="AD1146" s="237" t="s">
        <v>79</v>
      </c>
      <c r="AE1146" s="237">
        <f>V1146+Y1146</f>
        <v>103349.12</v>
      </c>
      <c r="AF1146" s="227" t="s">
        <v>79</v>
      </c>
      <c r="AG1146" s="227" t="s">
        <v>33</v>
      </c>
      <c r="AH1146" s="227" t="s">
        <v>405</v>
      </c>
      <c r="AI1146" s="227" t="s">
        <v>406</v>
      </c>
      <c r="AJ1146" s="227"/>
    </row>
    <row r="1147" spans="2:36" s="79" customFormat="1" ht="13.5" customHeight="1" x14ac:dyDescent="0.3">
      <c r="B1147" s="228"/>
      <c r="C1147" s="228"/>
      <c r="D1147" s="228"/>
      <c r="E1147" s="229"/>
      <c r="F1147" s="229"/>
      <c r="G1147" s="229"/>
      <c r="H1147" s="228"/>
      <c r="I1147" s="228"/>
      <c r="J1147" s="298"/>
      <c r="K1147" s="258"/>
      <c r="L1147" s="258"/>
      <c r="M1147" s="258"/>
      <c r="N1147" s="227"/>
      <c r="O1147" s="228"/>
      <c r="P1147" s="228"/>
      <c r="Q1147" s="228"/>
      <c r="R1147" s="231"/>
      <c r="S1147" s="231"/>
      <c r="T1147" s="232"/>
      <c r="U1147" s="232"/>
      <c r="V1147" s="234"/>
      <c r="W1147" s="236"/>
      <c r="X1147" s="236"/>
      <c r="Y1147" s="236"/>
      <c r="Z1147" s="236"/>
      <c r="AA1147" s="236"/>
      <c r="AB1147" s="236"/>
      <c r="AC1147" s="227"/>
      <c r="AD1147" s="237"/>
      <c r="AE1147" s="237"/>
      <c r="AF1147" s="228"/>
      <c r="AG1147" s="227"/>
      <c r="AH1147" s="227"/>
      <c r="AI1147" s="227"/>
      <c r="AJ1147" s="228"/>
    </row>
    <row r="1148" spans="2:36" s="79" customFormat="1" ht="57" customHeight="1" x14ac:dyDescent="0.3">
      <c r="B1148" s="228"/>
      <c r="C1148" s="228"/>
      <c r="D1148" s="228"/>
      <c r="E1148" s="229"/>
      <c r="F1148" s="229"/>
      <c r="G1148" s="229"/>
      <c r="H1148" s="228"/>
      <c r="I1148" s="228"/>
      <c r="J1148" s="11" t="s">
        <v>111</v>
      </c>
      <c r="K1148" s="7" t="s">
        <v>112</v>
      </c>
      <c r="L1148" s="7" t="s">
        <v>85</v>
      </c>
      <c r="M1148" s="7">
        <v>2</v>
      </c>
      <c r="N1148" s="227"/>
      <c r="O1148" s="228"/>
      <c r="P1148" s="228"/>
      <c r="Q1148" s="228"/>
      <c r="R1148" s="231"/>
      <c r="S1148" s="231"/>
      <c r="T1148" s="232"/>
      <c r="U1148" s="232"/>
      <c r="V1148" s="234"/>
      <c r="W1148" s="236"/>
      <c r="X1148" s="236"/>
      <c r="Y1148" s="236"/>
      <c r="Z1148" s="236"/>
      <c r="AA1148" s="236"/>
      <c r="AB1148" s="236"/>
      <c r="AC1148" s="227"/>
      <c r="AD1148" s="237"/>
      <c r="AE1148" s="237"/>
      <c r="AF1148" s="228"/>
      <c r="AG1148" s="227"/>
      <c r="AH1148" s="227"/>
      <c r="AI1148" s="227"/>
      <c r="AJ1148" s="228"/>
    </row>
    <row r="1149" spans="2:36" s="79" customFormat="1" ht="59.1" customHeight="1" x14ac:dyDescent="0.3">
      <c r="B1149" s="228"/>
      <c r="C1149" s="228"/>
      <c r="D1149" s="228"/>
      <c r="E1149" s="229"/>
      <c r="F1149" s="229"/>
      <c r="G1149" s="229"/>
      <c r="H1149" s="228"/>
      <c r="I1149" s="228"/>
      <c r="J1149" s="11" t="s">
        <v>127</v>
      </c>
      <c r="K1149" s="7" t="s">
        <v>128</v>
      </c>
      <c r="L1149" s="7" t="s">
        <v>85</v>
      </c>
      <c r="M1149" s="63">
        <v>48</v>
      </c>
      <c r="N1149" s="227"/>
      <c r="O1149" s="228"/>
      <c r="P1149" s="228"/>
      <c r="Q1149" s="228"/>
      <c r="R1149" s="231"/>
      <c r="S1149" s="231"/>
      <c r="T1149" s="232"/>
      <c r="U1149" s="232"/>
      <c r="V1149" s="235"/>
      <c r="W1149" s="236"/>
      <c r="X1149" s="236"/>
      <c r="Y1149" s="236"/>
      <c r="Z1149" s="236"/>
      <c r="AA1149" s="236"/>
      <c r="AB1149" s="236"/>
      <c r="AC1149" s="227"/>
      <c r="AD1149" s="237"/>
      <c r="AE1149" s="237"/>
      <c r="AF1149" s="228"/>
      <c r="AG1149" s="227"/>
      <c r="AH1149" s="227"/>
      <c r="AI1149" s="227"/>
      <c r="AJ1149" s="228"/>
    </row>
    <row r="1150" spans="2:36" s="79" customFormat="1" ht="132" customHeight="1" x14ac:dyDescent="0.3">
      <c r="B1150" s="228" t="s">
        <v>1202</v>
      </c>
      <c r="C1150" s="228" t="s">
        <v>1203</v>
      </c>
      <c r="D1150" s="228" t="s">
        <v>106</v>
      </c>
      <c r="E1150" s="229" t="s">
        <v>67</v>
      </c>
      <c r="F1150" s="229" t="s">
        <v>134</v>
      </c>
      <c r="G1150" s="229" t="s">
        <v>147</v>
      </c>
      <c r="H1150" s="228" t="s">
        <v>70</v>
      </c>
      <c r="I1150" s="228" t="s">
        <v>79</v>
      </c>
      <c r="J1150" s="11" t="s">
        <v>207</v>
      </c>
      <c r="K1150" s="7" t="s">
        <v>107</v>
      </c>
      <c r="L1150" s="7" t="s">
        <v>86</v>
      </c>
      <c r="M1150" s="7">
        <v>40</v>
      </c>
      <c r="N1150" s="227" t="s">
        <v>108</v>
      </c>
      <c r="O1150" s="228" t="s">
        <v>806</v>
      </c>
      <c r="P1150" s="228" t="s">
        <v>75</v>
      </c>
      <c r="Q1150" s="228" t="s">
        <v>76</v>
      </c>
      <c r="R1150" s="231" t="s">
        <v>77</v>
      </c>
      <c r="S1150" s="231" t="s">
        <v>109</v>
      </c>
      <c r="T1150" s="232">
        <f>V1150+Y1150</f>
        <v>113104.5</v>
      </c>
      <c r="U1150" s="232" t="s">
        <v>98</v>
      </c>
      <c r="V1150" s="233">
        <v>96138.82</v>
      </c>
      <c r="W1150" s="236" t="s">
        <v>79</v>
      </c>
      <c r="X1150" s="236" t="s">
        <v>79</v>
      </c>
      <c r="Y1150" s="236">
        <v>16965.68</v>
      </c>
      <c r="Z1150" s="236" t="s">
        <v>98</v>
      </c>
      <c r="AA1150" s="236" t="s">
        <v>79</v>
      </c>
      <c r="AB1150" s="236">
        <v>9835.17</v>
      </c>
      <c r="AC1150" s="227" t="s">
        <v>149</v>
      </c>
      <c r="AD1150" s="237" t="s">
        <v>79</v>
      </c>
      <c r="AE1150" s="237">
        <f>V1150+Y1150</f>
        <v>113104.5</v>
      </c>
      <c r="AF1150" s="227" t="s">
        <v>79</v>
      </c>
      <c r="AG1150" s="227" t="s">
        <v>33</v>
      </c>
      <c r="AH1150" s="227" t="s">
        <v>405</v>
      </c>
      <c r="AI1150" s="227" t="s">
        <v>406</v>
      </c>
      <c r="AJ1150" s="227"/>
    </row>
    <row r="1151" spans="2:36" s="79" customFormat="1" ht="86.1" customHeight="1" x14ac:dyDescent="0.3">
      <c r="B1151" s="228"/>
      <c r="C1151" s="228"/>
      <c r="D1151" s="228"/>
      <c r="E1151" s="229"/>
      <c r="F1151" s="229"/>
      <c r="G1151" s="229"/>
      <c r="H1151" s="228"/>
      <c r="I1151" s="228"/>
      <c r="J1151" s="11" t="s">
        <v>111</v>
      </c>
      <c r="K1151" s="7" t="s">
        <v>112</v>
      </c>
      <c r="L1151" s="7" t="s">
        <v>85</v>
      </c>
      <c r="M1151" s="7">
        <v>1</v>
      </c>
      <c r="N1151" s="227"/>
      <c r="O1151" s="228"/>
      <c r="P1151" s="228"/>
      <c r="Q1151" s="228"/>
      <c r="R1151" s="231"/>
      <c r="S1151" s="231"/>
      <c r="T1151" s="232"/>
      <c r="U1151" s="232"/>
      <c r="V1151" s="234"/>
      <c r="W1151" s="236"/>
      <c r="X1151" s="236"/>
      <c r="Y1151" s="236"/>
      <c r="Z1151" s="236"/>
      <c r="AA1151" s="236"/>
      <c r="AB1151" s="236"/>
      <c r="AC1151" s="227"/>
      <c r="AD1151" s="237"/>
      <c r="AE1151" s="237"/>
      <c r="AF1151" s="228"/>
      <c r="AG1151" s="227"/>
      <c r="AH1151" s="227"/>
      <c r="AI1151" s="227"/>
      <c r="AJ1151" s="228"/>
    </row>
    <row r="1152" spans="2:36" s="79" customFormat="1" ht="59.1" customHeight="1" x14ac:dyDescent="0.3">
      <c r="B1152" s="228"/>
      <c r="C1152" s="228"/>
      <c r="D1152" s="228"/>
      <c r="E1152" s="229"/>
      <c r="F1152" s="229"/>
      <c r="G1152" s="229"/>
      <c r="H1152" s="228"/>
      <c r="I1152" s="228"/>
      <c r="J1152" s="11" t="s">
        <v>127</v>
      </c>
      <c r="K1152" s="7" t="s">
        <v>128</v>
      </c>
      <c r="L1152" s="7" t="s">
        <v>85</v>
      </c>
      <c r="M1152" s="63">
        <v>53</v>
      </c>
      <c r="N1152" s="227"/>
      <c r="O1152" s="228"/>
      <c r="P1152" s="228"/>
      <c r="Q1152" s="228"/>
      <c r="R1152" s="231"/>
      <c r="S1152" s="231"/>
      <c r="T1152" s="232"/>
      <c r="U1152" s="232"/>
      <c r="V1152" s="235"/>
      <c r="W1152" s="236"/>
      <c r="X1152" s="236"/>
      <c r="Y1152" s="236"/>
      <c r="Z1152" s="236"/>
      <c r="AA1152" s="236"/>
      <c r="AB1152" s="236"/>
      <c r="AC1152" s="227"/>
      <c r="AD1152" s="237"/>
      <c r="AE1152" s="237"/>
      <c r="AF1152" s="228"/>
      <c r="AG1152" s="227"/>
      <c r="AH1152" s="227"/>
      <c r="AI1152" s="227"/>
      <c r="AJ1152" s="228"/>
    </row>
    <row r="1153" spans="2:36" s="89" customFormat="1" ht="52.2" customHeight="1" x14ac:dyDescent="0.3">
      <c r="B1153" s="228" t="s">
        <v>274</v>
      </c>
      <c r="C1153" s="228" t="s">
        <v>273</v>
      </c>
      <c r="D1153" s="228" t="s">
        <v>66</v>
      </c>
      <c r="E1153" s="229" t="s">
        <v>67</v>
      </c>
      <c r="F1153" s="229" t="s">
        <v>132</v>
      </c>
      <c r="G1153" s="229" t="s">
        <v>69</v>
      </c>
      <c r="H1153" s="228" t="s">
        <v>70</v>
      </c>
      <c r="I1153" s="228" t="s">
        <v>79</v>
      </c>
      <c r="J1153" s="11" t="s">
        <v>113</v>
      </c>
      <c r="K1153" s="7" t="s">
        <v>114</v>
      </c>
      <c r="L1153" s="7" t="s">
        <v>115</v>
      </c>
      <c r="M1153" s="7">
        <v>4</v>
      </c>
      <c r="N1153" s="227" t="s">
        <v>108</v>
      </c>
      <c r="O1153" s="228" t="s">
        <v>375</v>
      </c>
      <c r="P1153" s="228" t="s">
        <v>75</v>
      </c>
      <c r="Q1153" s="228" t="s">
        <v>76</v>
      </c>
      <c r="R1153" s="231" t="s">
        <v>77</v>
      </c>
      <c r="S1153" s="231" t="s">
        <v>109</v>
      </c>
      <c r="T1153" s="232">
        <f>V1153+Y1153</f>
        <v>299600</v>
      </c>
      <c r="U1153" s="232" t="s">
        <v>79</v>
      </c>
      <c r="V1153" s="236">
        <v>254660</v>
      </c>
      <c r="W1153" s="236" t="s">
        <v>79</v>
      </c>
      <c r="X1153" s="236" t="s">
        <v>79</v>
      </c>
      <c r="Y1153" s="236">
        <v>44940</v>
      </c>
      <c r="Z1153" s="236" t="s">
        <v>79</v>
      </c>
      <c r="AA1153" s="236" t="s">
        <v>79</v>
      </c>
      <c r="AB1153" s="236">
        <v>33288.89</v>
      </c>
      <c r="AC1153" s="227" t="s">
        <v>80</v>
      </c>
      <c r="AD1153" s="237" t="s">
        <v>79</v>
      </c>
      <c r="AE1153" s="237">
        <f>V1153+Y1153</f>
        <v>299600</v>
      </c>
      <c r="AF1153" s="227" t="s">
        <v>79</v>
      </c>
      <c r="AG1153" s="227" t="s">
        <v>33</v>
      </c>
      <c r="AH1153" s="227" t="s">
        <v>150</v>
      </c>
      <c r="AI1153" s="227" t="s">
        <v>157</v>
      </c>
      <c r="AJ1153" s="227"/>
    </row>
    <row r="1154" spans="2:36" s="89" customFormat="1" ht="55.2" x14ac:dyDescent="0.3">
      <c r="B1154" s="228"/>
      <c r="C1154" s="228"/>
      <c r="D1154" s="228"/>
      <c r="E1154" s="229"/>
      <c r="F1154" s="229"/>
      <c r="G1154" s="229"/>
      <c r="H1154" s="228"/>
      <c r="I1154" s="228"/>
      <c r="J1154" s="11" t="s">
        <v>116</v>
      </c>
      <c r="K1154" s="7" t="s">
        <v>117</v>
      </c>
      <c r="L1154" s="7" t="s">
        <v>85</v>
      </c>
      <c r="M1154" s="7">
        <v>2</v>
      </c>
      <c r="N1154" s="227"/>
      <c r="O1154" s="228"/>
      <c r="P1154" s="228"/>
      <c r="Q1154" s="228"/>
      <c r="R1154" s="231"/>
      <c r="S1154" s="231"/>
      <c r="T1154" s="232"/>
      <c r="U1154" s="232"/>
      <c r="V1154" s="236"/>
      <c r="W1154" s="236"/>
      <c r="X1154" s="236"/>
      <c r="Y1154" s="236"/>
      <c r="Z1154" s="236"/>
      <c r="AA1154" s="236"/>
      <c r="AB1154" s="236"/>
      <c r="AC1154" s="227"/>
      <c r="AD1154" s="237"/>
      <c r="AE1154" s="237"/>
      <c r="AF1154" s="228"/>
      <c r="AG1154" s="227"/>
      <c r="AH1154" s="227"/>
      <c r="AI1154" s="227"/>
      <c r="AJ1154" s="228"/>
    </row>
    <row r="1155" spans="2:36" s="89" customFormat="1" ht="41.4" x14ac:dyDescent="0.3">
      <c r="B1155" s="228"/>
      <c r="C1155" s="228"/>
      <c r="D1155" s="228"/>
      <c r="E1155" s="229"/>
      <c r="F1155" s="229"/>
      <c r="G1155" s="229"/>
      <c r="H1155" s="228"/>
      <c r="I1155" s="228"/>
      <c r="J1155" s="11" t="s">
        <v>208</v>
      </c>
      <c r="K1155" s="7" t="s">
        <v>118</v>
      </c>
      <c r="L1155" s="7" t="s">
        <v>119</v>
      </c>
      <c r="M1155" s="7">
        <v>2</v>
      </c>
      <c r="N1155" s="227"/>
      <c r="O1155" s="228"/>
      <c r="P1155" s="228"/>
      <c r="Q1155" s="228"/>
      <c r="R1155" s="231"/>
      <c r="S1155" s="231"/>
      <c r="T1155" s="232"/>
      <c r="U1155" s="232"/>
      <c r="V1155" s="236"/>
      <c r="W1155" s="236"/>
      <c r="X1155" s="236"/>
      <c r="Y1155" s="236"/>
      <c r="Z1155" s="236"/>
      <c r="AA1155" s="236"/>
      <c r="AB1155" s="236"/>
      <c r="AC1155" s="227"/>
      <c r="AD1155" s="237"/>
      <c r="AE1155" s="237"/>
      <c r="AF1155" s="228"/>
      <c r="AG1155" s="227"/>
      <c r="AH1155" s="227"/>
      <c r="AI1155" s="227"/>
      <c r="AJ1155" s="228"/>
    </row>
    <row r="1156" spans="2:36" s="89" customFormat="1" ht="27.6" x14ac:dyDescent="0.3">
      <c r="B1156" s="228"/>
      <c r="C1156" s="228"/>
      <c r="D1156" s="228"/>
      <c r="E1156" s="229"/>
      <c r="F1156" s="229"/>
      <c r="G1156" s="229"/>
      <c r="H1156" s="228"/>
      <c r="I1156" s="228"/>
      <c r="J1156" s="11" t="s">
        <v>120</v>
      </c>
      <c r="K1156" s="7" t="s">
        <v>121</v>
      </c>
      <c r="L1156" s="7" t="s">
        <v>119</v>
      </c>
      <c r="M1156" s="63">
        <v>2</v>
      </c>
      <c r="N1156" s="227"/>
      <c r="O1156" s="228"/>
      <c r="P1156" s="228"/>
      <c r="Q1156" s="228"/>
      <c r="R1156" s="231"/>
      <c r="S1156" s="231"/>
      <c r="T1156" s="232"/>
      <c r="U1156" s="232"/>
      <c r="V1156" s="236"/>
      <c r="W1156" s="236"/>
      <c r="X1156" s="236"/>
      <c r="Y1156" s="236"/>
      <c r="Z1156" s="236"/>
      <c r="AA1156" s="236"/>
      <c r="AB1156" s="236"/>
      <c r="AC1156" s="227"/>
      <c r="AD1156" s="237"/>
      <c r="AE1156" s="237"/>
      <c r="AF1156" s="228"/>
      <c r="AG1156" s="227"/>
      <c r="AH1156" s="227"/>
      <c r="AI1156" s="227"/>
      <c r="AJ1156" s="228"/>
    </row>
    <row r="1157" spans="2:36" s="79" customFormat="1" ht="132" customHeight="1" x14ac:dyDescent="0.3">
      <c r="B1157" s="256" t="s">
        <v>1043</v>
      </c>
      <c r="C1157" s="304" t="s">
        <v>275</v>
      </c>
      <c r="D1157" s="304" t="s">
        <v>106</v>
      </c>
      <c r="E1157" s="336" t="s">
        <v>67</v>
      </c>
      <c r="F1157" s="339" t="s">
        <v>134</v>
      </c>
      <c r="G1157" s="336" t="s">
        <v>147</v>
      </c>
      <c r="H1157" s="340" t="s">
        <v>70</v>
      </c>
      <c r="I1157" s="340" t="s">
        <v>79</v>
      </c>
      <c r="J1157" s="20" t="s">
        <v>207</v>
      </c>
      <c r="K1157" s="27" t="s">
        <v>107</v>
      </c>
      <c r="L1157" s="27" t="s">
        <v>86</v>
      </c>
      <c r="M1157" s="27">
        <v>40</v>
      </c>
      <c r="N1157" s="341" t="s">
        <v>108</v>
      </c>
      <c r="O1157" s="304" t="s">
        <v>366</v>
      </c>
      <c r="P1157" s="304" t="s">
        <v>75</v>
      </c>
      <c r="Q1157" s="304" t="s">
        <v>76</v>
      </c>
      <c r="R1157" s="352" t="s">
        <v>77</v>
      </c>
      <c r="S1157" s="352" t="s">
        <v>109</v>
      </c>
      <c r="T1157" s="348">
        <f>V1157+Y1157</f>
        <v>147964.20000000001</v>
      </c>
      <c r="U1157" s="348">
        <f>T1157/M1158</f>
        <v>147964.20000000001</v>
      </c>
      <c r="V1157" s="288">
        <v>125769.57</v>
      </c>
      <c r="W1157" s="288" t="s">
        <v>79</v>
      </c>
      <c r="X1157" s="288" t="s">
        <v>79</v>
      </c>
      <c r="Y1157" s="288">
        <v>22194.63</v>
      </c>
      <c r="Z1157" s="288" t="s">
        <v>98</v>
      </c>
      <c r="AA1157" s="288" t="s">
        <v>79</v>
      </c>
      <c r="AB1157" s="288">
        <v>16440.47</v>
      </c>
      <c r="AC1157" s="285" t="s">
        <v>149</v>
      </c>
      <c r="AD1157" s="333" t="s">
        <v>79</v>
      </c>
      <c r="AE1157" s="333">
        <f>V1157+Y1157</f>
        <v>147964.20000000001</v>
      </c>
      <c r="AF1157" s="285" t="s">
        <v>79</v>
      </c>
      <c r="AG1157" s="285" t="s">
        <v>33</v>
      </c>
      <c r="AH1157" s="341" t="s">
        <v>150</v>
      </c>
      <c r="AI1157" s="285" t="s">
        <v>157</v>
      </c>
      <c r="AJ1157" s="285"/>
    </row>
    <row r="1158" spans="2:36" s="79" customFormat="1" ht="86.1" customHeight="1" x14ac:dyDescent="0.3">
      <c r="B1158" s="257"/>
      <c r="C1158" s="306"/>
      <c r="D1158" s="306"/>
      <c r="E1158" s="337"/>
      <c r="F1158" s="337"/>
      <c r="G1158" s="337"/>
      <c r="H1158" s="306"/>
      <c r="I1158" s="306"/>
      <c r="J1158" s="20" t="s">
        <v>111</v>
      </c>
      <c r="K1158" s="27" t="s">
        <v>112</v>
      </c>
      <c r="L1158" s="27" t="s">
        <v>85</v>
      </c>
      <c r="M1158" s="27">
        <v>1</v>
      </c>
      <c r="N1158" s="286"/>
      <c r="O1158" s="306"/>
      <c r="P1158" s="306"/>
      <c r="Q1158" s="306"/>
      <c r="R1158" s="353"/>
      <c r="S1158" s="353"/>
      <c r="T1158" s="349"/>
      <c r="U1158" s="349"/>
      <c r="V1158" s="289"/>
      <c r="W1158" s="289"/>
      <c r="X1158" s="289"/>
      <c r="Y1158" s="289"/>
      <c r="Z1158" s="289"/>
      <c r="AA1158" s="289"/>
      <c r="AB1158" s="289"/>
      <c r="AC1158" s="286"/>
      <c r="AD1158" s="334"/>
      <c r="AE1158" s="334"/>
      <c r="AF1158" s="306"/>
      <c r="AG1158" s="286"/>
      <c r="AH1158" s="286"/>
      <c r="AI1158" s="286"/>
      <c r="AJ1158" s="306"/>
    </row>
    <row r="1159" spans="2:36" s="79" customFormat="1" ht="59.1" customHeight="1" x14ac:dyDescent="0.3">
      <c r="B1159" s="258"/>
      <c r="C1159" s="305"/>
      <c r="D1159" s="305"/>
      <c r="E1159" s="338"/>
      <c r="F1159" s="338"/>
      <c r="G1159" s="338"/>
      <c r="H1159" s="305"/>
      <c r="I1159" s="305"/>
      <c r="J1159" s="20" t="s">
        <v>127</v>
      </c>
      <c r="K1159" s="27" t="s">
        <v>128</v>
      </c>
      <c r="L1159" s="27" t="s">
        <v>85</v>
      </c>
      <c r="M1159" s="61">
        <v>70</v>
      </c>
      <c r="N1159" s="287"/>
      <c r="O1159" s="305"/>
      <c r="P1159" s="305"/>
      <c r="Q1159" s="305"/>
      <c r="R1159" s="354"/>
      <c r="S1159" s="354"/>
      <c r="T1159" s="350"/>
      <c r="U1159" s="350"/>
      <c r="V1159" s="290"/>
      <c r="W1159" s="290"/>
      <c r="X1159" s="290"/>
      <c r="Y1159" s="290"/>
      <c r="Z1159" s="290"/>
      <c r="AA1159" s="290"/>
      <c r="AB1159" s="290"/>
      <c r="AC1159" s="287"/>
      <c r="AD1159" s="335"/>
      <c r="AE1159" s="335"/>
      <c r="AF1159" s="305"/>
      <c r="AG1159" s="287"/>
      <c r="AH1159" s="287"/>
      <c r="AI1159" s="287"/>
      <c r="AJ1159" s="305"/>
    </row>
    <row r="1160" spans="2:36" s="79" customFormat="1" ht="132" customHeight="1" x14ac:dyDescent="0.3">
      <c r="B1160" s="228" t="s">
        <v>276</v>
      </c>
      <c r="C1160" s="228" t="s">
        <v>277</v>
      </c>
      <c r="D1160" s="228" t="s">
        <v>106</v>
      </c>
      <c r="E1160" s="229" t="s">
        <v>67</v>
      </c>
      <c r="F1160" s="229" t="s">
        <v>134</v>
      </c>
      <c r="G1160" s="229" t="s">
        <v>147</v>
      </c>
      <c r="H1160" s="228" t="s">
        <v>70</v>
      </c>
      <c r="I1160" s="228" t="s">
        <v>79</v>
      </c>
      <c r="J1160" s="11" t="s">
        <v>207</v>
      </c>
      <c r="K1160" s="7" t="s">
        <v>107</v>
      </c>
      <c r="L1160" s="7" t="s">
        <v>86</v>
      </c>
      <c r="M1160" s="7">
        <v>40</v>
      </c>
      <c r="N1160" s="227" t="s">
        <v>108</v>
      </c>
      <c r="O1160" s="228" t="s">
        <v>360</v>
      </c>
      <c r="P1160" s="228" t="s">
        <v>75</v>
      </c>
      <c r="Q1160" s="228" t="s">
        <v>76</v>
      </c>
      <c r="R1160" s="231" t="s">
        <v>77</v>
      </c>
      <c r="S1160" s="231" t="s">
        <v>109</v>
      </c>
      <c r="T1160" s="232">
        <f>V1160+Y1160</f>
        <v>443892.60000000003</v>
      </c>
      <c r="U1160" s="232" t="s">
        <v>98</v>
      </c>
      <c r="V1160" s="233">
        <v>377308.71</v>
      </c>
      <c r="W1160" s="236" t="s">
        <v>79</v>
      </c>
      <c r="X1160" s="236" t="s">
        <v>79</v>
      </c>
      <c r="Y1160" s="236">
        <v>66583.89</v>
      </c>
      <c r="Z1160" s="236" t="s">
        <v>98</v>
      </c>
      <c r="AA1160" s="236" t="s">
        <v>79</v>
      </c>
      <c r="AB1160" s="236">
        <v>49321.4</v>
      </c>
      <c r="AC1160" s="227" t="s">
        <v>149</v>
      </c>
      <c r="AD1160" s="237" t="s">
        <v>79</v>
      </c>
      <c r="AE1160" s="237">
        <f>V1160+Y1160</f>
        <v>443892.60000000003</v>
      </c>
      <c r="AF1160" s="227" t="s">
        <v>79</v>
      </c>
      <c r="AG1160" s="227" t="s">
        <v>33</v>
      </c>
      <c r="AH1160" s="227" t="s">
        <v>161</v>
      </c>
      <c r="AI1160" s="227" t="s">
        <v>179</v>
      </c>
      <c r="AJ1160" s="227"/>
    </row>
    <row r="1161" spans="2:36" s="79" customFormat="1" ht="86.1" customHeight="1" x14ac:dyDescent="0.3">
      <c r="B1161" s="228"/>
      <c r="C1161" s="228"/>
      <c r="D1161" s="228"/>
      <c r="E1161" s="229"/>
      <c r="F1161" s="229"/>
      <c r="G1161" s="229"/>
      <c r="H1161" s="228"/>
      <c r="I1161" s="228"/>
      <c r="J1161" s="11" t="s">
        <v>111</v>
      </c>
      <c r="K1161" s="7" t="s">
        <v>112</v>
      </c>
      <c r="L1161" s="7" t="s">
        <v>85</v>
      </c>
      <c r="M1161" s="7">
        <v>2</v>
      </c>
      <c r="N1161" s="227"/>
      <c r="O1161" s="228"/>
      <c r="P1161" s="228"/>
      <c r="Q1161" s="228"/>
      <c r="R1161" s="231"/>
      <c r="S1161" s="231"/>
      <c r="T1161" s="232"/>
      <c r="U1161" s="232"/>
      <c r="V1161" s="234"/>
      <c r="W1161" s="236"/>
      <c r="X1161" s="236"/>
      <c r="Y1161" s="236"/>
      <c r="Z1161" s="236"/>
      <c r="AA1161" s="236"/>
      <c r="AB1161" s="236"/>
      <c r="AC1161" s="227"/>
      <c r="AD1161" s="237"/>
      <c r="AE1161" s="237"/>
      <c r="AF1161" s="228"/>
      <c r="AG1161" s="227"/>
      <c r="AH1161" s="227"/>
      <c r="AI1161" s="227"/>
      <c r="AJ1161" s="228"/>
    </row>
    <row r="1162" spans="2:36" s="79" customFormat="1" ht="59.1" customHeight="1" x14ac:dyDescent="0.3">
      <c r="B1162" s="228"/>
      <c r="C1162" s="228"/>
      <c r="D1162" s="228"/>
      <c r="E1162" s="229"/>
      <c r="F1162" s="229"/>
      <c r="G1162" s="229"/>
      <c r="H1162" s="228"/>
      <c r="I1162" s="228"/>
      <c r="J1162" s="11" t="s">
        <v>127</v>
      </c>
      <c r="K1162" s="7" t="s">
        <v>128</v>
      </c>
      <c r="L1162" s="7" t="s">
        <v>85</v>
      </c>
      <c r="M1162" s="63">
        <v>210</v>
      </c>
      <c r="N1162" s="227"/>
      <c r="O1162" s="228"/>
      <c r="P1162" s="228"/>
      <c r="Q1162" s="228"/>
      <c r="R1162" s="231"/>
      <c r="S1162" s="231"/>
      <c r="T1162" s="232"/>
      <c r="U1162" s="232"/>
      <c r="V1162" s="235"/>
      <c r="W1162" s="236"/>
      <c r="X1162" s="236"/>
      <c r="Y1162" s="236"/>
      <c r="Z1162" s="236"/>
      <c r="AA1162" s="236"/>
      <c r="AB1162" s="236"/>
      <c r="AC1162" s="227"/>
      <c r="AD1162" s="237"/>
      <c r="AE1162" s="237"/>
      <c r="AF1162" s="228"/>
      <c r="AG1162" s="227"/>
      <c r="AH1162" s="227"/>
      <c r="AI1162" s="227"/>
      <c r="AJ1162" s="228"/>
    </row>
    <row r="1163" spans="2:36" s="79" customFormat="1" ht="132" customHeight="1" x14ac:dyDescent="0.3">
      <c r="B1163" s="228" t="s">
        <v>279</v>
      </c>
      <c r="C1163" s="228" t="s">
        <v>280</v>
      </c>
      <c r="D1163" s="228" t="s">
        <v>106</v>
      </c>
      <c r="E1163" s="229" t="s">
        <v>67</v>
      </c>
      <c r="F1163" s="229" t="s">
        <v>134</v>
      </c>
      <c r="G1163" s="229" t="s">
        <v>147</v>
      </c>
      <c r="H1163" s="228" t="s">
        <v>70</v>
      </c>
      <c r="I1163" s="228" t="s">
        <v>79</v>
      </c>
      <c r="J1163" s="11" t="s">
        <v>207</v>
      </c>
      <c r="K1163" s="7" t="s">
        <v>107</v>
      </c>
      <c r="L1163" s="7" t="s">
        <v>86</v>
      </c>
      <c r="M1163" s="7">
        <v>40</v>
      </c>
      <c r="N1163" s="227" t="s">
        <v>108</v>
      </c>
      <c r="O1163" s="228" t="s">
        <v>929</v>
      </c>
      <c r="P1163" s="228" t="s">
        <v>75</v>
      </c>
      <c r="Q1163" s="228" t="s">
        <v>76</v>
      </c>
      <c r="R1163" s="231" t="s">
        <v>77</v>
      </c>
      <c r="S1163" s="231" t="s">
        <v>109</v>
      </c>
      <c r="T1163" s="232">
        <f>V1163+Y1163</f>
        <v>256479</v>
      </c>
      <c r="U1163" s="232" t="s">
        <v>98</v>
      </c>
      <c r="V1163" s="233">
        <v>218007.15</v>
      </c>
      <c r="W1163" s="236" t="s">
        <v>79</v>
      </c>
      <c r="X1163" s="236" t="s">
        <v>79</v>
      </c>
      <c r="Y1163" s="236">
        <v>38471.85</v>
      </c>
      <c r="Z1163" s="236" t="s">
        <v>98</v>
      </c>
      <c r="AA1163" s="236" t="s">
        <v>79</v>
      </c>
      <c r="AB1163" s="236">
        <v>28497.67</v>
      </c>
      <c r="AC1163" s="227" t="s">
        <v>149</v>
      </c>
      <c r="AD1163" s="237" t="s">
        <v>79</v>
      </c>
      <c r="AE1163" s="237">
        <f>V1163+Y1163</f>
        <v>256479</v>
      </c>
      <c r="AF1163" s="227" t="s">
        <v>79</v>
      </c>
      <c r="AG1163" s="227" t="s">
        <v>33</v>
      </c>
      <c r="AH1163" s="227" t="s">
        <v>253</v>
      </c>
      <c r="AI1163" s="227" t="s">
        <v>166</v>
      </c>
      <c r="AJ1163" s="227"/>
    </row>
    <row r="1164" spans="2:36" s="79" customFormat="1" ht="86.1" customHeight="1" x14ac:dyDescent="0.3">
      <c r="B1164" s="228"/>
      <c r="C1164" s="228"/>
      <c r="D1164" s="228"/>
      <c r="E1164" s="229"/>
      <c r="F1164" s="229"/>
      <c r="G1164" s="229"/>
      <c r="H1164" s="228"/>
      <c r="I1164" s="228"/>
      <c r="J1164" s="11" t="s">
        <v>111</v>
      </c>
      <c r="K1164" s="7" t="s">
        <v>112</v>
      </c>
      <c r="L1164" s="7" t="s">
        <v>85</v>
      </c>
      <c r="M1164" s="7">
        <v>1</v>
      </c>
      <c r="N1164" s="227"/>
      <c r="O1164" s="228"/>
      <c r="P1164" s="228"/>
      <c r="Q1164" s="228"/>
      <c r="R1164" s="231"/>
      <c r="S1164" s="231"/>
      <c r="T1164" s="232"/>
      <c r="U1164" s="232"/>
      <c r="V1164" s="234"/>
      <c r="W1164" s="236"/>
      <c r="X1164" s="236"/>
      <c r="Y1164" s="236"/>
      <c r="Z1164" s="236"/>
      <c r="AA1164" s="236"/>
      <c r="AB1164" s="236"/>
      <c r="AC1164" s="227"/>
      <c r="AD1164" s="237"/>
      <c r="AE1164" s="237"/>
      <c r="AF1164" s="228"/>
      <c r="AG1164" s="227"/>
      <c r="AH1164" s="227"/>
      <c r="AI1164" s="227"/>
      <c r="AJ1164" s="228"/>
    </row>
    <row r="1165" spans="2:36" s="79" customFormat="1" ht="59.1" customHeight="1" x14ac:dyDescent="0.3">
      <c r="B1165" s="228"/>
      <c r="C1165" s="228"/>
      <c r="D1165" s="228"/>
      <c r="E1165" s="229"/>
      <c r="F1165" s="229"/>
      <c r="G1165" s="229"/>
      <c r="H1165" s="228"/>
      <c r="I1165" s="228"/>
      <c r="J1165" s="11" t="s">
        <v>127</v>
      </c>
      <c r="K1165" s="7" t="s">
        <v>128</v>
      </c>
      <c r="L1165" s="7" t="s">
        <v>85</v>
      </c>
      <c r="M1165" s="63">
        <v>144</v>
      </c>
      <c r="N1165" s="227"/>
      <c r="O1165" s="228"/>
      <c r="P1165" s="228"/>
      <c r="Q1165" s="228"/>
      <c r="R1165" s="231"/>
      <c r="S1165" s="231"/>
      <c r="T1165" s="232"/>
      <c r="U1165" s="232"/>
      <c r="V1165" s="235"/>
      <c r="W1165" s="236"/>
      <c r="X1165" s="236"/>
      <c r="Y1165" s="236"/>
      <c r="Z1165" s="236"/>
      <c r="AA1165" s="236"/>
      <c r="AB1165" s="236"/>
      <c r="AC1165" s="227"/>
      <c r="AD1165" s="237"/>
      <c r="AE1165" s="237"/>
      <c r="AF1165" s="228"/>
      <c r="AG1165" s="227"/>
      <c r="AH1165" s="227"/>
      <c r="AI1165" s="227"/>
      <c r="AJ1165" s="228"/>
    </row>
    <row r="1166" spans="2:36" s="79" customFormat="1" ht="132" customHeight="1" x14ac:dyDescent="0.3">
      <c r="B1166" s="243" t="s">
        <v>1044</v>
      </c>
      <c r="C1166" s="243" t="s">
        <v>281</v>
      </c>
      <c r="D1166" s="243" t="s">
        <v>106</v>
      </c>
      <c r="E1166" s="299" t="s">
        <v>67</v>
      </c>
      <c r="F1166" s="299" t="s">
        <v>134</v>
      </c>
      <c r="G1166" s="299" t="s">
        <v>147</v>
      </c>
      <c r="H1166" s="243" t="s">
        <v>70</v>
      </c>
      <c r="I1166" s="243" t="s">
        <v>79</v>
      </c>
      <c r="J1166" s="20" t="s">
        <v>207</v>
      </c>
      <c r="K1166" s="27" t="s">
        <v>107</v>
      </c>
      <c r="L1166" s="27" t="s">
        <v>86</v>
      </c>
      <c r="M1166" s="27">
        <v>40</v>
      </c>
      <c r="N1166" s="282" t="s">
        <v>108</v>
      </c>
      <c r="O1166" s="243" t="s">
        <v>366</v>
      </c>
      <c r="P1166" s="243" t="s">
        <v>75</v>
      </c>
      <c r="Q1166" s="243" t="s">
        <v>76</v>
      </c>
      <c r="R1166" s="301" t="s">
        <v>77</v>
      </c>
      <c r="S1166" s="301" t="s">
        <v>109</v>
      </c>
      <c r="T1166" s="300">
        <f>V1166+Y1166</f>
        <v>147964.20000000001</v>
      </c>
      <c r="U1166" s="300">
        <f>T1166</f>
        <v>147964.20000000001</v>
      </c>
      <c r="V1166" s="288">
        <v>125769.57</v>
      </c>
      <c r="W1166" s="284" t="s">
        <v>79</v>
      </c>
      <c r="X1166" s="284" t="s">
        <v>79</v>
      </c>
      <c r="Y1166" s="284">
        <v>22194.63</v>
      </c>
      <c r="Z1166" s="284" t="s">
        <v>98</v>
      </c>
      <c r="AA1166" s="284" t="s">
        <v>79</v>
      </c>
      <c r="AB1166" s="284">
        <v>16440.47</v>
      </c>
      <c r="AC1166" s="282" t="s">
        <v>149</v>
      </c>
      <c r="AD1166" s="283" t="s">
        <v>79</v>
      </c>
      <c r="AE1166" s="283">
        <f>V1166+Y1166</f>
        <v>147964.20000000001</v>
      </c>
      <c r="AF1166" s="282" t="s">
        <v>79</v>
      </c>
      <c r="AG1166" s="282" t="s">
        <v>33</v>
      </c>
      <c r="AH1166" s="282" t="s">
        <v>253</v>
      </c>
      <c r="AI1166" s="282" t="s">
        <v>166</v>
      </c>
      <c r="AJ1166" s="282"/>
    </row>
    <row r="1167" spans="2:36" s="79" customFormat="1" ht="86.1" customHeight="1" x14ac:dyDescent="0.3">
      <c r="B1167" s="243"/>
      <c r="C1167" s="243"/>
      <c r="D1167" s="243"/>
      <c r="E1167" s="299"/>
      <c r="F1167" s="299"/>
      <c r="G1167" s="299"/>
      <c r="H1167" s="243"/>
      <c r="I1167" s="243"/>
      <c r="J1167" s="20" t="s">
        <v>111</v>
      </c>
      <c r="K1167" s="27" t="s">
        <v>112</v>
      </c>
      <c r="L1167" s="27" t="s">
        <v>85</v>
      </c>
      <c r="M1167" s="27">
        <v>0</v>
      </c>
      <c r="N1167" s="282"/>
      <c r="O1167" s="243"/>
      <c r="P1167" s="243"/>
      <c r="Q1167" s="243"/>
      <c r="R1167" s="301"/>
      <c r="S1167" s="301"/>
      <c r="T1167" s="300"/>
      <c r="U1167" s="300"/>
      <c r="V1167" s="289"/>
      <c r="W1167" s="284"/>
      <c r="X1167" s="284"/>
      <c r="Y1167" s="284"/>
      <c r="Z1167" s="284"/>
      <c r="AA1167" s="284"/>
      <c r="AB1167" s="284"/>
      <c r="AC1167" s="282"/>
      <c r="AD1167" s="283"/>
      <c r="AE1167" s="283"/>
      <c r="AF1167" s="243"/>
      <c r="AG1167" s="282"/>
      <c r="AH1167" s="282"/>
      <c r="AI1167" s="282"/>
      <c r="AJ1167" s="243"/>
    </row>
    <row r="1168" spans="2:36" s="79" customFormat="1" ht="59.1" customHeight="1" x14ac:dyDescent="0.3">
      <c r="B1168" s="243"/>
      <c r="C1168" s="243"/>
      <c r="D1168" s="243"/>
      <c r="E1168" s="299"/>
      <c r="F1168" s="299"/>
      <c r="G1168" s="299"/>
      <c r="H1168" s="243"/>
      <c r="I1168" s="243"/>
      <c r="J1168" s="20" t="s">
        <v>127</v>
      </c>
      <c r="K1168" s="27" t="s">
        <v>128</v>
      </c>
      <c r="L1168" s="27" t="s">
        <v>85</v>
      </c>
      <c r="M1168" s="61">
        <v>70</v>
      </c>
      <c r="N1168" s="282"/>
      <c r="O1168" s="243"/>
      <c r="P1168" s="243"/>
      <c r="Q1168" s="243"/>
      <c r="R1168" s="301"/>
      <c r="S1168" s="301"/>
      <c r="T1168" s="300"/>
      <c r="U1168" s="300"/>
      <c r="V1168" s="290"/>
      <c r="W1168" s="284"/>
      <c r="X1168" s="284"/>
      <c r="Y1168" s="284"/>
      <c r="Z1168" s="284"/>
      <c r="AA1168" s="284"/>
      <c r="AB1168" s="284"/>
      <c r="AC1168" s="282"/>
      <c r="AD1168" s="283"/>
      <c r="AE1168" s="283"/>
      <c r="AF1168" s="243"/>
      <c r="AG1168" s="282"/>
      <c r="AH1168" s="282"/>
      <c r="AI1168" s="282"/>
      <c r="AJ1168" s="243"/>
    </row>
    <row r="1169" spans="2:36" s="79" customFormat="1" ht="132" customHeight="1" x14ac:dyDescent="0.3">
      <c r="B1169" s="243" t="s">
        <v>1045</v>
      </c>
      <c r="C1169" s="243" t="s">
        <v>282</v>
      </c>
      <c r="D1169" s="243" t="s">
        <v>106</v>
      </c>
      <c r="E1169" s="299" t="s">
        <v>67</v>
      </c>
      <c r="F1169" s="299" t="s">
        <v>134</v>
      </c>
      <c r="G1169" s="299" t="s">
        <v>147</v>
      </c>
      <c r="H1169" s="243" t="s">
        <v>70</v>
      </c>
      <c r="I1169" s="304" t="s">
        <v>79</v>
      </c>
      <c r="J1169" s="56" t="s">
        <v>207</v>
      </c>
      <c r="K1169" s="57" t="s">
        <v>107</v>
      </c>
      <c r="L1169" s="57" t="s">
        <v>86</v>
      </c>
      <c r="M1169" s="57">
        <v>40</v>
      </c>
      <c r="N1169" s="285" t="s">
        <v>108</v>
      </c>
      <c r="O1169" s="304" t="s">
        <v>490</v>
      </c>
      <c r="P1169" s="243" t="s">
        <v>75</v>
      </c>
      <c r="Q1169" s="243" t="s">
        <v>76</v>
      </c>
      <c r="R1169" s="301" t="s">
        <v>77</v>
      </c>
      <c r="S1169" s="352" t="s">
        <v>109</v>
      </c>
      <c r="T1169" s="348">
        <f>V1169+Y1169</f>
        <v>170986</v>
      </c>
      <c r="U1169" s="348" t="s">
        <v>79</v>
      </c>
      <c r="V1169" s="288">
        <v>145338.1</v>
      </c>
      <c r="W1169" s="288" t="s">
        <v>79</v>
      </c>
      <c r="X1169" s="288" t="s">
        <v>79</v>
      </c>
      <c r="Y1169" s="288">
        <v>25647.9</v>
      </c>
      <c r="Z1169" s="288" t="s">
        <v>98</v>
      </c>
      <c r="AA1169" s="288" t="s">
        <v>79</v>
      </c>
      <c r="AB1169" s="288">
        <v>18998.45</v>
      </c>
      <c r="AC1169" s="285" t="s">
        <v>149</v>
      </c>
      <c r="AD1169" s="333" t="s">
        <v>79</v>
      </c>
      <c r="AE1169" s="333">
        <f>V1169+Y1169</f>
        <v>170986</v>
      </c>
      <c r="AF1169" s="285" t="s">
        <v>79</v>
      </c>
      <c r="AG1169" s="285" t="s">
        <v>33</v>
      </c>
      <c r="AH1169" s="285" t="s">
        <v>253</v>
      </c>
      <c r="AI1169" s="285" t="s">
        <v>166</v>
      </c>
      <c r="AJ1169" s="285"/>
    </row>
    <row r="1170" spans="2:36" s="79" customFormat="1" ht="86.1" customHeight="1" x14ac:dyDescent="0.3">
      <c r="B1170" s="243"/>
      <c r="C1170" s="243"/>
      <c r="D1170" s="243"/>
      <c r="E1170" s="299"/>
      <c r="F1170" s="299"/>
      <c r="G1170" s="299"/>
      <c r="H1170" s="243"/>
      <c r="I1170" s="243"/>
      <c r="J1170" s="20" t="s">
        <v>111</v>
      </c>
      <c r="K1170" s="27" t="s">
        <v>112</v>
      </c>
      <c r="L1170" s="27" t="s">
        <v>85</v>
      </c>
      <c r="M1170" s="27">
        <v>1</v>
      </c>
      <c r="N1170" s="282"/>
      <c r="O1170" s="243"/>
      <c r="P1170" s="243"/>
      <c r="Q1170" s="243"/>
      <c r="R1170" s="301"/>
      <c r="S1170" s="301"/>
      <c r="T1170" s="300"/>
      <c r="U1170" s="300"/>
      <c r="V1170" s="284"/>
      <c r="W1170" s="284"/>
      <c r="X1170" s="284"/>
      <c r="Y1170" s="284"/>
      <c r="Z1170" s="284"/>
      <c r="AA1170" s="284"/>
      <c r="AB1170" s="284"/>
      <c r="AC1170" s="282"/>
      <c r="AD1170" s="283"/>
      <c r="AE1170" s="283"/>
      <c r="AF1170" s="243"/>
      <c r="AG1170" s="282"/>
      <c r="AH1170" s="282"/>
      <c r="AI1170" s="282"/>
      <c r="AJ1170" s="243"/>
    </row>
    <row r="1171" spans="2:36" s="79" customFormat="1" ht="59.1" customHeight="1" x14ac:dyDescent="0.3">
      <c r="B1171" s="243"/>
      <c r="C1171" s="243"/>
      <c r="D1171" s="243"/>
      <c r="E1171" s="299"/>
      <c r="F1171" s="299"/>
      <c r="G1171" s="299"/>
      <c r="H1171" s="304"/>
      <c r="I1171" s="243"/>
      <c r="J1171" s="20" t="s">
        <v>127</v>
      </c>
      <c r="K1171" s="27" t="s">
        <v>128</v>
      </c>
      <c r="L1171" s="27" t="s">
        <v>85</v>
      </c>
      <c r="M1171" s="61">
        <v>95</v>
      </c>
      <c r="N1171" s="282"/>
      <c r="O1171" s="243"/>
      <c r="P1171" s="304"/>
      <c r="Q1171" s="304"/>
      <c r="R1171" s="352"/>
      <c r="S1171" s="301"/>
      <c r="T1171" s="300"/>
      <c r="U1171" s="300"/>
      <c r="V1171" s="284"/>
      <c r="W1171" s="284"/>
      <c r="X1171" s="284"/>
      <c r="Y1171" s="284"/>
      <c r="Z1171" s="284"/>
      <c r="AA1171" s="284"/>
      <c r="AB1171" s="284"/>
      <c r="AC1171" s="282"/>
      <c r="AD1171" s="283"/>
      <c r="AE1171" s="283"/>
      <c r="AF1171" s="243"/>
      <c r="AG1171" s="282"/>
      <c r="AH1171" s="282"/>
      <c r="AI1171" s="282"/>
      <c r="AJ1171" s="243"/>
    </row>
    <row r="1172" spans="2:36" s="89" customFormat="1" ht="52.2" customHeight="1" x14ac:dyDescent="0.3">
      <c r="B1172" s="228" t="s">
        <v>930</v>
      </c>
      <c r="C1172" s="228" t="s">
        <v>273</v>
      </c>
      <c r="D1172" s="228" t="s">
        <v>66</v>
      </c>
      <c r="E1172" s="229" t="s">
        <v>67</v>
      </c>
      <c r="F1172" s="229" t="s">
        <v>132</v>
      </c>
      <c r="G1172" s="229" t="s">
        <v>69</v>
      </c>
      <c r="H1172" s="228" t="s">
        <v>70</v>
      </c>
      <c r="I1172" s="228" t="s">
        <v>79</v>
      </c>
      <c r="J1172" s="11" t="s">
        <v>113</v>
      </c>
      <c r="K1172" s="7" t="s">
        <v>114</v>
      </c>
      <c r="L1172" s="7" t="s">
        <v>115</v>
      </c>
      <c r="M1172" s="7">
        <v>2</v>
      </c>
      <c r="N1172" s="227" t="s">
        <v>108</v>
      </c>
      <c r="O1172" s="228" t="s">
        <v>931</v>
      </c>
      <c r="P1172" s="228" t="s">
        <v>75</v>
      </c>
      <c r="Q1172" s="228" t="s">
        <v>76</v>
      </c>
      <c r="R1172" s="231" t="s">
        <v>77</v>
      </c>
      <c r="S1172" s="231" t="s">
        <v>109</v>
      </c>
      <c r="T1172" s="232">
        <f>V1172+Y1172</f>
        <v>149800</v>
      </c>
      <c r="U1172" s="232" t="s">
        <v>79</v>
      </c>
      <c r="V1172" s="236">
        <v>127330</v>
      </c>
      <c r="W1172" s="236" t="s">
        <v>79</v>
      </c>
      <c r="X1172" s="236" t="s">
        <v>79</v>
      </c>
      <c r="Y1172" s="236">
        <v>22470</v>
      </c>
      <c r="Z1172" s="236" t="s">
        <v>79</v>
      </c>
      <c r="AA1172" s="236" t="s">
        <v>79</v>
      </c>
      <c r="AB1172" s="236">
        <v>16644.45</v>
      </c>
      <c r="AC1172" s="227" t="s">
        <v>80</v>
      </c>
      <c r="AD1172" s="237" t="s">
        <v>79</v>
      </c>
      <c r="AE1172" s="237">
        <f>V1172+Y1172</f>
        <v>149800</v>
      </c>
      <c r="AF1172" s="227" t="s">
        <v>79</v>
      </c>
      <c r="AG1172" s="227" t="s">
        <v>33</v>
      </c>
      <c r="AH1172" s="227" t="s">
        <v>161</v>
      </c>
      <c r="AI1172" s="227" t="s">
        <v>179</v>
      </c>
      <c r="AJ1172" s="227"/>
    </row>
    <row r="1173" spans="2:36" s="89" customFormat="1" ht="55.2" x14ac:dyDescent="0.3">
      <c r="B1173" s="228"/>
      <c r="C1173" s="228"/>
      <c r="D1173" s="228"/>
      <c r="E1173" s="229"/>
      <c r="F1173" s="229"/>
      <c r="G1173" s="229"/>
      <c r="H1173" s="228"/>
      <c r="I1173" s="228"/>
      <c r="J1173" s="11" t="s">
        <v>116</v>
      </c>
      <c r="K1173" s="7" t="s">
        <v>117</v>
      </c>
      <c r="L1173" s="7" t="s">
        <v>85</v>
      </c>
      <c r="M1173" s="7">
        <v>1</v>
      </c>
      <c r="N1173" s="227"/>
      <c r="O1173" s="228"/>
      <c r="P1173" s="228"/>
      <c r="Q1173" s="228"/>
      <c r="R1173" s="231"/>
      <c r="S1173" s="231"/>
      <c r="T1173" s="232"/>
      <c r="U1173" s="232"/>
      <c r="V1173" s="236"/>
      <c r="W1173" s="236"/>
      <c r="X1173" s="236"/>
      <c r="Y1173" s="236"/>
      <c r="Z1173" s="236"/>
      <c r="AA1173" s="236"/>
      <c r="AB1173" s="236"/>
      <c r="AC1173" s="227"/>
      <c r="AD1173" s="237"/>
      <c r="AE1173" s="237"/>
      <c r="AF1173" s="228"/>
      <c r="AG1173" s="227"/>
      <c r="AH1173" s="227"/>
      <c r="AI1173" s="227"/>
      <c r="AJ1173" s="228"/>
    </row>
    <row r="1174" spans="2:36" s="89" customFormat="1" ht="41.4" x14ac:dyDescent="0.3">
      <c r="B1174" s="228"/>
      <c r="C1174" s="228"/>
      <c r="D1174" s="228"/>
      <c r="E1174" s="229"/>
      <c r="F1174" s="229"/>
      <c r="G1174" s="229"/>
      <c r="H1174" s="228"/>
      <c r="I1174" s="228"/>
      <c r="J1174" s="11" t="s">
        <v>208</v>
      </c>
      <c r="K1174" s="7" t="s">
        <v>118</v>
      </c>
      <c r="L1174" s="7" t="s">
        <v>119</v>
      </c>
      <c r="M1174" s="7">
        <v>1</v>
      </c>
      <c r="N1174" s="227"/>
      <c r="O1174" s="228"/>
      <c r="P1174" s="228"/>
      <c r="Q1174" s="228"/>
      <c r="R1174" s="231"/>
      <c r="S1174" s="231"/>
      <c r="T1174" s="232"/>
      <c r="U1174" s="232"/>
      <c r="V1174" s="236"/>
      <c r="W1174" s="236"/>
      <c r="X1174" s="236"/>
      <c r="Y1174" s="236"/>
      <c r="Z1174" s="236"/>
      <c r="AA1174" s="236"/>
      <c r="AB1174" s="236"/>
      <c r="AC1174" s="227"/>
      <c r="AD1174" s="237"/>
      <c r="AE1174" s="237"/>
      <c r="AF1174" s="228"/>
      <c r="AG1174" s="227"/>
      <c r="AH1174" s="227"/>
      <c r="AI1174" s="227"/>
      <c r="AJ1174" s="228"/>
    </row>
    <row r="1175" spans="2:36" s="89" customFormat="1" ht="60" customHeight="1" x14ac:dyDescent="0.3">
      <c r="B1175" s="228"/>
      <c r="C1175" s="228"/>
      <c r="D1175" s="228"/>
      <c r="E1175" s="229"/>
      <c r="F1175" s="229"/>
      <c r="G1175" s="229"/>
      <c r="H1175" s="228"/>
      <c r="I1175" s="228"/>
      <c r="J1175" s="11" t="s">
        <v>120</v>
      </c>
      <c r="K1175" s="7" t="s">
        <v>121</v>
      </c>
      <c r="L1175" s="7" t="s">
        <v>119</v>
      </c>
      <c r="M1175" s="7">
        <v>1</v>
      </c>
      <c r="N1175" s="227"/>
      <c r="O1175" s="228"/>
      <c r="P1175" s="228"/>
      <c r="Q1175" s="228"/>
      <c r="R1175" s="231"/>
      <c r="S1175" s="231"/>
      <c r="T1175" s="232"/>
      <c r="U1175" s="232"/>
      <c r="V1175" s="236"/>
      <c r="W1175" s="236"/>
      <c r="X1175" s="236"/>
      <c r="Y1175" s="236"/>
      <c r="Z1175" s="236"/>
      <c r="AA1175" s="236"/>
      <c r="AB1175" s="236"/>
      <c r="AC1175" s="227"/>
      <c r="AD1175" s="237"/>
      <c r="AE1175" s="237"/>
      <c r="AF1175" s="228"/>
      <c r="AG1175" s="227"/>
      <c r="AH1175" s="227"/>
      <c r="AI1175" s="227"/>
      <c r="AJ1175" s="228"/>
    </row>
    <row r="1176" spans="2:36" s="79" customFormat="1" ht="132" customHeight="1" x14ac:dyDescent="0.3">
      <c r="B1176" s="228" t="s">
        <v>1184</v>
      </c>
      <c r="C1176" s="228" t="s">
        <v>277</v>
      </c>
      <c r="D1176" s="228" t="s">
        <v>106</v>
      </c>
      <c r="E1176" s="229" t="s">
        <v>67</v>
      </c>
      <c r="F1176" s="229" t="s">
        <v>134</v>
      </c>
      <c r="G1176" s="229" t="s">
        <v>147</v>
      </c>
      <c r="H1176" s="228" t="s">
        <v>70</v>
      </c>
      <c r="I1176" s="228" t="s">
        <v>79</v>
      </c>
      <c r="J1176" s="11" t="s">
        <v>207</v>
      </c>
      <c r="K1176" s="7" t="s">
        <v>107</v>
      </c>
      <c r="L1176" s="7" t="s">
        <v>86</v>
      </c>
      <c r="M1176" s="7">
        <v>40</v>
      </c>
      <c r="N1176" s="227" t="s">
        <v>108</v>
      </c>
      <c r="O1176" s="228" t="s">
        <v>360</v>
      </c>
      <c r="P1176" s="228" t="s">
        <v>75</v>
      </c>
      <c r="Q1176" s="228" t="s">
        <v>76</v>
      </c>
      <c r="R1176" s="231" t="s">
        <v>77</v>
      </c>
      <c r="S1176" s="231" t="s">
        <v>109</v>
      </c>
      <c r="T1176" s="232">
        <f>V1176+Y1176</f>
        <v>67712.39</v>
      </c>
      <c r="U1176" s="232" t="s">
        <v>98</v>
      </c>
      <c r="V1176" s="233">
        <v>57555.54</v>
      </c>
      <c r="W1176" s="236" t="s">
        <v>79</v>
      </c>
      <c r="X1176" s="236" t="s">
        <v>79</v>
      </c>
      <c r="Y1176" s="236">
        <v>10156.85</v>
      </c>
      <c r="Z1176" s="236">
        <f>-AH110</f>
        <v>0</v>
      </c>
      <c r="AA1176" s="236" t="s">
        <v>79</v>
      </c>
      <c r="AB1176" s="236">
        <v>7523.6</v>
      </c>
      <c r="AC1176" s="227" t="s">
        <v>149</v>
      </c>
      <c r="AD1176" s="237" t="s">
        <v>79</v>
      </c>
      <c r="AE1176" s="237">
        <f>V1176+Y1176</f>
        <v>67712.39</v>
      </c>
      <c r="AF1176" s="227" t="s">
        <v>79</v>
      </c>
      <c r="AG1176" s="227" t="s">
        <v>33</v>
      </c>
      <c r="AH1176" s="227" t="s">
        <v>232</v>
      </c>
      <c r="AI1176" s="227" t="s">
        <v>405</v>
      </c>
      <c r="AJ1176" s="227"/>
    </row>
    <row r="1177" spans="2:36" s="79" customFormat="1" ht="86.1" customHeight="1" x14ac:dyDescent="0.3">
      <c r="B1177" s="228"/>
      <c r="C1177" s="228"/>
      <c r="D1177" s="228"/>
      <c r="E1177" s="229"/>
      <c r="F1177" s="229"/>
      <c r="G1177" s="229"/>
      <c r="H1177" s="228"/>
      <c r="I1177" s="228"/>
      <c r="J1177" s="11" t="s">
        <v>111</v>
      </c>
      <c r="K1177" s="7" t="s">
        <v>112</v>
      </c>
      <c r="L1177" s="7" t="s">
        <v>85</v>
      </c>
      <c r="M1177" s="7">
        <v>1</v>
      </c>
      <c r="N1177" s="227"/>
      <c r="O1177" s="228"/>
      <c r="P1177" s="228"/>
      <c r="Q1177" s="228"/>
      <c r="R1177" s="231"/>
      <c r="S1177" s="231"/>
      <c r="T1177" s="232"/>
      <c r="U1177" s="232"/>
      <c r="V1177" s="234"/>
      <c r="W1177" s="236"/>
      <c r="X1177" s="236"/>
      <c r="Y1177" s="236"/>
      <c r="Z1177" s="236"/>
      <c r="AA1177" s="236"/>
      <c r="AB1177" s="236"/>
      <c r="AC1177" s="227"/>
      <c r="AD1177" s="237"/>
      <c r="AE1177" s="237"/>
      <c r="AF1177" s="228"/>
      <c r="AG1177" s="227"/>
      <c r="AH1177" s="227"/>
      <c r="AI1177" s="227"/>
      <c r="AJ1177" s="228"/>
    </row>
    <row r="1178" spans="2:36" s="79" customFormat="1" ht="59.1" customHeight="1" x14ac:dyDescent="0.3">
      <c r="B1178" s="228"/>
      <c r="C1178" s="228"/>
      <c r="D1178" s="228"/>
      <c r="E1178" s="229"/>
      <c r="F1178" s="229"/>
      <c r="G1178" s="229"/>
      <c r="H1178" s="228"/>
      <c r="I1178" s="228"/>
      <c r="J1178" s="11" t="s">
        <v>127</v>
      </c>
      <c r="K1178" s="7" t="s">
        <v>128</v>
      </c>
      <c r="L1178" s="7" t="s">
        <v>85</v>
      </c>
      <c r="M1178" s="63">
        <v>70</v>
      </c>
      <c r="N1178" s="227"/>
      <c r="O1178" s="228"/>
      <c r="P1178" s="228"/>
      <c r="Q1178" s="228"/>
      <c r="R1178" s="231"/>
      <c r="S1178" s="231"/>
      <c r="T1178" s="232"/>
      <c r="U1178" s="232"/>
      <c r="V1178" s="235"/>
      <c r="W1178" s="236"/>
      <c r="X1178" s="236"/>
      <c r="Y1178" s="236"/>
      <c r="Z1178" s="236"/>
      <c r="AA1178" s="236"/>
      <c r="AB1178" s="236"/>
      <c r="AC1178" s="227"/>
      <c r="AD1178" s="237"/>
      <c r="AE1178" s="237"/>
      <c r="AF1178" s="228"/>
      <c r="AG1178" s="227"/>
      <c r="AH1178" s="227"/>
      <c r="AI1178" s="227"/>
      <c r="AJ1178" s="228"/>
    </row>
    <row r="1179" spans="2:36" s="79" customFormat="1" ht="132" customHeight="1" x14ac:dyDescent="0.3">
      <c r="B1179" s="228" t="s">
        <v>1185</v>
      </c>
      <c r="C1179" s="228" t="s">
        <v>280</v>
      </c>
      <c r="D1179" s="228" t="s">
        <v>106</v>
      </c>
      <c r="E1179" s="229" t="s">
        <v>67</v>
      </c>
      <c r="F1179" s="229" t="s">
        <v>134</v>
      </c>
      <c r="G1179" s="229" t="s">
        <v>147</v>
      </c>
      <c r="H1179" s="228" t="s">
        <v>70</v>
      </c>
      <c r="I1179" s="228" t="s">
        <v>79</v>
      </c>
      <c r="J1179" s="11" t="s">
        <v>207</v>
      </c>
      <c r="K1179" s="7" t="s">
        <v>107</v>
      </c>
      <c r="L1179" s="7" t="s">
        <v>86</v>
      </c>
      <c r="M1179" s="7">
        <v>40</v>
      </c>
      <c r="N1179" s="227" t="s">
        <v>108</v>
      </c>
      <c r="O1179" s="228" t="s">
        <v>929</v>
      </c>
      <c r="P1179" s="228" t="s">
        <v>75</v>
      </c>
      <c r="Q1179" s="228" t="s">
        <v>76</v>
      </c>
      <c r="R1179" s="231" t="s">
        <v>77</v>
      </c>
      <c r="S1179" s="231" t="s">
        <v>109</v>
      </c>
      <c r="T1179" s="232">
        <f>V1179+Y1179</f>
        <v>86575.01</v>
      </c>
      <c r="U1179" s="232" t="s">
        <v>98</v>
      </c>
      <c r="V1179" s="233">
        <v>73588.759999999995</v>
      </c>
      <c r="W1179" s="236" t="s">
        <v>79</v>
      </c>
      <c r="X1179" s="236" t="s">
        <v>79</v>
      </c>
      <c r="Y1179" s="236">
        <v>12986.25</v>
      </c>
      <c r="Z1179" s="236" t="s">
        <v>98</v>
      </c>
      <c r="AA1179" s="236" t="s">
        <v>79</v>
      </c>
      <c r="AB1179" s="236">
        <v>9619.4500000000007</v>
      </c>
      <c r="AC1179" s="227" t="s">
        <v>149</v>
      </c>
      <c r="AD1179" s="237" t="s">
        <v>79</v>
      </c>
      <c r="AE1179" s="237">
        <f>V1179+Y1179</f>
        <v>86575.01</v>
      </c>
      <c r="AF1179" s="227" t="s">
        <v>79</v>
      </c>
      <c r="AG1179" s="227" t="s">
        <v>33</v>
      </c>
      <c r="AH1179" s="227" t="s">
        <v>405</v>
      </c>
      <c r="AI1179" s="227" t="s">
        <v>406</v>
      </c>
      <c r="AJ1179" s="227"/>
    </row>
    <row r="1180" spans="2:36" s="79" customFormat="1" ht="86.1" customHeight="1" x14ac:dyDescent="0.3">
      <c r="B1180" s="228"/>
      <c r="C1180" s="228"/>
      <c r="D1180" s="228"/>
      <c r="E1180" s="229"/>
      <c r="F1180" s="229"/>
      <c r="G1180" s="229"/>
      <c r="H1180" s="228"/>
      <c r="I1180" s="228"/>
      <c r="J1180" s="11" t="s">
        <v>111</v>
      </c>
      <c r="K1180" s="7" t="s">
        <v>112</v>
      </c>
      <c r="L1180" s="7" t="s">
        <v>85</v>
      </c>
      <c r="M1180" s="7">
        <v>1</v>
      </c>
      <c r="N1180" s="227"/>
      <c r="O1180" s="228"/>
      <c r="P1180" s="228"/>
      <c r="Q1180" s="228"/>
      <c r="R1180" s="231"/>
      <c r="S1180" s="231"/>
      <c r="T1180" s="232"/>
      <c r="U1180" s="232"/>
      <c r="V1180" s="234"/>
      <c r="W1180" s="236"/>
      <c r="X1180" s="236"/>
      <c r="Y1180" s="236"/>
      <c r="Z1180" s="236"/>
      <c r="AA1180" s="236"/>
      <c r="AB1180" s="236"/>
      <c r="AC1180" s="227"/>
      <c r="AD1180" s="237"/>
      <c r="AE1180" s="237"/>
      <c r="AF1180" s="228"/>
      <c r="AG1180" s="227"/>
      <c r="AH1180" s="227"/>
      <c r="AI1180" s="227"/>
      <c r="AJ1180" s="228"/>
    </row>
    <row r="1181" spans="2:36" s="79" customFormat="1" ht="59.1" customHeight="1" x14ac:dyDescent="0.3">
      <c r="B1181" s="228"/>
      <c r="C1181" s="228"/>
      <c r="D1181" s="228"/>
      <c r="E1181" s="229"/>
      <c r="F1181" s="229"/>
      <c r="G1181" s="229"/>
      <c r="H1181" s="228"/>
      <c r="I1181" s="228"/>
      <c r="J1181" s="11" t="s">
        <v>127</v>
      </c>
      <c r="K1181" s="7" t="s">
        <v>128</v>
      </c>
      <c r="L1181" s="7" t="s">
        <v>85</v>
      </c>
      <c r="M1181" s="63">
        <v>48</v>
      </c>
      <c r="N1181" s="227"/>
      <c r="O1181" s="228"/>
      <c r="P1181" s="228"/>
      <c r="Q1181" s="228"/>
      <c r="R1181" s="231"/>
      <c r="S1181" s="231"/>
      <c r="T1181" s="232"/>
      <c r="U1181" s="232"/>
      <c r="V1181" s="235"/>
      <c r="W1181" s="236"/>
      <c r="X1181" s="236"/>
      <c r="Y1181" s="236"/>
      <c r="Z1181" s="236"/>
      <c r="AA1181" s="236"/>
      <c r="AB1181" s="236"/>
      <c r="AC1181" s="227"/>
      <c r="AD1181" s="237"/>
      <c r="AE1181" s="237"/>
      <c r="AF1181" s="228"/>
      <c r="AG1181" s="227"/>
      <c r="AH1181" s="227"/>
      <c r="AI1181" s="227"/>
      <c r="AJ1181" s="228"/>
    </row>
    <row r="1182" spans="2:36" s="79" customFormat="1" ht="107.1" customHeight="1" x14ac:dyDescent="0.3">
      <c r="B1182" s="228" t="s">
        <v>491</v>
      </c>
      <c r="C1182" s="228" t="s">
        <v>500</v>
      </c>
      <c r="D1182" s="228" t="s">
        <v>106</v>
      </c>
      <c r="E1182" s="229" t="s">
        <v>67</v>
      </c>
      <c r="F1182" s="229" t="s">
        <v>134</v>
      </c>
      <c r="G1182" s="229" t="s">
        <v>147</v>
      </c>
      <c r="H1182" s="228" t="s">
        <v>70</v>
      </c>
      <c r="I1182" s="228" t="s">
        <v>79</v>
      </c>
      <c r="J1182" s="11" t="s">
        <v>207</v>
      </c>
      <c r="K1182" s="7" t="s">
        <v>107</v>
      </c>
      <c r="L1182" s="7" t="s">
        <v>86</v>
      </c>
      <c r="M1182" s="7">
        <v>40</v>
      </c>
      <c r="N1182" s="227" t="s">
        <v>108</v>
      </c>
      <c r="O1182" s="228" t="s">
        <v>501</v>
      </c>
      <c r="P1182" s="228" t="s">
        <v>75</v>
      </c>
      <c r="Q1182" s="228" t="s">
        <v>76</v>
      </c>
      <c r="R1182" s="231" t="s">
        <v>77</v>
      </c>
      <c r="S1182" s="231" t="s">
        <v>109</v>
      </c>
      <c r="T1182" s="232">
        <f>V1182+Y1182</f>
        <v>104388</v>
      </c>
      <c r="U1182" s="232" t="s">
        <v>79</v>
      </c>
      <c r="V1182" s="294">
        <v>88729.8</v>
      </c>
      <c r="W1182" s="294" t="s">
        <v>98</v>
      </c>
      <c r="X1182" s="294" t="s">
        <v>98</v>
      </c>
      <c r="Y1182" s="294">
        <v>15658.2</v>
      </c>
      <c r="Z1182" s="294" t="s">
        <v>98</v>
      </c>
      <c r="AA1182" s="294" t="s">
        <v>98</v>
      </c>
      <c r="AB1182" s="294">
        <v>8463.89</v>
      </c>
      <c r="AC1182" s="227" t="s">
        <v>149</v>
      </c>
      <c r="AD1182" s="237" t="s">
        <v>79</v>
      </c>
      <c r="AE1182" s="237">
        <f>V1182+Y1182</f>
        <v>104388</v>
      </c>
      <c r="AF1182" s="228" t="s">
        <v>79</v>
      </c>
      <c r="AG1182" s="227" t="s">
        <v>33</v>
      </c>
      <c r="AH1182" s="227" t="s">
        <v>174</v>
      </c>
      <c r="AI1182" s="227" t="s">
        <v>176</v>
      </c>
      <c r="AJ1182" s="228"/>
    </row>
    <row r="1183" spans="2:36" s="79" customFormat="1" ht="62.7" customHeight="1" x14ac:dyDescent="0.3">
      <c r="B1183" s="228"/>
      <c r="C1183" s="228"/>
      <c r="D1183" s="228"/>
      <c r="E1183" s="229"/>
      <c r="F1183" s="229"/>
      <c r="G1183" s="229"/>
      <c r="H1183" s="228"/>
      <c r="I1183" s="228"/>
      <c r="J1183" s="11" t="s">
        <v>111</v>
      </c>
      <c r="K1183" s="7" t="s">
        <v>112</v>
      </c>
      <c r="L1183" s="7" t="s">
        <v>85</v>
      </c>
      <c r="M1183" s="80">
        <v>1</v>
      </c>
      <c r="N1183" s="227"/>
      <c r="O1183" s="228"/>
      <c r="P1183" s="228"/>
      <c r="Q1183" s="228"/>
      <c r="R1183" s="231"/>
      <c r="S1183" s="231"/>
      <c r="T1183" s="232"/>
      <c r="U1183" s="232"/>
      <c r="V1183" s="294"/>
      <c r="W1183" s="294"/>
      <c r="X1183" s="294"/>
      <c r="Y1183" s="294"/>
      <c r="Z1183" s="294"/>
      <c r="AA1183" s="294"/>
      <c r="AB1183" s="294"/>
      <c r="AC1183" s="227"/>
      <c r="AD1183" s="237"/>
      <c r="AE1183" s="237"/>
      <c r="AF1183" s="228"/>
      <c r="AG1183" s="227"/>
      <c r="AH1183" s="227"/>
      <c r="AI1183" s="227"/>
      <c r="AJ1183" s="228"/>
    </row>
    <row r="1184" spans="2:36" s="79" customFormat="1" ht="59.1" customHeight="1" x14ac:dyDescent="0.3">
      <c r="B1184" s="228"/>
      <c r="C1184" s="228"/>
      <c r="D1184" s="228"/>
      <c r="E1184" s="229"/>
      <c r="F1184" s="229"/>
      <c r="G1184" s="229"/>
      <c r="H1184" s="228"/>
      <c r="I1184" s="228"/>
      <c r="J1184" s="11" t="s">
        <v>127</v>
      </c>
      <c r="K1184" s="7" t="s">
        <v>128</v>
      </c>
      <c r="L1184" s="7" t="s">
        <v>85</v>
      </c>
      <c r="M1184" s="80">
        <v>70</v>
      </c>
      <c r="N1184" s="227"/>
      <c r="O1184" s="228"/>
      <c r="P1184" s="228"/>
      <c r="Q1184" s="228"/>
      <c r="R1184" s="231"/>
      <c r="S1184" s="231"/>
      <c r="T1184" s="232"/>
      <c r="U1184" s="232"/>
      <c r="V1184" s="294"/>
      <c r="W1184" s="294"/>
      <c r="X1184" s="294"/>
      <c r="Y1184" s="294"/>
      <c r="Z1184" s="294"/>
      <c r="AA1184" s="294"/>
      <c r="AB1184" s="294"/>
      <c r="AC1184" s="227"/>
      <c r="AD1184" s="237"/>
      <c r="AE1184" s="237"/>
      <c r="AF1184" s="228"/>
      <c r="AG1184" s="227"/>
      <c r="AH1184" s="227"/>
      <c r="AI1184" s="227"/>
      <c r="AJ1184" s="228"/>
    </row>
    <row r="1185" spans="2:36" s="79" customFormat="1" ht="107.7" customHeight="1" x14ac:dyDescent="0.3">
      <c r="B1185" s="228" t="s">
        <v>492</v>
      </c>
      <c r="C1185" s="228" t="s">
        <v>502</v>
      </c>
      <c r="D1185" s="228" t="s">
        <v>106</v>
      </c>
      <c r="E1185" s="229" t="s">
        <v>67</v>
      </c>
      <c r="F1185" s="229" t="s">
        <v>134</v>
      </c>
      <c r="G1185" s="229" t="s">
        <v>147</v>
      </c>
      <c r="H1185" s="228" t="s">
        <v>70</v>
      </c>
      <c r="I1185" s="228" t="s">
        <v>79</v>
      </c>
      <c r="J1185" s="11" t="s">
        <v>207</v>
      </c>
      <c r="K1185" s="7" t="s">
        <v>107</v>
      </c>
      <c r="L1185" s="7" t="s">
        <v>86</v>
      </c>
      <c r="M1185" s="7">
        <v>40</v>
      </c>
      <c r="N1185" s="227" t="s">
        <v>108</v>
      </c>
      <c r="O1185" s="228" t="s">
        <v>501</v>
      </c>
      <c r="P1185" s="228" t="s">
        <v>75</v>
      </c>
      <c r="Q1185" s="228" t="s">
        <v>76</v>
      </c>
      <c r="R1185" s="231" t="s">
        <v>77</v>
      </c>
      <c r="S1185" s="231" t="s">
        <v>109</v>
      </c>
      <c r="T1185" s="232">
        <f>V1185+Y1185</f>
        <v>155150</v>
      </c>
      <c r="U1185" s="232" t="s">
        <v>79</v>
      </c>
      <c r="V1185" s="363">
        <v>131877.5</v>
      </c>
      <c r="W1185" s="294" t="s">
        <v>98</v>
      </c>
      <c r="X1185" s="294" t="s">
        <v>98</v>
      </c>
      <c r="Y1185" s="294">
        <v>23272.5</v>
      </c>
      <c r="Z1185" s="294" t="s">
        <v>98</v>
      </c>
      <c r="AA1185" s="294" t="s">
        <v>98</v>
      </c>
      <c r="AB1185" s="294">
        <v>12579.73</v>
      </c>
      <c r="AC1185" s="227" t="s">
        <v>149</v>
      </c>
      <c r="AD1185" s="237" t="s">
        <v>79</v>
      </c>
      <c r="AE1185" s="237">
        <f>V1185+Y1185</f>
        <v>155150</v>
      </c>
      <c r="AF1185" s="228" t="s">
        <v>79</v>
      </c>
      <c r="AG1185" s="227" t="s">
        <v>33</v>
      </c>
      <c r="AH1185" s="227" t="s">
        <v>174</v>
      </c>
      <c r="AI1185" s="227" t="s">
        <v>176</v>
      </c>
      <c r="AJ1185" s="228"/>
    </row>
    <row r="1186" spans="2:36" s="79" customFormat="1" ht="64.2" customHeight="1" x14ac:dyDescent="0.3">
      <c r="B1186" s="228"/>
      <c r="C1186" s="228"/>
      <c r="D1186" s="228"/>
      <c r="E1186" s="229"/>
      <c r="F1186" s="229"/>
      <c r="G1186" s="229"/>
      <c r="H1186" s="228"/>
      <c r="I1186" s="228"/>
      <c r="J1186" s="11" t="s">
        <v>111</v>
      </c>
      <c r="K1186" s="7" t="s">
        <v>112</v>
      </c>
      <c r="L1186" s="7" t="s">
        <v>85</v>
      </c>
      <c r="M1186" s="80">
        <v>2</v>
      </c>
      <c r="N1186" s="227"/>
      <c r="O1186" s="228"/>
      <c r="P1186" s="228"/>
      <c r="Q1186" s="228"/>
      <c r="R1186" s="231"/>
      <c r="S1186" s="231"/>
      <c r="T1186" s="232"/>
      <c r="U1186" s="232"/>
      <c r="V1186" s="363"/>
      <c r="W1186" s="294"/>
      <c r="X1186" s="294"/>
      <c r="Y1186" s="294"/>
      <c r="Z1186" s="294"/>
      <c r="AA1186" s="294"/>
      <c r="AB1186" s="294"/>
      <c r="AC1186" s="227"/>
      <c r="AD1186" s="237"/>
      <c r="AE1186" s="237"/>
      <c r="AF1186" s="228"/>
      <c r="AG1186" s="227"/>
      <c r="AH1186" s="227"/>
      <c r="AI1186" s="227"/>
      <c r="AJ1186" s="228"/>
    </row>
    <row r="1187" spans="2:36" s="79" customFormat="1" ht="59.1" customHeight="1" x14ac:dyDescent="0.3">
      <c r="B1187" s="228"/>
      <c r="C1187" s="228"/>
      <c r="D1187" s="228"/>
      <c r="E1187" s="229"/>
      <c r="F1187" s="229"/>
      <c r="G1187" s="229"/>
      <c r="H1187" s="228"/>
      <c r="I1187" s="228"/>
      <c r="J1187" s="11" t="s">
        <v>127</v>
      </c>
      <c r="K1187" s="7" t="s">
        <v>128</v>
      </c>
      <c r="L1187" s="7" t="s">
        <v>85</v>
      </c>
      <c r="M1187" s="80">
        <v>90</v>
      </c>
      <c r="N1187" s="227"/>
      <c r="O1187" s="228"/>
      <c r="P1187" s="228"/>
      <c r="Q1187" s="228"/>
      <c r="R1187" s="231"/>
      <c r="S1187" s="231"/>
      <c r="T1187" s="232"/>
      <c r="U1187" s="232"/>
      <c r="V1187" s="363"/>
      <c r="W1187" s="294"/>
      <c r="X1187" s="294"/>
      <c r="Y1187" s="294"/>
      <c r="Z1187" s="294"/>
      <c r="AA1187" s="294"/>
      <c r="AB1187" s="294"/>
      <c r="AC1187" s="227"/>
      <c r="AD1187" s="237"/>
      <c r="AE1187" s="237"/>
      <c r="AF1187" s="228"/>
      <c r="AG1187" s="227"/>
      <c r="AH1187" s="227"/>
      <c r="AI1187" s="227"/>
      <c r="AJ1187" s="228"/>
    </row>
    <row r="1188" spans="2:36" s="79" customFormat="1" ht="113.7" customHeight="1" x14ac:dyDescent="0.3">
      <c r="B1188" s="228" t="s">
        <v>493</v>
      </c>
      <c r="C1188" s="228" t="s">
        <v>503</v>
      </c>
      <c r="D1188" s="228" t="s">
        <v>106</v>
      </c>
      <c r="E1188" s="229" t="s">
        <v>67</v>
      </c>
      <c r="F1188" s="229" t="s">
        <v>134</v>
      </c>
      <c r="G1188" s="229" t="s">
        <v>147</v>
      </c>
      <c r="H1188" s="228" t="s">
        <v>70</v>
      </c>
      <c r="I1188" s="228" t="s">
        <v>79</v>
      </c>
      <c r="J1188" s="11" t="s">
        <v>207</v>
      </c>
      <c r="K1188" s="7" t="s">
        <v>107</v>
      </c>
      <c r="L1188" s="7" t="s">
        <v>86</v>
      </c>
      <c r="M1188" s="7">
        <v>40</v>
      </c>
      <c r="N1188" s="227" t="s">
        <v>108</v>
      </c>
      <c r="O1188" s="256" t="s">
        <v>501</v>
      </c>
      <c r="P1188" s="228" t="s">
        <v>75</v>
      </c>
      <c r="Q1188" s="228" t="s">
        <v>76</v>
      </c>
      <c r="R1188" s="231" t="s">
        <v>77</v>
      </c>
      <c r="S1188" s="231" t="s">
        <v>109</v>
      </c>
      <c r="T1188" s="232">
        <f>V1188+Y1188</f>
        <v>110852</v>
      </c>
      <c r="U1188" s="232" t="s">
        <v>79</v>
      </c>
      <c r="V1188" s="294">
        <v>94224.2</v>
      </c>
      <c r="W1188" s="294" t="s">
        <v>98</v>
      </c>
      <c r="X1188" s="294" t="s">
        <v>98</v>
      </c>
      <c r="Y1188" s="294">
        <v>16627.8</v>
      </c>
      <c r="Z1188" s="294" t="s">
        <v>98</v>
      </c>
      <c r="AA1188" s="294" t="s">
        <v>98</v>
      </c>
      <c r="AB1188" s="294">
        <v>8988</v>
      </c>
      <c r="AC1188" s="227" t="s">
        <v>149</v>
      </c>
      <c r="AD1188" s="237" t="s">
        <v>79</v>
      </c>
      <c r="AE1188" s="237">
        <f>V1188+Y1188</f>
        <v>110852</v>
      </c>
      <c r="AF1188" s="228" t="s">
        <v>79</v>
      </c>
      <c r="AG1188" s="227" t="s">
        <v>33</v>
      </c>
      <c r="AH1188" s="227" t="s">
        <v>174</v>
      </c>
      <c r="AI1188" s="227" t="s">
        <v>176</v>
      </c>
      <c r="AJ1188" s="228"/>
    </row>
    <row r="1189" spans="2:36" s="79" customFormat="1" ht="61.2" customHeight="1" x14ac:dyDescent="0.3">
      <c r="B1189" s="228"/>
      <c r="C1189" s="228"/>
      <c r="D1189" s="228"/>
      <c r="E1189" s="229"/>
      <c r="F1189" s="229"/>
      <c r="G1189" s="229"/>
      <c r="H1189" s="228"/>
      <c r="I1189" s="228"/>
      <c r="J1189" s="11" t="s">
        <v>111</v>
      </c>
      <c r="K1189" s="7" t="s">
        <v>112</v>
      </c>
      <c r="L1189" s="7" t="s">
        <v>85</v>
      </c>
      <c r="M1189" s="80">
        <v>2</v>
      </c>
      <c r="N1189" s="227"/>
      <c r="O1189" s="257"/>
      <c r="P1189" s="228"/>
      <c r="Q1189" s="228"/>
      <c r="R1189" s="231"/>
      <c r="S1189" s="231"/>
      <c r="T1189" s="232"/>
      <c r="U1189" s="232"/>
      <c r="V1189" s="294"/>
      <c r="W1189" s="294"/>
      <c r="X1189" s="294"/>
      <c r="Y1189" s="294"/>
      <c r="Z1189" s="294"/>
      <c r="AA1189" s="294"/>
      <c r="AB1189" s="294"/>
      <c r="AC1189" s="227"/>
      <c r="AD1189" s="237"/>
      <c r="AE1189" s="237"/>
      <c r="AF1189" s="228"/>
      <c r="AG1189" s="227"/>
      <c r="AH1189" s="227"/>
      <c r="AI1189" s="227"/>
      <c r="AJ1189" s="228"/>
    </row>
    <row r="1190" spans="2:36" s="79" customFormat="1" ht="59.1" customHeight="1" x14ac:dyDescent="0.3">
      <c r="B1190" s="228"/>
      <c r="C1190" s="228"/>
      <c r="D1190" s="228"/>
      <c r="E1190" s="229"/>
      <c r="F1190" s="229"/>
      <c r="G1190" s="229"/>
      <c r="H1190" s="228"/>
      <c r="I1190" s="228"/>
      <c r="J1190" s="11" t="s">
        <v>127</v>
      </c>
      <c r="K1190" s="7" t="s">
        <v>128</v>
      </c>
      <c r="L1190" s="7" t="s">
        <v>85</v>
      </c>
      <c r="M1190" s="80">
        <v>74</v>
      </c>
      <c r="N1190" s="227"/>
      <c r="O1190" s="258"/>
      <c r="P1190" s="228"/>
      <c r="Q1190" s="228"/>
      <c r="R1190" s="231"/>
      <c r="S1190" s="231"/>
      <c r="T1190" s="232"/>
      <c r="U1190" s="232"/>
      <c r="V1190" s="294"/>
      <c r="W1190" s="294"/>
      <c r="X1190" s="294"/>
      <c r="Y1190" s="294"/>
      <c r="Z1190" s="294"/>
      <c r="AA1190" s="294"/>
      <c r="AB1190" s="294"/>
      <c r="AC1190" s="227"/>
      <c r="AD1190" s="237"/>
      <c r="AE1190" s="237"/>
      <c r="AF1190" s="228"/>
      <c r="AG1190" s="227"/>
      <c r="AH1190" s="227"/>
      <c r="AI1190" s="227"/>
      <c r="AJ1190" s="228"/>
    </row>
    <row r="1191" spans="2:36" s="79" customFormat="1" ht="103.5" customHeight="1" x14ac:dyDescent="0.3">
      <c r="B1191" s="228" t="s">
        <v>494</v>
      </c>
      <c r="C1191" s="228" t="s">
        <v>504</v>
      </c>
      <c r="D1191" s="228" t="s">
        <v>106</v>
      </c>
      <c r="E1191" s="229" t="s">
        <v>67</v>
      </c>
      <c r="F1191" s="229" t="s">
        <v>134</v>
      </c>
      <c r="G1191" s="229" t="s">
        <v>147</v>
      </c>
      <c r="H1191" s="228" t="s">
        <v>70</v>
      </c>
      <c r="I1191" s="228" t="s">
        <v>79</v>
      </c>
      <c r="J1191" s="11" t="s">
        <v>207</v>
      </c>
      <c r="K1191" s="7" t="s">
        <v>107</v>
      </c>
      <c r="L1191" s="7" t="s">
        <v>86</v>
      </c>
      <c r="M1191" s="7">
        <v>40</v>
      </c>
      <c r="N1191" s="227" t="s">
        <v>108</v>
      </c>
      <c r="O1191" s="228" t="s">
        <v>501</v>
      </c>
      <c r="P1191" s="228" t="s">
        <v>75</v>
      </c>
      <c r="Q1191" s="228" t="s">
        <v>76</v>
      </c>
      <c r="R1191" s="231" t="s">
        <v>77</v>
      </c>
      <c r="S1191" s="231" t="s">
        <v>109</v>
      </c>
      <c r="T1191" s="232">
        <f>V1191+Y1191</f>
        <v>133750</v>
      </c>
      <c r="U1191" s="232" t="s">
        <v>79</v>
      </c>
      <c r="V1191" s="294">
        <v>113687.5</v>
      </c>
      <c r="W1191" s="294" t="s">
        <v>98</v>
      </c>
      <c r="X1191" s="294" t="s">
        <v>98</v>
      </c>
      <c r="Y1191" s="294">
        <v>20062.5</v>
      </c>
      <c r="Z1191" s="294" t="s">
        <v>98</v>
      </c>
      <c r="AA1191" s="294" t="s">
        <v>98</v>
      </c>
      <c r="AB1191" s="294">
        <v>10844.59</v>
      </c>
      <c r="AC1191" s="227" t="s">
        <v>149</v>
      </c>
      <c r="AD1191" s="237" t="s">
        <v>79</v>
      </c>
      <c r="AE1191" s="237">
        <f>V1191+Y1191</f>
        <v>133750</v>
      </c>
      <c r="AF1191" s="228" t="s">
        <v>79</v>
      </c>
      <c r="AG1191" s="227" t="s">
        <v>33</v>
      </c>
      <c r="AH1191" s="227" t="s">
        <v>174</v>
      </c>
      <c r="AI1191" s="227" t="s">
        <v>176</v>
      </c>
      <c r="AJ1191" s="228"/>
    </row>
    <row r="1192" spans="2:36" s="79" customFormat="1" ht="63" customHeight="1" x14ac:dyDescent="0.3">
      <c r="B1192" s="228"/>
      <c r="C1192" s="228"/>
      <c r="D1192" s="228"/>
      <c r="E1192" s="229"/>
      <c r="F1192" s="229"/>
      <c r="G1192" s="229"/>
      <c r="H1192" s="228"/>
      <c r="I1192" s="228"/>
      <c r="J1192" s="11" t="s">
        <v>111</v>
      </c>
      <c r="K1192" s="7" t="s">
        <v>112</v>
      </c>
      <c r="L1192" s="7" t="s">
        <v>85</v>
      </c>
      <c r="M1192" s="80">
        <v>3</v>
      </c>
      <c r="N1192" s="227"/>
      <c r="O1192" s="228"/>
      <c r="P1192" s="228"/>
      <c r="Q1192" s="228"/>
      <c r="R1192" s="231"/>
      <c r="S1192" s="231"/>
      <c r="T1192" s="232"/>
      <c r="U1192" s="232"/>
      <c r="V1192" s="294"/>
      <c r="W1192" s="294"/>
      <c r="X1192" s="294"/>
      <c r="Y1192" s="294"/>
      <c r="Z1192" s="294"/>
      <c r="AA1192" s="294"/>
      <c r="AB1192" s="294"/>
      <c r="AC1192" s="227"/>
      <c r="AD1192" s="237"/>
      <c r="AE1192" s="237"/>
      <c r="AF1192" s="228"/>
      <c r="AG1192" s="227"/>
      <c r="AH1192" s="227"/>
      <c r="AI1192" s="227"/>
      <c r="AJ1192" s="228"/>
    </row>
    <row r="1193" spans="2:36" s="79" customFormat="1" ht="59.1" customHeight="1" x14ac:dyDescent="0.3">
      <c r="B1193" s="228"/>
      <c r="C1193" s="228"/>
      <c r="D1193" s="228"/>
      <c r="E1193" s="229"/>
      <c r="F1193" s="229"/>
      <c r="G1193" s="229"/>
      <c r="H1193" s="228"/>
      <c r="I1193" s="228"/>
      <c r="J1193" s="11" t="s">
        <v>127</v>
      </c>
      <c r="K1193" s="7" t="s">
        <v>128</v>
      </c>
      <c r="L1193" s="7" t="s">
        <v>85</v>
      </c>
      <c r="M1193" s="80">
        <v>120</v>
      </c>
      <c r="N1193" s="227"/>
      <c r="O1193" s="228"/>
      <c r="P1193" s="228"/>
      <c r="Q1193" s="228"/>
      <c r="R1193" s="231"/>
      <c r="S1193" s="231"/>
      <c r="T1193" s="232"/>
      <c r="U1193" s="232"/>
      <c r="V1193" s="294"/>
      <c r="W1193" s="294"/>
      <c r="X1193" s="294"/>
      <c r="Y1193" s="294"/>
      <c r="Z1193" s="294"/>
      <c r="AA1193" s="294"/>
      <c r="AB1193" s="294"/>
      <c r="AC1193" s="227"/>
      <c r="AD1193" s="237"/>
      <c r="AE1193" s="237"/>
      <c r="AF1193" s="228"/>
      <c r="AG1193" s="227"/>
      <c r="AH1193" s="227"/>
      <c r="AI1193" s="227"/>
      <c r="AJ1193" s="228"/>
    </row>
    <row r="1194" spans="2:36" s="79" customFormat="1" ht="109.2" customHeight="1" x14ac:dyDescent="0.3">
      <c r="B1194" s="228" t="s">
        <v>495</v>
      </c>
      <c r="C1194" s="228" t="s">
        <v>505</v>
      </c>
      <c r="D1194" s="228" t="s">
        <v>106</v>
      </c>
      <c r="E1194" s="229" t="s">
        <v>67</v>
      </c>
      <c r="F1194" s="229" t="s">
        <v>134</v>
      </c>
      <c r="G1194" s="229" t="s">
        <v>147</v>
      </c>
      <c r="H1194" s="228" t="s">
        <v>70</v>
      </c>
      <c r="I1194" s="228" t="s">
        <v>79</v>
      </c>
      <c r="J1194" s="11" t="s">
        <v>207</v>
      </c>
      <c r="K1194" s="7" t="s">
        <v>107</v>
      </c>
      <c r="L1194" s="7" t="s">
        <v>86</v>
      </c>
      <c r="M1194" s="7">
        <v>40</v>
      </c>
      <c r="N1194" s="227" t="s">
        <v>108</v>
      </c>
      <c r="O1194" s="228" t="s">
        <v>501</v>
      </c>
      <c r="P1194" s="228" t="s">
        <v>75</v>
      </c>
      <c r="Q1194" s="228" t="s">
        <v>76</v>
      </c>
      <c r="R1194" s="231" t="s">
        <v>77</v>
      </c>
      <c r="S1194" s="231" t="s">
        <v>109</v>
      </c>
      <c r="T1194" s="232">
        <f>V1194+Y1194</f>
        <v>74900</v>
      </c>
      <c r="U1194" s="232" t="s">
        <v>79</v>
      </c>
      <c r="V1194" s="294">
        <v>63665</v>
      </c>
      <c r="W1194" s="294" t="s">
        <v>98</v>
      </c>
      <c r="X1194" s="294" t="s">
        <v>98</v>
      </c>
      <c r="Y1194" s="294">
        <v>11235</v>
      </c>
      <c r="Z1194" s="294" t="s">
        <v>98</v>
      </c>
      <c r="AA1194" s="294" t="s">
        <v>98</v>
      </c>
      <c r="AB1194" s="294">
        <v>6072.97</v>
      </c>
      <c r="AC1194" s="227" t="s">
        <v>149</v>
      </c>
      <c r="AD1194" s="237" t="s">
        <v>79</v>
      </c>
      <c r="AE1194" s="237">
        <f>V1194+Y1194</f>
        <v>74900</v>
      </c>
      <c r="AF1194" s="228" t="s">
        <v>79</v>
      </c>
      <c r="AG1194" s="227" t="s">
        <v>33</v>
      </c>
      <c r="AH1194" s="227" t="s">
        <v>179</v>
      </c>
      <c r="AI1194" s="227" t="s">
        <v>294</v>
      </c>
      <c r="AJ1194" s="228"/>
    </row>
    <row r="1195" spans="2:36" s="79" customFormat="1" ht="63" customHeight="1" x14ac:dyDescent="0.3">
      <c r="B1195" s="228"/>
      <c r="C1195" s="228"/>
      <c r="D1195" s="228"/>
      <c r="E1195" s="229"/>
      <c r="F1195" s="229"/>
      <c r="G1195" s="229"/>
      <c r="H1195" s="228"/>
      <c r="I1195" s="228"/>
      <c r="J1195" s="11" t="s">
        <v>111</v>
      </c>
      <c r="K1195" s="7" t="s">
        <v>112</v>
      </c>
      <c r="L1195" s="7" t="s">
        <v>85</v>
      </c>
      <c r="M1195" s="7">
        <v>1</v>
      </c>
      <c r="N1195" s="227"/>
      <c r="O1195" s="228"/>
      <c r="P1195" s="228"/>
      <c r="Q1195" s="228"/>
      <c r="R1195" s="231"/>
      <c r="S1195" s="231"/>
      <c r="T1195" s="232"/>
      <c r="U1195" s="232"/>
      <c r="V1195" s="294"/>
      <c r="W1195" s="294"/>
      <c r="X1195" s="294"/>
      <c r="Y1195" s="294"/>
      <c r="Z1195" s="294"/>
      <c r="AA1195" s="294"/>
      <c r="AB1195" s="294"/>
      <c r="AC1195" s="227"/>
      <c r="AD1195" s="237"/>
      <c r="AE1195" s="237"/>
      <c r="AF1195" s="228"/>
      <c r="AG1195" s="227"/>
      <c r="AH1195" s="227"/>
      <c r="AI1195" s="227"/>
      <c r="AJ1195" s="228"/>
    </row>
    <row r="1196" spans="2:36" s="79" customFormat="1" ht="59.1" customHeight="1" x14ac:dyDescent="0.3">
      <c r="B1196" s="228"/>
      <c r="C1196" s="228"/>
      <c r="D1196" s="228"/>
      <c r="E1196" s="229"/>
      <c r="F1196" s="229"/>
      <c r="G1196" s="229"/>
      <c r="H1196" s="228"/>
      <c r="I1196" s="228"/>
      <c r="J1196" s="11" t="s">
        <v>127</v>
      </c>
      <c r="K1196" s="7" t="s">
        <v>128</v>
      </c>
      <c r="L1196" s="7" t="s">
        <v>85</v>
      </c>
      <c r="M1196" s="80">
        <v>60</v>
      </c>
      <c r="N1196" s="227"/>
      <c r="O1196" s="228"/>
      <c r="P1196" s="228"/>
      <c r="Q1196" s="228"/>
      <c r="R1196" s="231"/>
      <c r="S1196" s="231"/>
      <c r="T1196" s="232"/>
      <c r="U1196" s="232"/>
      <c r="V1196" s="294"/>
      <c r="W1196" s="294"/>
      <c r="X1196" s="294"/>
      <c r="Y1196" s="294"/>
      <c r="Z1196" s="294"/>
      <c r="AA1196" s="294"/>
      <c r="AB1196" s="294"/>
      <c r="AC1196" s="227"/>
      <c r="AD1196" s="237"/>
      <c r="AE1196" s="237"/>
      <c r="AF1196" s="228"/>
      <c r="AG1196" s="227"/>
      <c r="AH1196" s="227"/>
      <c r="AI1196" s="227"/>
      <c r="AJ1196" s="228"/>
    </row>
    <row r="1197" spans="2:36" s="79" customFormat="1" ht="96.6" x14ac:dyDescent="0.3">
      <c r="B1197" s="228" t="s">
        <v>496</v>
      </c>
      <c r="C1197" s="228" t="s">
        <v>506</v>
      </c>
      <c r="D1197" s="228" t="s">
        <v>106</v>
      </c>
      <c r="E1197" s="229" t="s">
        <v>67</v>
      </c>
      <c r="F1197" s="229" t="s">
        <v>134</v>
      </c>
      <c r="G1197" s="229" t="s">
        <v>147</v>
      </c>
      <c r="H1197" s="228" t="s">
        <v>70</v>
      </c>
      <c r="I1197" s="228" t="s">
        <v>79</v>
      </c>
      <c r="J1197" s="11" t="s">
        <v>207</v>
      </c>
      <c r="K1197" s="7" t="s">
        <v>107</v>
      </c>
      <c r="L1197" s="7" t="s">
        <v>86</v>
      </c>
      <c r="M1197" s="7">
        <v>40</v>
      </c>
      <c r="N1197" s="227" t="s">
        <v>108</v>
      </c>
      <c r="O1197" s="256" t="s">
        <v>501</v>
      </c>
      <c r="P1197" s="228" t="s">
        <v>75</v>
      </c>
      <c r="Q1197" s="228" t="s">
        <v>76</v>
      </c>
      <c r="R1197" s="231" t="s">
        <v>77</v>
      </c>
      <c r="S1197" s="231" t="s">
        <v>109</v>
      </c>
      <c r="T1197" s="232">
        <f>V1197+Y1197</f>
        <v>104860</v>
      </c>
      <c r="U1197" s="232" t="s">
        <v>79</v>
      </c>
      <c r="V1197" s="363">
        <v>89131</v>
      </c>
      <c r="W1197" s="294" t="s">
        <v>98</v>
      </c>
      <c r="X1197" s="294" t="s">
        <v>98</v>
      </c>
      <c r="Y1197" s="294">
        <v>15729</v>
      </c>
      <c r="Z1197" s="294" t="s">
        <v>98</v>
      </c>
      <c r="AA1197" s="294" t="s">
        <v>98</v>
      </c>
      <c r="AB1197" s="294">
        <v>8502.19</v>
      </c>
      <c r="AC1197" s="227" t="s">
        <v>149</v>
      </c>
      <c r="AD1197" s="237" t="s">
        <v>79</v>
      </c>
      <c r="AE1197" s="237">
        <f>V1197+Y1197</f>
        <v>104860</v>
      </c>
      <c r="AF1197" s="228" t="s">
        <v>79</v>
      </c>
      <c r="AG1197" s="227" t="s">
        <v>33</v>
      </c>
      <c r="AH1197" s="227" t="s">
        <v>179</v>
      </c>
      <c r="AI1197" s="227" t="s">
        <v>294</v>
      </c>
      <c r="AJ1197" s="228"/>
    </row>
    <row r="1198" spans="2:36" s="79" customFormat="1" ht="52.2" customHeight="1" x14ac:dyDescent="0.3">
      <c r="B1198" s="228"/>
      <c r="C1198" s="228"/>
      <c r="D1198" s="228"/>
      <c r="E1198" s="229"/>
      <c r="F1198" s="229"/>
      <c r="G1198" s="229"/>
      <c r="H1198" s="228"/>
      <c r="I1198" s="228"/>
      <c r="J1198" s="11" t="s">
        <v>111</v>
      </c>
      <c r="K1198" s="7" t="s">
        <v>112</v>
      </c>
      <c r="L1198" s="7" t="s">
        <v>85</v>
      </c>
      <c r="M1198" s="80">
        <v>2</v>
      </c>
      <c r="N1198" s="227"/>
      <c r="O1198" s="257"/>
      <c r="P1198" s="228"/>
      <c r="Q1198" s="228"/>
      <c r="R1198" s="231"/>
      <c r="S1198" s="231"/>
      <c r="T1198" s="232"/>
      <c r="U1198" s="232"/>
      <c r="V1198" s="363"/>
      <c r="W1198" s="294"/>
      <c r="X1198" s="294"/>
      <c r="Y1198" s="294"/>
      <c r="Z1198" s="294"/>
      <c r="AA1198" s="294"/>
      <c r="AB1198" s="294"/>
      <c r="AC1198" s="227"/>
      <c r="AD1198" s="237"/>
      <c r="AE1198" s="237"/>
      <c r="AF1198" s="228"/>
      <c r="AG1198" s="227"/>
      <c r="AH1198" s="227"/>
      <c r="AI1198" s="227"/>
      <c r="AJ1198" s="228"/>
    </row>
    <row r="1199" spans="2:36" s="79" customFormat="1" ht="59.1" customHeight="1" x14ac:dyDescent="0.3">
      <c r="B1199" s="228"/>
      <c r="C1199" s="228"/>
      <c r="D1199" s="228"/>
      <c r="E1199" s="229"/>
      <c r="F1199" s="229"/>
      <c r="G1199" s="229"/>
      <c r="H1199" s="228"/>
      <c r="I1199" s="228"/>
      <c r="J1199" s="11" t="s">
        <v>127</v>
      </c>
      <c r="K1199" s="7" t="s">
        <v>128</v>
      </c>
      <c r="L1199" s="7" t="s">
        <v>85</v>
      </c>
      <c r="M1199" s="80">
        <v>64</v>
      </c>
      <c r="N1199" s="227"/>
      <c r="O1199" s="258"/>
      <c r="P1199" s="228"/>
      <c r="Q1199" s="228"/>
      <c r="R1199" s="231"/>
      <c r="S1199" s="231"/>
      <c r="T1199" s="232"/>
      <c r="U1199" s="232"/>
      <c r="V1199" s="363"/>
      <c r="W1199" s="294"/>
      <c r="X1199" s="294"/>
      <c r="Y1199" s="294"/>
      <c r="Z1199" s="294"/>
      <c r="AA1199" s="294"/>
      <c r="AB1199" s="294"/>
      <c r="AC1199" s="227"/>
      <c r="AD1199" s="237"/>
      <c r="AE1199" s="237"/>
      <c r="AF1199" s="228"/>
      <c r="AG1199" s="227"/>
      <c r="AH1199" s="227"/>
      <c r="AI1199" s="227"/>
      <c r="AJ1199" s="228"/>
    </row>
    <row r="1200" spans="2:36" s="89" customFormat="1" ht="52.2" customHeight="1" x14ac:dyDescent="0.3">
      <c r="B1200" s="228" t="s">
        <v>497</v>
      </c>
      <c r="C1200" s="228" t="s">
        <v>507</v>
      </c>
      <c r="D1200" s="228" t="s">
        <v>66</v>
      </c>
      <c r="E1200" s="229" t="s">
        <v>67</v>
      </c>
      <c r="F1200" s="229" t="s">
        <v>132</v>
      </c>
      <c r="G1200" s="229" t="s">
        <v>69</v>
      </c>
      <c r="H1200" s="228" t="s">
        <v>70</v>
      </c>
      <c r="I1200" s="228" t="s">
        <v>79</v>
      </c>
      <c r="J1200" s="11" t="s">
        <v>113</v>
      </c>
      <c r="K1200" s="7" t="s">
        <v>114</v>
      </c>
      <c r="L1200" s="7" t="s">
        <v>115</v>
      </c>
      <c r="M1200" s="7">
        <v>2</v>
      </c>
      <c r="N1200" s="227" t="s">
        <v>108</v>
      </c>
      <c r="O1200" s="228" t="s">
        <v>164</v>
      </c>
      <c r="P1200" s="228" t="s">
        <v>75</v>
      </c>
      <c r="Q1200" s="228" t="s">
        <v>76</v>
      </c>
      <c r="R1200" s="231" t="s">
        <v>77</v>
      </c>
      <c r="S1200" s="231" t="s">
        <v>109</v>
      </c>
      <c r="T1200" s="232">
        <f>V1200+Y1200</f>
        <v>94962.510000000009</v>
      </c>
      <c r="U1200" s="232" t="s">
        <v>98</v>
      </c>
      <c r="V1200" s="294">
        <v>80718.13</v>
      </c>
      <c r="W1200" s="236" t="s">
        <v>98</v>
      </c>
      <c r="X1200" s="236" t="s">
        <v>98</v>
      </c>
      <c r="Y1200" s="294">
        <v>14244.38</v>
      </c>
      <c r="Z1200" s="236" t="s">
        <v>98</v>
      </c>
      <c r="AA1200" s="236" t="s">
        <v>98</v>
      </c>
      <c r="AB1200" s="294">
        <v>7699.65</v>
      </c>
      <c r="AC1200" s="227" t="s">
        <v>80</v>
      </c>
      <c r="AD1200" s="237" t="s">
        <v>98</v>
      </c>
      <c r="AE1200" s="237">
        <f>+V1200+Y1200</f>
        <v>94962.510000000009</v>
      </c>
      <c r="AF1200" s="228" t="s">
        <v>79</v>
      </c>
      <c r="AG1200" s="227" t="s">
        <v>33</v>
      </c>
      <c r="AH1200" s="227" t="s">
        <v>179</v>
      </c>
      <c r="AI1200" s="227" t="s">
        <v>294</v>
      </c>
      <c r="AJ1200" s="228"/>
    </row>
    <row r="1201" spans="2:36" s="89" customFormat="1" ht="55.2" x14ac:dyDescent="0.3">
      <c r="B1201" s="228"/>
      <c r="C1201" s="228"/>
      <c r="D1201" s="228"/>
      <c r="E1201" s="229"/>
      <c r="F1201" s="229"/>
      <c r="G1201" s="229"/>
      <c r="H1201" s="228"/>
      <c r="I1201" s="228"/>
      <c r="J1201" s="11" t="s">
        <v>116</v>
      </c>
      <c r="K1201" s="7" t="s">
        <v>117</v>
      </c>
      <c r="L1201" s="7" t="s">
        <v>85</v>
      </c>
      <c r="M1201" s="7">
        <v>2</v>
      </c>
      <c r="N1201" s="227"/>
      <c r="O1201" s="228"/>
      <c r="P1201" s="228"/>
      <c r="Q1201" s="228"/>
      <c r="R1201" s="231"/>
      <c r="S1201" s="231"/>
      <c r="T1201" s="232"/>
      <c r="U1201" s="232"/>
      <c r="V1201" s="294"/>
      <c r="W1201" s="236"/>
      <c r="X1201" s="236"/>
      <c r="Y1201" s="294"/>
      <c r="Z1201" s="236"/>
      <c r="AA1201" s="236"/>
      <c r="AB1201" s="294"/>
      <c r="AC1201" s="227"/>
      <c r="AD1201" s="237"/>
      <c r="AE1201" s="237"/>
      <c r="AF1201" s="228"/>
      <c r="AG1201" s="227"/>
      <c r="AH1201" s="227"/>
      <c r="AI1201" s="227"/>
      <c r="AJ1201" s="228"/>
    </row>
    <row r="1202" spans="2:36" s="89" customFormat="1" ht="41.4" x14ac:dyDescent="0.3">
      <c r="B1202" s="228"/>
      <c r="C1202" s="228"/>
      <c r="D1202" s="228"/>
      <c r="E1202" s="229"/>
      <c r="F1202" s="229"/>
      <c r="G1202" s="229"/>
      <c r="H1202" s="228"/>
      <c r="I1202" s="228"/>
      <c r="J1202" s="11" t="s">
        <v>208</v>
      </c>
      <c r="K1202" s="7" t="s">
        <v>118</v>
      </c>
      <c r="L1202" s="7" t="s">
        <v>119</v>
      </c>
      <c r="M1202" s="7">
        <v>2</v>
      </c>
      <c r="N1202" s="227"/>
      <c r="O1202" s="228"/>
      <c r="P1202" s="228"/>
      <c r="Q1202" s="228"/>
      <c r="R1202" s="231"/>
      <c r="S1202" s="231"/>
      <c r="T1202" s="232"/>
      <c r="U1202" s="232"/>
      <c r="V1202" s="294"/>
      <c r="W1202" s="236"/>
      <c r="X1202" s="236"/>
      <c r="Y1202" s="294"/>
      <c r="Z1202" s="236"/>
      <c r="AA1202" s="236"/>
      <c r="AB1202" s="294"/>
      <c r="AC1202" s="227"/>
      <c r="AD1202" s="237"/>
      <c r="AE1202" s="237"/>
      <c r="AF1202" s="228"/>
      <c r="AG1202" s="227"/>
      <c r="AH1202" s="227"/>
      <c r="AI1202" s="227"/>
      <c r="AJ1202" s="228"/>
    </row>
    <row r="1203" spans="2:36" s="89" customFormat="1" ht="27.6" x14ac:dyDescent="0.3">
      <c r="B1203" s="228"/>
      <c r="C1203" s="228"/>
      <c r="D1203" s="228"/>
      <c r="E1203" s="229"/>
      <c r="F1203" s="229"/>
      <c r="G1203" s="229"/>
      <c r="H1203" s="228"/>
      <c r="I1203" s="228"/>
      <c r="J1203" s="11" t="s">
        <v>120</v>
      </c>
      <c r="K1203" s="7" t="s">
        <v>121</v>
      </c>
      <c r="L1203" s="7" t="s">
        <v>119</v>
      </c>
      <c r="M1203" s="63">
        <v>2</v>
      </c>
      <c r="N1203" s="227"/>
      <c r="O1203" s="228"/>
      <c r="P1203" s="228"/>
      <c r="Q1203" s="228"/>
      <c r="R1203" s="231"/>
      <c r="S1203" s="231"/>
      <c r="T1203" s="232"/>
      <c r="U1203" s="232"/>
      <c r="V1203" s="294"/>
      <c r="W1203" s="236"/>
      <c r="X1203" s="236"/>
      <c r="Y1203" s="294"/>
      <c r="Z1203" s="236"/>
      <c r="AA1203" s="236"/>
      <c r="AB1203" s="294"/>
      <c r="AC1203" s="227"/>
      <c r="AD1203" s="237"/>
      <c r="AE1203" s="237"/>
      <c r="AF1203" s="228"/>
      <c r="AG1203" s="227"/>
      <c r="AH1203" s="227"/>
      <c r="AI1203" s="227"/>
      <c r="AJ1203" s="228"/>
    </row>
    <row r="1204" spans="2:36" s="89" customFormat="1" ht="52.2" customHeight="1" x14ac:dyDescent="0.3">
      <c r="B1204" s="228" t="s">
        <v>498</v>
      </c>
      <c r="C1204" s="228" t="s">
        <v>508</v>
      </c>
      <c r="D1204" s="228" t="s">
        <v>66</v>
      </c>
      <c r="E1204" s="229" t="s">
        <v>67</v>
      </c>
      <c r="F1204" s="229" t="s">
        <v>132</v>
      </c>
      <c r="G1204" s="229" t="s">
        <v>69</v>
      </c>
      <c r="H1204" s="228" t="s">
        <v>70</v>
      </c>
      <c r="I1204" s="228" t="s">
        <v>79</v>
      </c>
      <c r="J1204" s="11" t="s">
        <v>113</v>
      </c>
      <c r="K1204" s="7" t="s">
        <v>114</v>
      </c>
      <c r="L1204" s="7" t="s">
        <v>115</v>
      </c>
      <c r="M1204" s="7">
        <v>1</v>
      </c>
      <c r="N1204" s="227" t="s">
        <v>108</v>
      </c>
      <c r="O1204" s="228" t="s">
        <v>509</v>
      </c>
      <c r="P1204" s="228" t="s">
        <v>75</v>
      </c>
      <c r="Q1204" s="228" t="s">
        <v>76</v>
      </c>
      <c r="R1204" s="231" t="s">
        <v>77</v>
      </c>
      <c r="S1204" s="231" t="s">
        <v>109</v>
      </c>
      <c r="T1204" s="232">
        <f>V1204+Y1204</f>
        <v>113067.48999999999</v>
      </c>
      <c r="U1204" s="232" t="s">
        <v>98</v>
      </c>
      <c r="V1204" s="294">
        <v>96107.37</v>
      </c>
      <c r="W1204" s="236" t="s">
        <v>98</v>
      </c>
      <c r="X1204" s="236" t="s">
        <v>98</v>
      </c>
      <c r="Y1204" s="294">
        <v>16960.12</v>
      </c>
      <c r="Z1204" s="236" t="s">
        <v>98</v>
      </c>
      <c r="AA1204" s="236" t="s">
        <v>98</v>
      </c>
      <c r="AB1204" s="294">
        <v>9167.64</v>
      </c>
      <c r="AC1204" s="227" t="s">
        <v>80</v>
      </c>
      <c r="AD1204" s="237" t="s">
        <v>98</v>
      </c>
      <c r="AE1204" s="237">
        <f>+V1204+Y1204</f>
        <v>113067.48999999999</v>
      </c>
      <c r="AF1204" s="228" t="s">
        <v>79</v>
      </c>
      <c r="AG1204" s="227" t="s">
        <v>33</v>
      </c>
      <c r="AH1204" s="227" t="s">
        <v>167</v>
      </c>
      <c r="AI1204" s="227" t="s">
        <v>232</v>
      </c>
      <c r="AJ1204" s="228"/>
    </row>
    <row r="1205" spans="2:36" s="89" customFormat="1" ht="55.2" x14ac:dyDescent="0.3">
      <c r="B1205" s="228"/>
      <c r="C1205" s="228"/>
      <c r="D1205" s="228"/>
      <c r="E1205" s="229"/>
      <c r="F1205" s="229"/>
      <c r="G1205" s="229"/>
      <c r="H1205" s="228"/>
      <c r="I1205" s="228"/>
      <c r="J1205" s="11" t="s">
        <v>116</v>
      </c>
      <c r="K1205" s="7" t="s">
        <v>117</v>
      </c>
      <c r="L1205" s="7" t="s">
        <v>85</v>
      </c>
      <c r="M1205" s="7">
        <v>1</v>
      </c>
      <c r="N1205" s="227"/>
      <c r="O1205" s="228"/>
      <c r="P1205" s="228"/>
      <c r="Q1205" s="228"/>
      <c r="R1205" s="231"/>
      <c r="S1205" s="231"/>
      <c r="T1205" s="232"/>
      <c r="U1205" s="232"/>
      <c r="V1205" s="294"/>
      <c r="W1205" s="236"/>
      <c r="X1205" s="236"/>
      <c r="Y1205" s="294"/>
      <c r="Z1205" s="236"/>
      <c r="AA1205" s="236"/>
      <c r="AB1205" s="294"/>
      <c r="AC1205" s="227"/>
      <c r="AD1205" s="237"/>
      <c r="AE1205" s="237"/>
      <c r="AF1205" s="228"/>
      <c r="AG1205" s="227"/>
      <c r="AH1205" s="227"/>
      <c r="AI1205" s="227"/>
      <c r="AJ1205" s="228"/>
    </row>
    <row r="1206" spans="2:36" s="89" customFormat="1" ht="41.4" x14ac:dyDescent="0.3">
      <c r="B1206" s="228"/>
      <c r="C1206" s="228"/>
      <c r="D1206" s="228"/>
      <c r="E1206" s="229"/>
      <c r="F1206" s="229"/>
      <c r="G1206" s="229"/>
      <c r="H1206" s="228"/>
      <c r="I1206" s="228"/>
      <c r="J1206" s="11" t="s">
        <v>208</v>
      </c>
      <c r="K1206" s="7" t="s">
        <v>118</v>
      </c>
      <c r="L1206" s="7" t="s">
        <v>119</v>
      </c>
      <c r="M1206" s="7">
        <v>1</v>
      </c>
      <c r="N1206" s="227"/>
      <c r="O1206" s="228"/>
      <c r="P1206" s="228"/>
      <c r="Q1206" s="228"/>
      <c r="R1206" s="231"/>
      <c r="S1206" s="231"/>
      <c r="T1206" s="232"/>
      <c r="U1206" s="232"/>
      <c r="V1206" s="294"/>
      <c r="W1206" s="236"/>
      <c r="X1206" s="236"/>
      <c r="Y1206" s="294"/>
      <c r="Z1206" s="236"/>
      <c r="AA1206" s="236"/>
      <c r="AB1206" s="294"/>
      <c r="AC1206" s="227"/>
      <c r="AD1206" s="237"/>
      <c r="AE1206" s="237"/>
      <c r="AF1206" s="228"/>
      <c r="AG1206" s="227"/>
      <c r="AH1206" s="227"/>
      <c r="AI1206" s="227"/>
      <c r="AJ1206" s="228"/>
    </row>
    <row r="1207" spans="2:36" s="89" customFormat="1" ht="27.6" x14ac:dyDescent="0.3">
      <c r="B1207" s="228"/>
      <c r="C1207" s="228"/>
      <c r="D1207" s="228"/>
      <c r="E1207" s="229"/>
      <c r="F1207" s="229"/>
      <c r="G1207" s="229"/>
      <c r="H1207" s="228"/>
      <c r="I1207" s="228"/>
      <c r="J1207" s="11" t="s">
        <v>120</v>
      </c>
      <c r="K1207" s="7" t="s">
        <v>121</v>
      </c>
      <c r="L1207" s="7" t="s">
        <v>119</v>
      </c>
      <c r="M1207" s="63">
        <v>1</v>
      </c>
      <c r="N1207" s="227"/>
      <c r="O1207" s="228"/>
      <c r="P1207" s="228"/>
      <c r="Q1207" s="228"/>
      <c r="R1207" s="231"/>
      <c r="S1207" s="231"/>
      <c r="T1207" s="232"/>
      <c r="U1207" s="232"/>
      <c r="V1207" s="294"/>
      <c r="W1207" s="236"/>
      <c r="X1207" s="236"/>
      <c r="Y1207" s="294"/>
      <c r="Z1207" s="236"/>
      <c r="AA1207" s="236"/>
      <c r="AB1207" s="294"/>
      <c r="AC1207" s="227"/>
      <c r="AD1207" s="237"/>
      <c r="AE1207" s="237"/>
      <c r="AF1207" s="228"/>
      <c r="AG1207" s="227"/>
      <c r="AH1207" s="227"/>
      <c r="AI1207" s="227"/>
      <c r="AJ1207" s="228"/>
    </row>
    <row r="1208" spans="2:36" s="89" customFormat="1" ht="52.2" customHeight="1" x14ac:dyDescent="0.3">
      <c r="B1208" s="228" t="s">
        <v>499</v>
      </c>
      <c r="C1208" s="228" t="s">
        <v>511</v>
      </c>
      <c r="D1208" s="228" t="s">
        <v>66</v>
      </c>
      <c r="E1208" s="229" t="s">
        <v>67</v>
      </c>
      <c r="F1208" s="229" t="s">
        <v>132</v>
      </c>
      <c r="G1208" s="229" t="s">
        <v>69</v>
      </c>
      <c r="H1208" s="228" t="s">
        <v>70</v>
      </c>
      <c r="I1208" s="228" t="s">
        <v>79</v>
      </c>
      <c r="J1208" s="11" t="s">
        <v>113</v>
      </c>
      <c r="K1208" s="7" t="s">
        <v>114</v>
      </c>
      <c r="L1208" s="7" t="s">
        <v>115</v>
      </c>
      <c r="M1208" s="7">
        <v>1</v>
      </c>
      <c r="N1208" s="227" t="s">
        <v>108</v>
      </c>
      <c r="O1208" s="228" t="s">
        <v>164</v>
      </c>
      <c r="P1208" s="228" t="s">
        <v>75</v>
      </c>
      <c r="Q1208" s="228" t="s">
        <v>76</v>
      </c>
      <c r="R1208" s="231" t="s">
        <v>77</v>
      </c>
      <c r="S1208" s="231" t="s">
        <v>109</v>
      </c>
      <c r="T1208" s="232">
        <f>V1208+Y1208</f>
        <v>75970</v>
      </c>
      <c r="U1208" s="232" t="s">
        <v>98</v>
      </c>
      <c r="V1208" s="294">
        <v>64574.5</v>
      </c>
      <c r="W1208" s="236" t="s">
        <v>98</v>
      </c>
      <c r="X1208" s="236" t="s">
        <v>98</v>
      </c>
      <c r="Y1208" s="294">
        <v>11395.5</v>
      </c>
      <c r="Z1208" s="236" t="s">
        <v>98</v>
      </c>
      <c r="AA1208" s="236" t="s">
        <v>98</v>
      </c>
      <c r="AB1208" s="294">
        <v>6159.73</v>
      </c>
      <c r="AC1208" s="227" t="s">
        <v>80</v>
      </c>
      <c r="AD1208" s="237" t="s">
        <v>98</v>
      </c>
      <c r="AE1208" s="237">
        <f>+V1208+Y1208</f>
        <v>75970</v>
      </c>
      <c r="AF1208" s="228" t="s">
        <v>79</v>
      </c>
      <c r="AG1208" s="227" t="s">
        <v>33</v>
      </c>
      <c r="AH1208" s="227" t="s">
        <v>167</v>
      </c>
      <c r="AI1208" s="227" t="s">
        <v>232</v>
      </c>
      <c r="AJ1208" s="228"/>
    </row>
    <row r="1209" spans="2:36" s="89" customFormat="1" ht="55.2" x14ac:dyDescent="0.3">
      <c r="B1209" s="228"/>
      <c r="C1209" s="228"/>
      <c r="D1209" s="228"/>
      <c r="E1209" s="229"/>
      <c r="F1209" s="229"/>
      <c r="G1209" s="229"/>
      <c r="H1209" s="228"/>
      <c r="I1209" s="228"/>
      <c r="J1209" s="11" t="s">
        <v>116</v>
      </c>
      <c r="K1209" s="7" t="s">
        <v>117</v>
      </c>
      <c r="L1209" s="7" t="s">
        <v>85</v>
      </c>
      <c r="M1209" s="7">
        <v>1</v>
      </c>
      <c r="N1209" s="227"/>
      <c r="O1209" s="228"/>
      <c r="P1209" s="228"/>
      <c r="Q1209" s="228"/>
      <c r="R1209" s="231"/>
      <c r="S1209" s="231"/>
      <c r="T1209" s="232"/>
      <c r="U1209" s="232"/>
      <c r="V1209" s="294"/>
      <c r="W1209" s="236"/>
      <c r="X1209" s="236"/>
      <c r="Y1209" s="294"/>
      <c r="Z1209" s="236"/>
      <c r="AA1209" s="236"/>
      <c r="AB1209" s="294"/>
      <c r="AC1209" s="227"/>
      <c r="AD1209" s="237"/>
      <c r="AE1209" s="237"/>
      <c r="AF1209" s="228"/>
      <c r="AG1209" s="227"/>
      <c r="AH1209" s="227"/>
      <c r="AI1209" s="227"/>
      <c r="AJ1209" s="228"/>
    </row>
    <row r="1210" spans="2:36" s="89" customFormat="1" ht="41.4" x14ac:dyDescent="0.3">
      <c r="B1210" s="228"/>
      <c r="C1210" s="228"/>
      <c r="D1210" s="228"/>
      <c r="E1210" s="229"/>
      <c r="F1210" s="229"/>
      <c r="G1210" s="229"/>
      <c r="H1210" s="228"/>
      <c r="I1210" s="228"/>
      <c r="J1210" s="11" t="s">
        <v>208</v>
      </c>
      <c r="K1210" s="7" t="s">
        <v>118</v>
      </c>
      <c r="L1210" s="7" t="s">
        <v>119</v>
      </c>
      <c r="M1210" s="7">
        <v>1</v>
      </c>
      <c r="N1210" s="227"/>
      <c r="O1210" s="228"/>
      <c r="P1210" s="228"/>
      <c r="Q1210" s="228"/>
      <c r="R1210" s="231"/>
      <c r="S1210" s="231"/>
      <c r="T1210" s="232"/>
      <c r="U1210" s="232"/>
      <c r="V1210" s="294"/>
      <c r="W1210" s="236"/>
      <c r="X1210" s="236"/>
      <c r="Y1210" s="294"/>
      <c r="Z1210" s="236"/>
      <c r="AA1210" s="236"/>
      <c r="AB1210" s="294"/>
      <c r="AC1210" s="227"/>
      <c r="AD1210" s="237"/>
      <c r="AE1210" s="237"/>
      <c r="AF1210" s="228"/>
      <c r="AG1210" s="227"/>
      <c r="AH1210" s="227"/>
      <c r="AI1210" s="227"/>
      <c r="AJ1210" s="228"/>
    </row>
    <row r="1211" spans="2:36" s="89" customFormat="1" ht="48" customHeight="1" x14ac:dyDescent="0.3">
      <c r="B1211" s="228"/>
      <c r="C1211" s="228"/>
      <c r="D1211" s="228"/>
      <c r="E1211" s="229"/>
      <c r="F1211" s="229"/>
      <c r="G1211" s="229"/>
      <c r="H1211" s="228"/>
      <c r="I1211" s="228"/>
      <c r="J1211" s="11" t="s">
        <v>120</v>
      </c>
      <c r="K1211" s="7" t="s">
        <v>121</v>
      </c>
      <c r="L1211" s="7" t="s">
        <v>119</v>
      </c>
      <c r="M1211" s="7">
        <v>1</v>
      </c>
      <c r="N1211" s="227"/>
      <c r="O1211" s="228"/>
      <c r="P1211" s="228"/>
      <c r="Q1211" s="228"/>
      <c r="R1211" s="231"/>
      <c r="S1211" s="231"/>
      <c r="T1211" s="232"/>
      <c r="U1211" s="232"/>
      <c r="V1211" s="294"/>
      <c r="W1211" s="236"/>
      <c r="X1211" s="236"/>
      <c r="Y1211" s="294"/>
      <c r="Z1211" s="236"/>
      <c r="AA1211" s="236"/>
      <c r="AB1211" s="294"/>
      <c r="AC1211" s="227"/>
      <c r="AD1211" s="237"/>
      <c r="AE1211" s="237"/>
      <c r="AF1211" s="228"/>
      <c r="AG1211" s="227"/>
      <c r="AH1211" s="227"/>
      <c r="AI1211" s="227"/>
      <c r="AJ1211" s="228"/>
    </row>
    <row r="1212" spans="2:36" s="89" customFormat="1" ht="52.2" customHeight="1" x14ac:dyDescent="0.3">
      <c r="B1212" s="228" t="s">
        <v>1112</v>
      </c>
      <c r="C1212" s="228" t="s">
        <v>507</v>
      </c>
      <c r="D1212" s="228" t="s">
        <v>66</v>
      </c>
      <c r="E1212" s="229" t="s">
        <v>67</v>
      </c>
      <c r="F1212" s="229" t="s">
        <v>132</v>
      </c>
      <c r="G1212" s="229" t="s">
        <v>69</v>
      </c>
      <c r="H1212" s="228" t="s">
        <v>70</v>
      </c>
      <c r="I1212" s="228" t="s">
        <v>79</v>
      </c>
      <c r="J1212" s="11" t="s">
        <v>113</v>
      </c>
      <c r="K1212" s="7" t="s">
        <v>114</v>
      </c>
      <c r="L1212" s="7" t="s">
        <v>115</v>
      </c>
      <c r="M1212" s="7">
        <v>1</v>
      </c>
      <c r="N1212" s="227" t="s">
        <v>108</v>
      </c>
      <c r="O1212" s="228" t="s">
        <v>164</v>
      </c>
      <c r="P1212" s="228" t="s">
        <v>75</v>
      </c>
      <c r="Q1212" s="228" t="s">
        <v>76</v>
      </c>
      <c r="R1212" s="231" t="s">
        <v>77</v>
      </c>
      <c r="S1212" s="231" t="s">
        <v>109</v>
      </c>
      <c r="T1212" s="232">
        <f>V1212+Y1212</f>
        <v>47481.509999999995</v>
      </c>
      <c r="U1212" s="232" t="s">
        <v>98</v>
      </c>
      <c r="V1212" s="294">
        <v>40359.279999999999</v>
      </c>
      <c r="W1212" s="236" t="s">
        <v>98</v>
      </c>
      <c r="X1212" s="236" t="s">
        <v>98</v>
      </c>
      <c r="Y1212" s="294">
        <v>7122.23</v>
      </c>
      <c r="Z1212" s="236" t="s">
        <v>98</v>
      </c>
      <c r="AA1212" s="236" t="s">
        <v>98</v>
      </c>
      <c r="AB1212" s="294">
        <v>3561.12</v>
      </c>
      <c r="AC1212" s="227" t="s">
        <v>80</v>
      </c>
      <c r="AD1212" s="237" t="s">
        <v>98</v>
      </c>
      <c r="AE1212" s="237">
        <f>+V1212+Y1212</f>
        <v>47481.509999999995</v>
      </c>
      <c r="AF1212" s="228" t="s">
        <v>79</v>
      </c>
      <c r="AG1212" s="227" t="s">
        <v>33</v>
      </c>
      <c r="AH1212" s="227" t="s">
        <v>167</v>
      </c>
      <c r="AI1212" s="227" t="s">
        <v>232</v>
      </c>
      <c r="AJ1212" s="228"/>
    </row>
    <row r="1213" spans="2:36" s="89" customFormat="1" ht="55.2" x14ac:dyDescent="0.3">
      <c r="B1213" s="228"/>
      <c r="C1213" s="228"/>
      <c r="D1213" s="228"/>
      <c r="E1213" s="229"/>
      <c r="F1213" s="229"/>
      <c r="G1213" s="229"/>
      <c r="H1213" s="228"/>
      <c r="I1213" s="228"/>
      <c r="J1213" s="11" t="s">
        <v>116</v>
      </c>
      <c r="K1213" s="7" t="s">
        <v>117</v>
      </c>
      <c r="L1213" s="7" t="s">
        <v>85</v>
      </c>
      <c r="M1213" s="7">
        <v>1</v>
      </c>
      <c r="N1213" s="227"/>
      <c r="O1213" s="228"/>
      <c r="P1213" s="228"/>
      <c r="Q1213" s="228"/>
      <c r="R1213" s="231"/>
      <c r="S1213" s="231"/>
      <c r="T1213" s="232"/>
      <c r="U1213" s="232"/>
      <c r="V1213" s="294"/>
      <c r="W1213" s="236"/>
      <c r="X1213" s="236"/>
      <c r="Y1213" s="294"/>
      <c r="Z1213" s="236"/>
      <c r="AA1213" s="236"/>
      <c r="AB1213" s="294"/>
      <c r="AC1213" s="227"/>
      <c r="AD1213" s="237"/>
      <c r="AE1213" s="237"/>
      <c r="AF1213" s="228"/>
      <c r="AG1213" s="227"/>
      <c r="AH1213" s="227"/>
      <c r="AI1213" s="227"/>
      <c r="AJ1213" s="228"/>
    </row>
    <row r="1214" spans="2:36" s="89" customFormat="1" ht="41.4" x14ac:dyDescent="0.3">
      <c r="B1214" s="228"/>
      <c r="C1214" s="228"/>
      <c r="D1214" s="228"/>
      <c r="E1214" s="229"/>
      <c r="F1214" s="229"/>
      <c r="G1214" s="229"/>
      <c r="H1214" s="228"/>
      <c r="I1214" s="228"/>
      <c r="J1214" s="11" t="s">
        <v>208</v>
      </c>
      <c r="K1214" s="7" t="s">
        <v>118</v>
      </c>
      <c r="L1214" s="7" t="s">
        <v>119</v>
      </c>
      <c r="M1214" s="7">
        <v>1</v>
      </c>
      <c r="N1214" s="227"/>
      <c r="O1214" s="228"/>
      <c r="P1214" s="228"/>
      <c r="Q1214" s="228"/>
      <c r="R1214" s="231"/>
      <c r="S1214" s="231"/>
      <c r="T1214" s="232"/>
      <c r="U1214" s="232"/>
      <c r="V1214" s="294"/>
      <c r="W1214" s="236"/>
      <c r="X1214" s="236"/>
      <c r="Y1214" s="294"/>
      <c r="Z1214" s="236"/>
      <c r="AA1214" s="236"/>
      <c r="AB1214" s="294"/>
      <c r="AC1214" s="227"/>
      <c r="AD1214" s="237"/>
      <c r="AE1214" s="237"/>
      <c r="AF1214" s="228"/>
      <c r="AG1214" s="227"/>
      <c r="AH1214" s="227"/>
      <c r="AI1214" s="227"/>
      <c r="AJ1214" s="228"/>
    </row>
    <row r="1215" spans="2:36" s="89" customFormat="1" ht="27.6" x14ac:dyDescent="0.3">
      <c r="B1215" s="228"/>
      <c r="C1215" s="228"/>
      <c r="D1215" s="228"/>
      <c r="E1215" s="229"/>
      <c r="F1215" s="229"/>
      <c r="G1215" s="229"/>
      <c r="H1215" s="228"/>
      <c r="I1215" s="228"/>
      <c r="J1215" s="11" t="s">
        <v>120</v>
      </c>
      <c r="K1215" s="7" t="s">
        <v>121</v>
      </c>
      <c r="L1215" s="7" t="s">
        <v>119</v>
      </c>
      <c r="M1215" s="7">
        <v>1</v>
      </c>
      <c r="N1215" s="227"/>
      <c r="O1215" s="228"/>
      <c r="P1215" s="228"/>
      <c r="Q1215" s="228"/>
      <c r="R1215" s="231"/>
      <c r="S1215" s="231"/>
      <c r="T1215" s="232"/>
      <c r="U1215" s="232"/>
      <c r="V1215" s="294"/>
      <c r="W1215" s="236"/>
      <c r="X1215" s="236"/>
      <c r="Y1215" s="294"/>
      <c r="Z1215" s="236"/>
      <c r="AA1215" s="236"/>
      <c r="AB1215" s="294"/>
      <c r="AC1215" s="227"/>
      <c r="AD1215" s="237"/>
      <c r="AE1215" s="237"/>
      <c r="AF1215" s="228"/>
      <c r="AG1215" s="227"/>
      <c r="AH1215" s="227"/>
      <c r="AI1215" s="227"/>
      <c r="AJ1215" s="228"/>
    </row>
    <row r="1216" spans="2:36" s="89" customFormat="1" ht="52.2" customHeight="1" x14ac:dyDescent="0.3">
      <c r="B1216" s="243" t="s">
        <v>1046</v>
      </c>
      <c r="C1216" s="243" t="s">
        <v>221</v>
      </c>
      <c r="D1216" s="243" t="s">
        <v>66</v>
      </c>
      <c r="E1216" s="299" t="s">
        <v>67</v>
      </c>
      <c r="F1216" s="299" t="s">
        <v>796</v>
      </c>
      <c r="G1216" s="299" t="s">
        <v>69</v>
      </c>
      <c r="H1216" s="243" t="s">
        <v>70</v>
      </c>
      <c r="I1216" s="243" t="s">
        <v>79</v>
      </c>
      <c r="J1216" s="20" t="s">
        <v>113</v>
      </c>
      <c r="K1216" s="27" t="s">
        <v>114</v>
      </c>
      <c r="L1216" s="27" t="s">
        <v>115</v>
      </c>
      <c r="M1216" s="27">
        <v>2</v>
      </c>
      <c r="N1216" s="282" t="s">
        <v>108</v>
      </c>
      <c r="O1216" s="243" t="s">
        <v>360</v>
      </c>
      <c r="P1216" s="243" t="s">
        <v>75</v>
      </c>
      <c r="Q1216" s="243" t="s">
        <v>76</v>
      </c>
      <c r="R1216" s="301" t="s">
        <v>77</v>
      </c>
      <c r="S1216" s="301" t="s">
        <v>109</v>
      </c>
      <c r="T1216" s="300">
        <f>V1216+Y1216</f>
        <v>151940</v>
      </c>
      <c r="U1216" s="300">
        <f>+T1216/2</f>
        <v>75970</v>
      </c>
      <c r="V1216" s="284">
        <v>75970</v>
      </c>
      <c r="W1216" s="284" t="s">
        <v>79</v>
      </c>
      <c r="X1216" s="284" t="s">
        <v>79</v>
      </c>
      <c r="Y1216" s="284">
        <v>75970</v>
      </c>
      <c r="Z1216" s="284" t="s">
        <v>79</v>
      </c>
      <c r="AA1216" s="284" t="s">
        <v>79</v>
      </c>
      <c r="AB1216" s="284">
        <v>13212.17</v>
      </c>
      <c r="AC1216" s="282" t="s">
        <v>80</v>
      </c>
      <c r="AD1216" s="283">
        <f>V1216+Y1216</f>
        <v>151940</v>
      </c>
      <c r="AE1216" s="283" t="s">
        <v>79</v>
      </c>
      <c r="AF1216" s="282" t="s">
        <v>79</v>
      </c>
      <c r="AG1216" s="282" t="s">
        <v>33</v>
      </c>
      <c r="AH1216" s="282" t="s">
        <v>157</v>
      </c>
      <c r="AI1216" s="282" t="s">
        <v>158</v>
      </c>
      <c r="AJ1216" s="282"/>
    </row>
    <row r="1217" spans="2:36" s="89" customFormat="1" ht="55.2" x14ac:dyDescent="0.3">
      <c r="B1217" s="243"/>
      <c r="C1217" s="243"/>
      <c r="D1217" s="243"/>
      <c r="E1217" s="299"/>
      <c r="F1217" s="299"/>
      <c r="G1217" s="299"/>
      <c r="H1217" s="243"/>
      <c r="I1217" s="243"/>
      <c r="J1217" s="20" t="s">
        <v>116</v>
      </c>
      <c r="K1217" s="27" t="s">
        <v>117</v>
      </c>
      <c r="L1217" s="27" t="s">
        <v>85</v>
      </c>
      <c r="M1217" s="27">
        <v>2</v>
      </c>
      <c r="N1217" s="282"/>
      <c r="O1217" s="243"/>
      <c r="P1217" s="243"/>
      <c r="Q1217" s="243"/>
      <c r="R1217" s="301"/>
      <c r="S1217" s="301"/>
      <c r="T1217" s="300"/>
      <c r="U1217" s="300"/>
      <c r="V1217" s="284"/>
      <c r="W1217" s="284"/>
      <c r="X1217" s="284"/>
      <c r="Y1217" s="284"/>
      <c r="Z1217" s="284"/>
      <c r="AA1217" s="284"/>
      <c r="AB1217" s="284"/>
      <c r="AC1217" s="282"/>
      <c r="AD1217" s="283"/>
      <c r="AE1217" s="283"/>
      <c r="AF1217" s="243"/>
      <c r="AG1217" s="282"/>
      <c r="AH1217" s="282"/>
      <c r="AI1217" s="282"/>
      <c r="AJ1217" s="243"/>
    </row>
    <row r="1218" spans="2:36" s="89" customFormat="1" ht="41.4" x14ac:dyDescent="0.3">
      <c r="B1218" s="243"/>
      <c r="C1218" s="243"/>
      <c r="D1218" s="243"/>
      <c r="E1218" s="299"/>
      <c r="F1218" s="299"/>
      <c r="G1218" s="299"/>
      <c r="H1218" s="243"/>
      <c r="I1218" s="243"/>
      <c r="J1218" s="20" t="s">
        <v>208</v>
      </c>
      <c r="K1218" s="27" t="s">
        <v>118</v>
      </c>
      <c r="L1218" s="27" t="s">
        <v>119</v>
      </c>
      <c r="M1218" s="27">
        <v>2</v>
      </c>
      <c r="N1218" s="282"/>
      <c r="O1218" s="243"/>
      <c r="P1218" s="243"/>
      <c r="Q1218" s="243"/>
      <c r="R1218" s="301"/>
      <c r="S1218" s="301"/>
      <c r="T1218" s="300"/>
      <c r="U1218" s="300"/>
      <c r="V1218" s="284"/>
      <c r="W1218" s="284"/>
      <c r="X1218" s="284"/>
      <c r="Y1218" s="284"/>
      <c r="Z1218" s="284"/>
      <c r="AA1218" s="284"/>
      <c r="AB1218" s="284"/>
      <c r="AC1218" s="282"/>
      <c r="AD1218" s="283"/>
      <c r="AE1218" s="283"/>
      <c r="AF1218" s="243"/>
      <c r="AG1218" s="282"/>
      <c r="AH1218" s="282"/>
      <c r="AI1218" s="282"/>
      <c r="AJ1218" s="243"/>
    </row>
    <row r="1219" spans="2:36" s="89" customFormat="1" ht="27.6" x14ac:dyDescent="0.3">
      <c r="B1219" s="243"/>
      <c r="C1219" s="243"/>
      <c r="D1219" s="243"/>
      <c r="E1219" s="299"/>
      <c r="F1219" s="299"/>
      <c r="G1219" s="299"/>
      <c r="H1219" s="243"/>
      <c r="I1219" s="243"/>
      <c r="J1219" s="20" t="s">
        <v>120</v>
      </c>
      <c r="K1219" s="27" t="s">
        <v>121</v>
      </c>
      <c r="L1219" s="27" t="s">
        <v>119</v>
      </c>
      <c r="M1219" s="27">
        <v>2</v>
      </c>
      <c r="N1219" s="282"/>
      <c r="O1219" s="243"/>
      <c r="P1219" s="243"/>
      <c r="Q1219" s="243"/>
      <c r="R1219" s="301"/>
      <c r="S1219" s="301"/>
      <c r="T1219" s="300"/>
      <c r="U1219" s="300"/>
      <c r="V1219" s="284"/>
      <c r="W1219" s="284"/>
      <c r="X1219" s="284"/>
      <c r="Y1219" s="284"/>
      <c r="Z1219" s="284"/>
      <c r="AA1219" s="284"/>
      <c r="AB1219" s="284"/>
      <c r="AC1219" s="282"/>
      <c r="AD1219" s="283"/>
      <c r="AE1219" s="283"/>
      <c r="AF1219" s="243"/>
      <c r="AG1219" s="282"/>
      <c r="AH1219" s="282"/>
      <c r="AI1219" s="282"/>
      <c r="AJ1219" s="243"/>
    </row>
    <row r="1220" spans="2:36" s="79" customFormat="1" ht="132" customHeight="1" x14ac:dyDescent="0.3">
      <c r="B1220" s="228" t="s">
        <v>218</v>
      </c>
      <c r="C1220" s="228" t="s">
        <v>222</v>
      </c>
      <c r="D1220" s="228" t="s">
        <v>106</v>
      </c>
      <c r="E1220" s="229" t="s">
        <v>67</v>
      </c>
      <c r="F1220" s="229" t="s">
        <v>795</v>
      </c>
      <c r="G1220" s="229" t="s">
        <v>147</v>
      </c>
      <c r="H1220" s="228" t="s">
        <v>70</v>
      </c>
      <c r="I1220" s="228" t="s">
        <v>79</v>
      </c>
      <c r="J1220" s="11" t="s">
        <v>207</v>
      </c>
      <c r="K1220" s="7" t="s">
        <v>107</v>
      </c>
      <c r="L1220" s="7" t="s">
        <v>86</v>
      </c>
      <c r="M1220" s="7">
        <v>40</v>
      </c>
      <c r="N1220" s="227" t="s">
        <v>108</v>
      </c>
      <c r="O1220" s="228" t="s">
        <v>360</v>
      </c>
      <c r="P1220" s="228" t="s">
        <v>75</v>
      </c>
      <c r="Q1220" s="228" t="s">
        <v>76</v>
      </c>
      <c r="R1220" s="231" t="s">
        <v>77</v>
      </c>
      <c r="S1220" s="231" t="s">
        <v>109</v>
      </c>
      <c r="T1220" s="232">
        <f>V1220+Y1220</f>
        <v>74900</v>
      </c>
      <c r="U1220" s="232">
        <f>T1220/M1221</f>
        <v>74900</v>
      </c>
      <c r="V1220" s="236">
        <v>37450</v>
      </c>
      <c r="W1220" s="236" t="s">
        <v>79</v>
      </c>
      <c r="X1220" s="236" t="s">
        <v>79</v>
      </c>
      <c r="Y1220" s="236">
        <v>37450</v>
      </c>
      <c r="Z1220" s="236" t="s">
        <v>98</v>
      </c>
      <c r="AA1220" s="236" t="s">
        <v>79</v>
      </c>
      <c r="AB1220" s="236">
        <v>6513.0450000000001</v>
      </c>
      <c r="AC1220" s="227" t="s">
        <v>149</v>
      </c>
      <c r="AD1220" s="237">
        <f>V1220+Y1220</f>
        <v>74900</v>
      </c>
      <c r="AE1220" s="237" t="s">
        <v>79</v>
      </c>
      <c r="AF1220" s="227" t="s">
        <v>79</v>
      </c>
      <c r="AG1220" s="227" t="s">
        <v>33</v>
      </c>
      <c r="AH1220" s="227" t="s">
        <v>157</v>
      </c>
      <c r="AI1220" s="227" t="s">
        <v>158</v>
      </c>
      <c r="AJ1220" s="239"/>
    </row>
    <row r="1221" spans="2:36" s="79" customFormat="1" ht="86.1" customHeight="1" x14ac:dyDescent="0.3">
      <c r="B1221" s="228"/>
      <c r="C1221" s="228"/>
      <c r="D1221" s="228"/>
      <c r="E1221" s="229"/>
      <c r="F1221" s="229"/>
      <c r="G1221" s="229"/>
      <c r="H1221" s="228"/>
      <c r="I1221" s="228"/>
      <c r="J1221" s="11" t="s">
        <v>111</v>
      </c>
      <c r="K1221" s="7" t="s">
        <v>112</v>
      </c>
      <c r="L1221" s="7" t="s">
        <v>85</v>
      </c>
      <c r="M1221" s="7">
        <v>1</v>
      </c>
      <c r="N1221" s="227"/>
      <c r="O1221" s="228"/>
      <c r="P1221" s="228"/>
      <c r="Q1221" s="228"/>
      <c r="R1221" s="231"/>
      <c r="S1221" s="231"/>
      <c r="T1221" s="232"/>
      <c r="U1221" s="232"/>
      <c r="V1221" s="236"/>
      <c r="W1221" s="236"/>
      <c r="X1221" s="236"/>
      <c r="Y1221" s="236"/>
      <c r="Z1221" s="236"/>
      <c r="AA1221" s="236"/>
      <c r="AB1221" s="236"/>
      <c r="AC1221" s="227"/>
      <c r="AD1221" s="237"/>
      <c r="AE1221" s="237"/>
      <c r="AF1221" s="228"/>
      <c r="AG1221" s="227"/>
      <c r="AH1221" s="227"/>
      <c r="AI1221" s="227"/>
      <c r="AJ1221" s="257"/>
    </row>
    <row r="1222" spans="2:36" s="79" customFormat="1" ht="59.1" customHeight="1" x14ac:dyDescent="0.3">
      <c r="B1222" s="228"/>
      <c r="C1222" s="228"/>
      <c r="D1222" s="228"/>
      <c r="E1222" s="229"/>
      <c r="F1222" s="229"/>
      <c r="G1222" s="229"/>
      <c r="H1222" s="228"/>
      <c r="I1222" s="228"/>
      <c r="J1222" s="11" t="s">
        <v>127</v>
      </c>
      <c r="K1222" s="7" t="s">
        <v>128</v>
      </c>
      <c r="L1222" s="7" t="s">
        <v>85</v>
      </c>
      <c r="M1222" s="63">
        <v>35</v>
      </c>
      <c r="N1222" s="227"/>
      <c r="O1222" s="228"/>
      <c r="P1222" s="228"/>
      <c r="Q1222" s="228"/>
      <c r="R1222" s="231"/>
      <c r="S1222" s="231"/>
      <c r="T1222" s="232"/>
      <c r="U1222" s="232"/>
      <c r="V1222" s="236"/>
      <c r="W1222" s="236"/>
      <c r="X1222" s="236"/>
      <c r="Y1222" s="236"/>
      <c r="Z1222" s="236"/>
      <c r="AA1222" s="236"/>
      <c r="AB1222" s="236"/>
      <c r="AC1222" s="227"/>
      <c r="AD1222" s="237"/>
      <c r="AE1222" s="237"/>
      <c r="AF1222" s="228"/>
      <c r="AG1222" s="227"/>
      <c r="AH1222" s="227"/>
      <c r="AI1222" s="227"/>
      <c r="AJ1222" s="258"/>
    </row>
    <row r="1223" spans="2:36" s="79" customFormat="1" ht="132" customHeight="1" x14ac:dyDescent="0.3">
      <c r="B1223" s="228" t="s">
        <v>219</v>
      </c>
      <c r="C1223" s="228" t="s">
        <v>223</v>
      </c>
      <c r="D1223" s="228" t="s">
        <v>106</v>
      </c>
      <c r="E1223" s="229" t="s">
        <v>67</v>
      </c>
      <c r="F1223" s="229" t="s">
        <v>795</v>
      </c>
      <c r="G1223" s="229" t="s">
        <v>147</v>
      </c>
      <c r="H1223" s="228" t="s">
        <v>70</v>
      </c>
      <c r="I1223" s="228" t="s">
        <v>79</v>
      </c>
      <c r="J1223" s="11" t="s">
        <v>207</v>
      </c>
      <c r="K1223" s="7" t="s">
        <v>107</v>
      </c>
      <c r="L1223" s="7" t="s">
        <v>86</v>
      </c>
      <c r="M1223" s="7">
        <v>40</v>
      </c>
      <c r="N1223" s="227" t="s">
        <v>108</v>
      </c>
      <c r="O1223" s="228" t="s">
        <v>360</v>
      </c>
      <c r="P1223" s="228" t="s">
        <v>75</v>
      </c>
      <c r="Q1223" s="228" t="s">
        <v>76</v>
      </c>
      <c r="R1223" s="231" t="s">
        <v>77</v>
      </c>
      <c r="S1223" s="231" t="s">
        <v>109</v>
      </c>
      <c r="T1223" s="232">
        <f>V1223+Y1223</f>
        <v>85600</v>
      </c>
      <c r="U1223" s="232">
        <f>T1223</f>
        <v>85600</v>
      </c>
      <c r="V1223" s="236">
        <v>42800</v>
      </c>
      <c r="W1223" s="236" t="s">
        <v>79</v>
      </c>
      <c r="X1223" s="236" t="s">
        <v>79</v>
      </c>
      <c r="Y1223" s="236">
        <v>42800</v>
      </c>
      <c r="Z1223" s="236" t="s">
        <v>98</v>
      </c>
      <c r="AA1223" s="236" t="s">
        <v>79</v>
      </c>
      <c r="AB1223" s="236">
        <v>7443.48</v>
      </c>
      <c r="AC1223" s="227" t="s">
        <v>149</v>
      </c>
      <c r="AD1223" s="237">
        <f>V1223+Y1223</f>
        <v>85600</v>
      </c>
      <c r="AE1223" s="237" t="s">
        <v>79</v>
      </c>
      <c r="AF1223" s="227" t="s">
        <v>79</v>
      </c>
      <c r="AG1223" s="227" t="s">
        <v>33</v>
      </c>
      <c r="AH1223" s="227" t="s">
        <v>157</v>
      </c>
      <c r="AI1223" s="227" t="s">
        <v>158</v>
      </c>
      <c r="AJ1223" s="227"/>
    </row>
    <row r="1224" spans="2:36" s="79" customFormat="1" ht="86.1" customHeight="1" x14ac:dyDescent="0.3">
      <c r="B1224" s="228"/>
      <c r="C1224" s="228"/>
      <c r="D1224" s="228"/>
      <c r="E1224" s="229"/>
      <c r="F1224" s="229"/>
      <c r="G1224" s="229"/>
      <c r="H1224" s="228"/>
      <c r="I1224" s="228"/>
      <c r="J1224" s="11" t="s">
        <v>111</v>
      </c>
      <c r="K1224" s="7" t="s">
        <v>112</v>
      </c>
      <c r="L1224" s="7" t="s">
        <v>85</v>
      </c>
      <c r="M1224" s="7">
        <v>1</v>
      </c>
      <c r="N1224" s="227"/>
      <c r="O1224" s="228"/>
      <c r="P1224" s="228"/>
      <c r="Q1224" s="228"/>
      <c r="R1224" s="231"/>
      <c r="S1224" s="231"/>
      <c r="T1224" s="232"/>
      <c r="U1224" s="232"/>
      <c r="V1224" s="236"/>
      <c r="W1224" s="236"/>
      <c r="X1224" s="236"/>
      <c r="Y1224" s="236"/>
      <c r="Z1224" s="236"/>
      <c r="AA1224" s="236"/>
      <c r="AB1224" s="236"/>
      <c r="AC1224" s="227"/>
      <c r="AD1224" s="237"/>
      <c r="AE1224" s="237"/>
      <c r="AF1224" s="228"/>
      <c r="AG1224" s="227"/>
      <c r="AH1224" s="227"/>
      <c r="AI1224" s="227"/>
      <c r="AJ1224" s="228"/>
    </row>
    <row r="1225" spans="2:36" s="79" customFormat="1" ht="59.1" customHeight="1" x14ac:dyDescent="0.3">
      <c r="B1225" s="228"/>
      <c r="C1225" s="228"/>
      <c r="D1225" s="228"/>
      <c r="E1225" s="229"/>
      <c r="F1225" s="229"/>
      <c r="G1225" s="229"/>
      <c r="H1225" s="228"/>
      <c r="I1225" s="228"/>
      <c r="J1225" s="11" t="s">
        <v>127</v>
      </c>
      <c r="K1225" s="7" t="s">
        <v>128</v>
      </c>
      <c r="L1225" s="7" t="s">
        <v>85</v>
      </c>
      <c r="M1225" s="63">
        <v>40</v>
      </c>
      <c r="N1225" s="227"/>
      <c r="O1225" s="228"/>
      <c r="P1225" s="228"/>
      <c r="Q1225" s="228"/>
      <c r="R1225" s="231"/>
      <c r="S1225" s="231"/>
      <c r="T1225" s="232"/>
      <c r="U1225" s="232"/>
      <c r="V1225" s="236"/>
      <c r="W1225" s="236"/>
      <c r="X1225" s="236"/>
      <c r="Y1225" s="236"/>
      <c r="Z1225" s="236"/>
      <c r="AA1225" s="236"/>
      <c r="AB1225" s="236"/>
      <c r="AC1225" s="227"/>
      <c r="AD1225" s="237"/>
      <c r="AE1225" s="237"/>
      <c r="AF1225" s="228"/>
      <c r="AG1225" s="227"/>
      <c r="AH1225" s="227"/>
      <c r="AI1225" s="227"/>
      <c r="AJ1225" s="228"/>
    </row>
    <row r="1226" spans="2:36" s="79" customFormat="1" ht="95.1" customHeight="1" x14ac:dyDescent="0.3">
      <c r="B1226" s="228" t="s">
        <v>224</v>
      </c>
      <c r="C1226" s="228" t="s">
        <v>225</v>
      </c>
      <c r="D1226" s="228" t="s">
        <v>106</v>
      </c>
      <c r="E1226" s="229" t="s">
        <v>67</v>
      </c>
      <c r="F1226" s="229" t="s">
        <v>804</v>
      </c>
      <c r="G1226" s="229" t="s">
        <v>147</v>
      </c>
      <c r="H1226" s="228" t="s">
        <v>70</v>
      </c>
      <c r="I1226" s="228" t="s">
        <v>79</v>
      </c>
      <c r="J1226" s="11" t="s">
        <v>207</v>
      </c>
      <c r="K1226" s="7" t="s">
        <v>107</v>
      </c>
      <c r="L1226" s="7" t="s">
        <v>86</v>
      </c>
      <c r="M1226" s="7">
        <v>40</v>
      </c>
      <c r="N1226" s="227" t="s">
        <v>108</v>
      </c>
      <c r="O1226" s="228" t="s">
        <v>360</v>
      </c>
      <c r="P1226" s="228" t="s">
        <v>75</v>
      </c>
      <c r="Q1226" s="228" t="s">
        <v>76</v>
      </c>
      <c r="R1226" s="231" t="s">
        <v>77</v>
      </c>
      <c r="S1226" s="231" t="s">
        <v>109</v>
      </c>
      <c r="T1226" s="232">
        <f>V1226+Y1226</f>
        <v>32100</v>
      </c>
      <c r="U1226" s="232">
        <f>T1226</f>
        <v>32100</v>
      </c>
      <c r="V1226" s="236">
        <v>16050</v>
      </c>
      <c r="W1226" s="236" t="s">
        <v>79</v>
      </c>
      <c r="X1226" s="236" t="s">
        <v>79</v>
      </c>
      <c r="Y1226" s="236">
        <v>16050</v>
      </c>
      <c r="Z1226" s="236" t="s">
        <v>98</v>
      </c>
      <c r="AA1226" s="236" t="s">
        <v>79</v>
      </c>
      <c r="AB1226" s="236">
        <v>2791.31</v>
      </c>
      <c r="AC1226" s="227" t="s">
        <v>149</v>
      </c>
      <c r="AD1226" s="237">
        <f>V1226+Y1226</f>
        <v>32100</v>
      </c>
      <c r="AE1226" s="237" t="s">
        <v>79</v>
      </c>
      <c r="AF1226" s="227" t="s">
        <v>79</v>
      </c>
      <c r="AG1226" s="227" t="s">
        <v>33</v>
      </c>
      <c r="AH1226" s="227" t="s">
        <v>157</v>
      </c>
      <c r="AI1226" s="227" t="s">
        <v>158</v>
      </c>
      <c r="AJ1226" s="227"/>
    </row>
    <row r="1227" spans="2:36" s="79" customFormat="1" ht="52.2" customHeight="1" x14ac:dyDescent="0.3">
      <c r="B1227" s="228"/>
      <c r="C1227" s="228"/>
      <c r="D1227" s="228"/>
      <c r="E1227" s="229"/>
      <c r="F1227" s="229"/>
      <c r="G1227" s="229"/>
      <c r="H1227" s="228"/>
      <c r="I1227" s="228"/>
      <c r="J1227" s="11" t="s">
        <v>111</v>
      </c>
      <c r="K1227" s="7" t="s">
        <v>112</v>
      </c>
      <c r="L1227" s="7" t="s">
        <v>85</v>
      </c>
      <c r="M1227" s="7">
        <v>1</v>
      </c>
      <c r="N1227" s="227"/>
      <c r="O1227" s="228"/>
      <c r="P1227" s="228"/>
      <c r="Q1227" s="228"/>
      <c r="R1227" s="231"/>
      <c r="S1227" s="231"/>
      <c r="T1227" s="232"/>
      <c r="U1227" s="232"/>
      <c r="V1227" s="236"/>
      <c r="W1227" s="236"/>
      <c r="X1227" s="236"/>
      <c r="Y1227" s="236"/>
      <c r="Z1227" s="236"/>
      <c r="AA1227" s="236"/>
      <c r="AB1227" s="236"/>
      <c r="AC1227" s="227"/>
      <c r="AD1227" s="237"/>
      <c r="AE1227" s="237"/>
      <c r="AF1227" s="228"/>
      <c r="AG1227" s="227"/>
      <c r="AH1227" s="227"/>
      <c r="AI1227" s="227"/>
      <c r="AJ1227" s="228"/>
    </row>
    <row r="1228" spans="2:36" s="79" customFormat="1" ht="59.1" customHeight="1" x14ac:dyDescent="0.3">
      <c r="B1228" s="228"/>
      <c r="C1228" s="228"/>
      <c r="D1228" s="228"/>
      <c r="E1228" s="229"/>
      <c r="F1228" s="229"/>
      <c r="G1228" s="229"/>
      <c r="H1228" s="228"/>
      <c r="I1228" s="228"/>
      <c r="J1228" s="11" t="s">
        <v>127</v>
      </c>
      <c r="K1228" s="7" t="s">
        <v>128</v>
      </c>
      <c r="L1228" s="7" t="s">
        <v>85</v>
      </c>
      <c r="M1228" s="63">
        <v>15</v>
      </c>
      <c r="N1228" s="227"/>
      <c r="O1228" s="228"/>
      <c r="P1228" s="228"/>
      <c r="Q1228" s="228"/>
      <c r="R1228" s="231"/>
      <c r="S1228" s="231"/>
      <c r="T1228" s="232"/>
      <c r="U1228" s="232"/>
      <c r="V1228" s="236"/>
      <c r="W1228" s="236"/>
      <c r="X1228" s="236"/>
      <c r="Y1228" s="236"/>
      <c r="Z1228" s="236"/>
      <c r="AA1228" s="236"/>
      <c r="AB1228" s="236"/>
      <c r="AC1228" s="227"/>
      <c r="AD1228" s="237"/>
      <c r="AE1228" s="237"/>
      <c r="AF1228" s="228"/>
      <c r="AG1228" s="227"/>
      <c r="AH1228" s="227"/>
      <c r="AI1228" s="227"/>
      <c r="AJ1228" s="228"/>
    </row>
    <row r="1229" spans="2:36" s="79" customFormat="1" ht="95.1" customHeight="1" x14ac:dyDescent="0.3">
      <c r="B1229" s="228" t="s">
        <v>226</v>
      </c>
      <c r="C1229" s="228" t="s">
        <v>227</v>
      </c>
      <c r="D1229" s="228" t="s">
        <v>106</v>
      </c>
      <c r="E1229" s="229" t="s">
        <v>67</v>
      </c>
      <c r="F1229" s="229" t="s">
        <v>795</v>
      </c>
      <c r="G1229" s="229" t="s">
        <v>147</v>
      </c>
      <c r="H1229" s="228" t="s">
        <v>70</v>
      </c>
      <c r="I1229" s="228" t="s">
        <v>79</v>
      </c>
      <c r="J1229" s="11" t="s">
        <v>207</v>
      </c>
      <c r="K1229" s="7" t="s">
        <v>107</v>
      </c>
      <c r="L1229" s="7" t="s">
        <v>86</v>
      </c>
      <c r="M1229" s="7">
        <v>40</v>
      </c>
      <c r="N1229" s="227" t="s">
        <v>108</v>
      </c>
      <c r="O1229" s="228" t="s">
        <v>360</v>
      </c>
      <c r="P1229" s="228" t="s">
        <v>75</v>
      </c>
      <c r="Q1229" s="228" t="s">
        <v>76</v>
      </c>
      <c r="R1229" s="231" t="s">
        <v>77</v>
      </c>
      <c r="S1229" s="231" t="s">
        <v>109</v>
      </c>
      <c r="T1229" s="232">
        <f>V1229+Y1229</f>
        <v>203300</v>
      </c>
      <c r="U1229" s="232">
        <f>T1229</f>
        <v>203300</v>
      </c>
      <c r="V1229" s="236">
        <v>101650</v>
      </c>
      <c r="W1229" s="236" t="s">
        <v>79</v>
      </c>
      <c r="X1229" s="236" t="s">
        <v>79</v>
      </c>
      <c r="Y1229" s="236">
        <v>101650</v>
      </c>
      <c r="Z1229" s="236" t="s">
        <v>98</v>
      </c>
      <c r="AA1229" s="236" t="s">
        <v>79</v>
      </c>
      <c r="AB1229" s="236">
        <v>17678.259999999998</v>
      </c>
      <c r="AC1229" s="227" t="s">
        <v>149</v>
      </c>
      <c r="AD1229" s="237">
        <f>V1229+Y1229</f>
        <v>203300</v>
      </c>
      <c r="AE1229" s="237" t="s">
        <v>79</v>
      </c>
      <c r="AF1229" s="227" t="s">
        <v>79</v>
      </c>
      <c r="AG1229" s="227" t="s">
        <v>33</v>
      </c>
      <c r="AH1229" s="227" t="s">
        <v>157</v>
      </c>
      <c r="AI1229" s="227" t="s">
        <v>158</v>
      </c>
      <c r="AJ1229" s="227"/>
    </row>
    <row r="1230" spans="2:36" s="79" customFormat="1" ht="59.1" customHeight="1" x14ac:dyDescent="0.3">
      <c r="B1230" s="228"/>
      <c r="C1230" s="228"/>
      <c r="D1230" s="228"/>
      <c r="E1230" s="229"/>
      <c r="F1230" s="229"/>
      <c r="G1230" s="229"/>
      <c r="H1230" s="228"/>
      <c r="I1230" s="228"/>
      <c r="J1230" s="11" t="s">
        <v>111</v>
      </c>
      <c r="K1230" s="7" t="s">
        <v>112</v>
      </c>
      <c r="L1230" s="7" t="s">
        <v>85</v>
      </c>
      <c r="M1230" s="7">
        <v>1</v>
      </c>
      <c r="N1230" s="227"/>
      <c r="O1230" s="228"/>
      <c r="P1230" s="228"/>
      <c r="Q1230" s="228"/>
      <c r="R1230" s="231"/>
      <c r="S1230" s="231"/>
      <c r="T1230" s="232"/>
      <c r="U1230" s="232"/>
      <c r="V1230" s="236"/>
      <c r="W1230" s="236"/>
      <c r="X1230" s="236"/>
      <c r="Y1230" s="236"/>
      <c r="Z1230" s="236"/>
      <c r="AA1230" s="236"/>
      <c r="AB1230" s="236"/>
      <c r="AC1230" s="227"/>
      <c r="AD1230" s="237"/>
      <c r="AE1230" s="237"/>
      <c r="AF1230" s="228"/>
      <c r="AG1230" s="227"/>
      <c r="AH1230" s="227"/>
      <c r="AI1230" s="227"/>
      <c r="AJ1230" s="228"/>
    </row>
    <row r="1231" spans="2:36" s="79" customFormat="1" ht="59.1" customHeight="1" x14ac:dyDescent="0.3">
      <c r="B1231" s="228"/>
      <c r="C1231" s="228"/>
      <c r="D1231" s="228"/>
      <c r="E1231" s="229"/>
      <c r="F1231" s="229"/>
      <c r="G1231" s="229"/>
      <c r="H1231" s="228"/>
      <c r="I1231" s="228"/>
      <c r="J1231" s="11" t="s">
        <v>127</v>
      </c>
      <c r="K1231" s="7" t="s">
        <v>128</v>
      </c>
      <c r="L1231" s="7" t="s">
        <v>85</v>
      </c>
      <c r="M1231" s="63">
        <v>95</v>
      </c>
      <c r="N1231" s="227"/>
      <c r="O1231" s="228"/>
      <c r="P1231" s="228"/>
      <c r="Q1231" s="228"/>
      <c r="R1231" s="231"/>
      <c r="S1231" s="231"/>
      <c r="T1231" s="232"/>
      <c r="U1231" s="232"/>
      <c r="V1231" s="236"/>
      <c r="W1231" s="236"/>
      <c r="X1231" s="236"/>
      <c r="Y1231" s="236"/>
      <c r="Z1231" s="236"/>
      <c r="AA1231" s="236"/>
      <c r="AB1231" s="236"/>
      <c r="AC1231" s="227"/>
      <c r="AD1231" s="237"/>
      <c r="AE1231" s="237"/>
      <c r="AF1231" s="228"/>
      <c r="AG1231" s="227"/>
      <c r="AH1231" s="227"/>
      <c r="AI1231" s="227"/>
      <c r="AJ1231" s="228"/>
    </row>
    <row r="1232" spans="2:36" s="79" customFormat="1" ht="132" customHeight="1" x14ac:dyDescent="0.3">
      <c r="B1232" s="243" t="s">
        <v>1047</v>
      </c>
      <c r="C1232" s="243" t="s">
        <v>222</v>
      </c>
      <c r="D1232" s="243" t="s">
        <v>106</v>
      </c>
      <c r="E1232" s="299" t="s">
        <v>67</v>
      </c>
      <c r="F1232" s="299" t="s">
        <v>795</v>
      </c>
      <c r="G1232" s="299" t="s">
        <v>147</v>
      </c>
      <c r="H1232" s="243" t="s">
        <v>70</v>
      </c>
      <c r="I1232" s="243" t="s">
        <v>79</v>
      </c>
      <c r="J1232" s="20" t="s">
        <v>207</v>
      </c>
      <c r="K1232" s="27" t="s">
        <v>107</v>
      </c>
      <c r="L1232" s="27" t="s">
        <v>86</v>
      </c>
      <c r="M1232" s="27">
        <v>40</v>
      </c>
      <c r="N1232" s="282" t="s">
        <v>108</v>
      </c>
      <c r="O1232" s="243" t="s">
        <v>360</v>
      </c>
      <c r="P1232" s="243" t="s">
        <v>75</v>
      </c>
      <c r="Q1232" s="243" t="s">
        <v>76</v>
      </c>
      <c r="R1232" s="301" t="s">
        <v>77</v>
      </c>
      <c r="S1232" s="301" t="s">
        <v>109</v>
      </c>
      <c r="T1232" s="300">
        <f>V1232+Y1232</f>
        <v>74900</v>
      </c>
      <c r="U1232" s="300">
        <f>T1232</f>
        <v>74900</v>
      </c>
      <c r="V1232" s="284">
        <v>37450</v>
      </c>
      <c r="W1232" s="284" t="s">
        <v>79</v>
      </c>
      <c r="X1232" s="284" t="s">
        <v>79</v>
      </c>
      <c r="Y1232" s="284">
        <v>37450</v>
      </c>
      <c r="Z1232" s="284" t="s">
        <v>98</v>
      </c>
      <c r="AA1232" s="284" t="s">
        <v>79</v>
      </c>
      <c r="AB1232" s="284">
        <v>6513.0450000000001</v>
      </c>
      <c r="AC1232" s="282" t="s">
        <v>149</v>
      </c>
      <c r="AD1232" s="283">
        <f>V1232+Y1232</f>
        <v>74900</v>
      </c>
      <c r="AE1232" s="283" t="s">
        <v>79</v>
      </c>
      <c r="AF1232" s="282" t="s">
        <v>79</v>
      </c>
      <c r="AG1232" s="282" t="s">
        <v>33</v>
      </c>
      <c r="AH1232" s="282" t="s">
        <v>247</v>
      </c>
      <c r="AI1232" s="282" t="s">
        <v>252</v>
      </c>
      <c r="AJ1232" s="282"/>
    </row>
    <row r="1233" spans="2:36" s="79" customFormat="1" ht="86.1" customHeight="1" x14ac:dyDescent="0.3">
      <c r="B1233" s="243"/>
      <c r="C1233" s="243"/>
      <c r="D1233" s="243"/>
      <c r="E1233" s="299"/>
      <c r="F1233" s="299"/>
      <c r="G1233" s="299"/>
      <c r="H1233" s="243"/>
      <c r="I1233" s="243"/>
      <c r="J1233" s="20" t="s">
        <v>111</v>
      </c>
      <c r="K1233" s="27" t="s">
        <v>112</v>
      </c>
      <c r="L1233" s="27" t="s">
        <v>85</v>
      </c>
      <c r="M1233" s="27">
        <v>1</v>
      </c>
      <c r="N1233" s="282"/>
      <c r="O1233" s="243"/>
      <c r="P1233" s="243"/>
      <c r="Q1233" s="243"/>
      <c r="R1233" s="301"/>
      <c r="S1233" s="301"/>
      <c r="T1233" s="300"/>
      <c r="U1233" s="300"/>
      <c r="V1233" s="284"/>
      <c r="W1233" s="284"/>
      <c r="X1233" s="284"/>
      <c r="Y1233" s="284"/>
      <c r="Z1233" s="284"/>
      <c r="AA1233" s="284"/>
      <c r="AB1233" s="284"/>
      <c r="AC1233" s="282"/>
      <c r="AD1233" s="283"/>
      <c r="AE1233" s="283"/>
      <c r="AF1233" s="243"/>
      <c r="AG1233" s="282"/>
      <c r="AH1233" s="282"/>
      <c r="AI1233" s="282"/>
      <c r="AJ1233" s="243"/>
    </row>
    <row r="1234" spans="2:36" s="79" customFormat="1" ht="59.1" customHeight="1" x14ac:dyDescent="0.3">
      <c r="B1234" s="243"/>
      <c r="C1234" s="243"/>
      <c r="D1234" s="243"/>
      <c r="E1234" s="299"/>
      <c r="F1234" s="299"/>
      <c r="G1234" s="299"/>
      <c r="H1234" s="243"/>
      <c r="I1234" s="243"/>
      <c r="J1234" s="20" t="s">
        <v>127</v>
      </c>
      <c r="K1234" s="27" t="s">
        <v>128</v>
      </c>
      <c r="L1234" s="27" t="s">
        <v>85</v>
      </c>
      <c r="M1234" s="61">
        <v>35</v>
      </c>
      <c r="N1234" s="282"/>
      <c r="O1234" s="243"/>
      <c r="P1234" s="243"/>
      <c r="Q1234" s="243"/>
      <c r="R1234" s="301"/>
      <c r="S1234" s="301"/>
      <c r="T1234" s="300"/>
      <c r="U1234" s="300"/>
      <c r="V1234" s="284"/>
      <c r="W1234" s="284"/>
      <c r="X1234" s="284"/>
      <c r="Y1234" s="284"/>
      <c r="Z1234" s="284"/>
      <c r="AA1234" s="284"/>
      <c r="AB1234" s="284"/>
      <c r="AC1234" s="282"/>
      <c r="AD1234" s="283"/>
      <c r="AE1234" s="283"/>
      <c r="AF1234" s="243"/>
      <c r="AG1234" s="282"/>
      <c r="AH1234" s="282"/>
      <c r="AI1234" s="282"/>
      <c r="AJ1234" s="243"/>
    </row>
    <row r="1235" spans="2:36" s="89" customFormat="1" ht="70.5" customHeight="1" x14ac:dyDescent="0.3">
      <c r="B1235" s="228" t="s">
        <v>228</v>
      </c>
      <c r="C1235" s="228" t="s">
        <v>221</v>
      </c>
      <c r="D1235" s="228" t="s">
        <v>66</v>
      </c>
      <c r="E1235" s="229" t="s">
        <v>67</v>
      </c>
      <c r="F1235" s="229" t="s">
        <v>796</v>
      </c>
      <c r="G1235" s="229" t="s">
        <v>69</v>
      </c>
      <c r="H1235" s="228" t="s">
        <v>70</v>
      </c>
      <c r="I1235" s="228" t="s">
        <v>79</v>
      </c>
      <c r="J1235" s="11" t="s">
        <v>113</v>
      </c>
      <c r="K1235" s="7" t="s">
        <v>114</v>
      </c>
      <c r="L1235" s="7" t="s">
        <v>115</v>
      </c>
      <c r="M1235" s="7">
        <v>4</v>
      </c>
      <c r="N1235" s="227" t="s">
        <v>108</v>
      </c>
      <c r="O1235" s="228" t="s">
        <v>360</v>
      </c>
      <c r="P1235" s="228" t="s">
        <v>75</v>
      </c>
      <c r="Q1235" s="228" t="s">
        <v>76</v>
      </c>
      <c r="R1235" s="231" t="s">
        <v>77</v>
      </c>
      <c r="S1235" s="231" t="s">
        <v>109</v>
      </c>
      <c r="T1235" s="232">
        <f>V1235+Y1235</f>
        <v>227910</v>
      </c>
      <c r="U1235" s="232">
        <f>T1235/M1236</f>
        <v>75970</v>
      </c>
      <c r="V1235" s="236">
        <v>113955</v>
      </c>
      <c r="W1235" s="236" t="s">
        <v>79</v>
      </c>
      <c r="X1235" s="236" t="s">
        <v>79</v>
      </c>
      <c r="Y1235" s="236">
        <v>113955</v>
      </c>
      <c r="Z1235" s="236" t="s">
        <v>79</v>
      </c>
      <c r="AA1235" s="236" t="s">
        <v>79</v>
      </c>
      <c r="AB1235" s="236">
        <v>19818.259999999998</v>
      </c>
      <c r="AC1235" s="227" t="s">
        <v>80</v>
      </c>
      <c r="AD1235" s="237">
        <f>V1235+Y1235</f>
        <v>227910</v>
      </c>
      <c r="AE1235" s="237" t="s">
        <v>79</v>
      </c>
      <c r="AF1235" s="227" t="s">
        <v>79</v>
      </c>
      <c r="AG1235" s="227" t="s">
        <v>33</v>
      </c>
      <c r="AH1235" s="227" t="s">
        <v>179</v>
      </c>
      <c r="AI1235" s="227" t="s">
        <v>951</v>
      </c>
      <c r="AJ1235" s="227"/>
    </row>
    <row r="1236" spans="2:36" s="89" customFormat="1" ht="55.2" x14ac:dyDescent="0.3">
      <c r="B1236" s="228"/>
      <c r="C1236" s="228"/>
      <c r="D1236" s="228"/>
      <c r="E1236" s="229"/>
      <c r="F1236" s="229"/>
      <c r="G1236" s="229"/>
      <c r="H1236" s="228"/>
      <c r="I1236" s="228"/>
      <c r="J1236" s="11" t="s">
        <v>116</v>
      </c>
      <c r="K1236" s="7" t="s">
        <v>117</v>
      </c>
      <c r="L1236" s="7" t="s">
        <v>85</v>
      </c>
      <c r="M1236" s="7">
        <v>3</v>
      </c>
      <c r="N1236" s="227"/>
      <c r="O1236" s="228"/>
      <c r="P1236" s="228"/>
      <c r="Q1236" s="228"/>
      <c r="R1236" s="231"/>
      <c r="S1236" s="231"/>
      <c r="T1236" s="232"/>
      <c r="U1236" s="232"/>
      <c r="V1236" s="236"/>
      <c r="W1236" s="236"/>
      <c r="X1236" s="236"/>
      <c r="Y1236" s="236"/>
      <c r="Z1236" s="236"/>
      <c r="AA1236" s="236"/>
      <c r="AB1236" s="236"/>
      <c r="AC1236" s="227"/>
      <c r="AD1236" s="237"/>
      <c r="AE1236" s="237"/>
      <c r="AF1236" s="228"/>
      <c r="AG1236" s="227"/>
      <c r="AH1236" s="227"/>
      <c r="AI1236" s="227"/>
      <c r="AJ1236" s="228"/>
    </row>
    <row r="1237" spans="2:36" s="89" customFormat="1" ht="41.4" x14ac:dyDescent="0.3">
      <c r="B1237" s="228"/>
      <c r="C1237" s="228"/>
      <c r="D1237" s="228"/>
      <c r="E1237" s="229"/>
      <c r="F1237" s="229"/>
      <c r="G1237" s="229"/>
      <c r="H1237" s="228"/>
      <c r="I1237" s="228"/>
      <c r="J1237" s="11" t="s">
        <v>208</v>
      </c>
      <c r="K1237" s="7" t="s">
        <v>118</v>
      </c>
      <c r="L1237" s="7" t="s">
        <v>119</v>
      </c>
      <c r="M1237" s="7">
        <v>3</v>
      </c>
      <c r="N1237" s="227"/>
      <c r="O1237" s="228"/>
      <c r="P1237" s="228"/>
      <c r="Q1237" s="228"/>
      <c r="R1237" s="231"/>
      <c r="S1237" s="231"/>
      <c r="T1237" s="232"/>
      <c r="U1237" s="232"/>
      <c r="V1237" s="236"/>
      <c r="W1237" s="236"/>
      <c r="X1237" s="236"/>
      <c r="Y1237" s="236"/>
      <c r="Z1237" s="236"/>
      <c r="AA1237" s="236"/>
      <c r="AB1237" s="236"/>
      <c r="AC1237" s="227"/>
      <c r="AD1237" s="237"/>
      <c r="AE1237" s="237"/>
      <c r="AF1237" s="228"/>
      <c r="AG1237" s="227"/>
      <c r="AH1237" s="227"/>
      <c r="AI1237" s="227"/>
      <c r="AJ1237" s="228"/>
    </row>
    <row r="1238" spans="2:36" s="89" customFormat="1" ht="41.7" customHeight="1" x14ac:dyDescent="0.3">
      <c r="B1238" s="228"/>
      <c r="C1238" s="228"/>
      <c r="D1238" s="228"/>
      <c r="E1238" s="229"/>
      <c r="F1238" s="229"/>
      <c r="G1238" s="229"/>
      <c r="H1238" s="228"/>
      <c r="I1238" s="228"/>
      <c r="J1238" s="11" t="s">
        <v>120</v>
      </c>
      <c r="K1238" s="7" t="s">
        <v>121</v>
      </c>
      <c r="L1238" s="7" t="s">
        <v>119</v>
      </c>
      <c r="M1238" s="7">
        <v>3</v>
      </c>
      <c r="N1238" s="227"/>
      <c r="O1238" s="228"/>
      <c r="P1238" s="228"/>
      <c r="Q1238" s="228"/>
      <c r="R1238" s="231"/>
      <c r="S1238" s="231"/>
      <c r="T1238" s="232"/>
      <c r="U1238" s="232"/>
      <c r="V1238" s="236"/>
      <c r="W1238" s="236"/>
      <c r="X1238" s="236"/>
      <c r="Y1238" s="236"/>
      <c r="Z1238" s="236"/>
      <c r="AA1238" s="236"/>
      <c r="AB1238" s="236"/>
      <c r="AC1238" s="227"/>
      <c r="AD1238" s="237"/>
      <c r="AE1238" s="237"/>
      <c r="AF1238" s="228"/>
      <c r="AG1238" s="227"/>
      <c r="AH1238" s="227"/>
      <c r="AI1238" s="227"/>
      <c r="AJ1238" s="228"/>
    </row>
    <row r="1239" spans="2:36" s="79" customFormat="1" ht="132" customHeight="1" x14ac:dyDescent="0.3">
      <c r="B1239" s="228" t="s">
        <v>230</v>
      </c>
      <c r="C1239" s="228" t="s">
        <v>1048</v>
      </c>
      <c r="D1239" s="228" t="s">
        <v>106</v>
      </c>
      <c r="E1239" s="229" t="s">
        <v>67</v>
      </c>
      <c r="F1239" s="229" t="s">
        <v>795</v>
      </c>
      <c r="G1239" s="229" t="s">
        <v>147</v>
      </c>
      <c r="H1239" s="228" t="s">
        <v>70</v>
      </c>
      <c r="I1239" s="228" t="s">
        <v>79</v>
      </c>
      <c r="J1239" s="11" t="s">
        <v>207</v>
      </c>
      <c r="K1239" s="7" t="s">
        <v>107</v>
      </c>
      <c r="L1239" s="7" t="s">
        <v>86</v>
      </c>
      <c r="M1239" s="7">
        <v>40</v>
      </c>
      <c r="N1239" s="227" t="s">
        <v>108</v>
      </c>
      <c r="O1239" s="228" t="s">
        <v>360</v>
      </c>
      <c r="P1239" s="228" t="s">
        <v>75</v>
      </c>
      <c r="Q1239" s="228" t="s">
        <v>76</v>
      </c>
      <c r="R1239" s="231" t="s">
        <v>77</v>
      </c>
      <c r="S1239" s="231" t="s">
        <v>109</v>
      </c>
      <c r="T1239" s="232">
        <f>V1239+Y1239</f>
        <v>171200</v>
      </c>
      <c r="U1239" s="232">
        <f>T1239/M1240</f>
        <v>85600</v>
      </c>
      <c r="V1239" s="233">
        <v>85600</v>
      </c>
      <c r="W1239" s="236" t="s">
        <v>79</v>
      </c>
      <c r="X1239" s="236" t="s">
        <v>79</v>
      </c>
      <c r="Y1239" s="236">
        <v>85600</v>
      </c>
      <c r="Z1239" s="236" t="s">
        <v>98</v>
      </c>
      <c r="AA1239" s="236" t="s">
        <v>79</v>
      </c>
      <c r="AB1239" s="236">
        <v>14886.96</v>
      </c>
      <c r="AC1239" s="227" t="s">
        <v>149</v>
      </c>
      <c r="AD1239" s="237">
        <f>V1239+Y1239</f>
        <v>171200</v>
      </c>
      <c r="AE1239" s="237" t="s">
        <v>79</v>
      </c>
      <c r="AF1239" s="227" t="s">
        <v>79</v>
      </c>
      <c r="AG1239" s="227" t="s">
        <v>33</v>
      </c>
      <c r="AH1239" s="227" t="s">
        <v>179</v>
      </c>
      <c r="AI1239" s="227" t="s">
        <v>355</v>
      </c>
      <c r="AJ1239" s="227"/>
    </row>
    <row r="1240" spans="2:36" s="79" customFormat="1" ht="86.1" customHeight="1" x14ac:dyDescent="0.3">
      <c r="B1240" s="228"/>
      <c r="C1240" s="228"/>
      <c r="D1240" s="228"/>
      <c r="E1240" s="229"/>
      <c r="F1240" s="229"/>
      <c r="G1240" s="229"/>
      <c r="H1240" s="228"/>
      <c r="I1240" s="228"/>
      <c r="J1240" s="11" t="s">
        <v>111</v>
      </c>
      <c r="K1240" s="7" t="s">
        <v>112</v>
      </c>
      <c r="L1240" s="7" t="s">
        <v>85</v>
      </c>
      <c r="M1240" s="7">
        <v>2</v>
      </c>
      <c r="N1240" s="227"/>
      <c r="O1240" s="228"/>
      <c r="P1240" s="228"/>
      <c r="Q1240" s="228"/>
      <c r="R1240" s="231"/>
      <c r="S1240" s="231"/>
      <c r="T1240" s="232"/>
      <c r="U1240" s="232"/>
      <c r="V1240" s="234"/>
      <c r="W1240" s="236"/>
      <c r="X1240" s="236"/>
      <c r="Y1240" s="236"/>
      <c r="Z1240" s="236"/>
      <c r="AA1240" s="236"/>
      <c r="AB1240" s="236"/>
      <c r="AC1240" s="227"/>
      <c r="AD1240" s="237"/>
      <c r="AE1240" s="237"/>
      <c r="AF1240" s="228"/>
      <c r="AG1240" s="227"/>
      <c r="AH1240" s="227"/>
      <c r="AI1240" s="227"/>
      <c r="AJ1240" s="228"/>
    </row>
    <row r="1241" spans="2:36" s="79" customFormat="1" ht="59.1" customHeight="1" x14ac:dyDescent="0.3">
      <c r="B1241" s="228"/>
      <c r="C1241" s="228"/>
      <c r="D1241" s="228"/>
      <c r="E1241" s="229"/>
      <c r="F1241" s="229"/>
      <c r="G1241" s="229"/>
      <c r="H1241" s="228"/>
      <c r="I1241" s="228"/>
      <c r="J1241" s="11" t="s">
        <v>127</v>
      </c>
      <c r="K1241" s="7" t="s">
        <v>128</v>
      </c>
      <c r="L1241" s="7" t="s">
        <v>85</v>
      </c>
      <c r="M1241" s="63">
        <v>80</v>
      </c>
      <c r="N1241" s="227"/>
      <c r="O1241" s="228"/>
      <c r="P1241" s="228"/>
      <c r="Q1241" s="228"/>
      <c r="R1241" s="231"/>
      <c r="S1241" s="231"/>
      <c r="T1241" s="232"/>
      <c r="U1241" s="232"/>
      <c r="V1241" s="235"/>
      <c r="W1241" s="236"/>
      <c r="X1241" s="236"/>
      <c r="Y1241" s="236"/>
      <c r="Z1241" s="236"/>
      <c r="AA1241" s="236"/>
      <c r="AB1241" s="236"/>
      <c r="AC1241" s="227"/>
      <c r="AD1241" s="237"/>
      <c r="AE1241" s="237"/>
      <c r="AF1241" s="228"/>
      <c r="AG1241" s="227"/>
      <c r="AH1241" s="227"/>
      <c r="AI1241" s="227"/>
      <c r="AJ1241" s="228"/>
    </row>
    <row r="1242" spans="2:36" s="79" customFormat="1" ht="99" customHeight="1" x14ac:dyDescent="0.3">
      <c r="B1242" s="228" t="s">
        <v>231</v>
      </c>
      <c r="C1242" s="228" t="s">
        <v>225</v>
      </c>
      <c r="D1242" s="228" t="s">
        <v>106</v>
      </c>
      <c r="E1242" s="229" t="s">
        <v>67</v>
      </c>
      <c r="F1242" s="229" t="s">
        <v>795</v>
      </c>
      <c r="G1242" s="229" t="s">
        <v>147</v>
      </c>
      <c r="H1242" s="228" t="s">
        <v>70</v>
      </c>
      <c r="I1242" s="228" t="s">
        <v>79</v>
      </c>
      <c r="J1242" s="28" t="s">
        <v>207</v>
      </c>
      <c r="K1242" s="14" t="s">
        <v>107</v>
      </c>
      <c r="L1242" s="14" t="s">
        <v>86</v>
      </c>
      <c r="M1242" s="14">
        <v>40</v>
      </c>
      <c r="N1242" s="227" t="s">
        <v>108</v>
      </c>
      <c r="O1242" s="228" t="s">
        <v>360</v>
      </c>
      <c r="P1242" s="228" t="s">
        <v>75</v>
      </c>
      <c r="Q1242" s="228" t="s">
        <v>76</v>
      </c>
      <c r="R1242" s="231" t="s">
        <v>77</v>
      </c>
      <c r="S1242" s="231" t="s">
        <v>109</v>
      </c>
      <c r="T1242" s="232">
        <f>V1242+Y1242</f>
        <v>128400</v>
      </c>
      <c r="U1242" s="232">
        <f>T1242/4</f>
        <v>32100</v>
      </c>
      <c r="V1242" s="233">
        <v>64200</v>
      </c>
      <c r="W1242" s="236" t="s">
        <v>79</v>
      </c>
      <c r="X1242" s="236" t="s">
        <v>79</v>
      </c>
      <c r="Y1242" s="236">
        <v>64200</v>
      </c>
      <c r="Z1242" s="236" t="s">
        <v>98</v>
      </c>
      <c r="AA1242" s="236" t="s">
        <v>79</v>
      </c>
      <c r="AB1242" s="236">
        <v>11165.22</v>
      </c>
      <c r="AC1242" s="227" t="s">
        <v>149</v>
      </c>
      <c r="AD1242" s="237">
        <f>V1242+Y1242</f>
        <v>128400</v>
      </c>
      <c r="AE1242" s="237" t="s">
        <v>79</v>
      </c>
      <c r="AF1242" s="227" t="s">
        <v>79</v>
      </c>
      <c r="AG1242" s="227" t="s">
        <v>33</v>
      </c>
      <c r="AH1242" s="227" t="s">
        <v>179</v>
      </c>
      <c r="AI1242" s="227" t="s">
        <v>355</v>
      </c>
      <c r="AJ1242" s="227"/>
    </row>
    <row r="1243" spans="2:36" s="79" customFormat="1" ht="58.2" customHeight="1" x14ac:dyDescent="0.3">
      <c r="B1243" s="228"/>
      <c r="C1243" s="228"/>
      <c r="D1243" s="228"/>
      <c r="E1243" s="229"/>
      <c r="F1243" s="229"/>
      <c r="G1243" s="229"/>
      <c r="H1243" s="228"/>
      <c r="I1243" s="228"/>
      <c r="J1243" s="11" t="s">
        <v>111</v>
      </c>
      <c r="K1243" s="7" t="s">
        <v>112</v>
      </c>
      <c r="L1243" s="7" t="s">
        <v>85</v>
      </c>
      <c r="M1243" s="7">
        <v>4</v>
      </c>
      <c r="N1243" s="227"/>
      <c r="O1243" s="228"/>
      <c r="P1243" s="228"/>
      <c r="Q1243" s="228"/>
      <c r="R1243" s="231"/>
      <c r="S1243" s="231"/>
      <c r="T1243" s="232"/>
      <c r="U1243" s="232"/>
      <c r="V1243" s="234"/>
      <c r="W1243" s="236"/>
      <c r="X1243" s="236"/>
      <c r="Y1243" s="236"/>
      <c r="Z1243" s="236"/>
      <c r="AA1243" s="236"/>
      <c r="AB1243" s="236"/>
      <c r="AC1243" s="227"/>
      <c r="AD1243" s="237"/>
      <c r="AE1243" s="237"/>
      <c r="AF1243" s="228"/>
      <c r="AG1243" s="227"/>
      <c r="AH1243" s="227"/>
      <c r="AI1243" s="227"/>
      <c r="AJ1243" s="228"/>
    </row>
    <row r="1244" spans="2:36" s="79" customFormat="1" ht="59.1" customHeight="1" x14ac:dyDescent="0.3">
      <c r="B1244" s="228"/>
      <c r="C1244" s="228"/>
      <c r="D1244" s="228"/>
      <c r="E1244" s="229"/>
      <c r="F1244" s="229"/>
      <c r="G1244" s="229"/>
      <c r="H1244" s="228"/>
      <c r="I1244" s="228"/>
      <c r="J1244" s="11" t="s">
        <v>127</v>
      </c>
      <c r="K1244" s="7" t="s">
        <v>128</v>
      </c>
      <c r="L1244" s="7" t="s">
        <v>85</v>
      </c>
      <c r="M1244" s="63">
        <v>60</v>
      </c>
      <c r="N1244" s="227"/>
      <c r="O1244" s="228"/>
      <c r="P1244" s="228"/>
      <c r="Q1244" s="228"/>
      <c r="R1244" s="231"/>
      <c r="S1244" s="231"/>
      <c r="T1244" s="232"/>
      <c r="U1244" s="232"/>
      <c r="V1244" s="235"/>
      <c r="W1244" s="236"/>
      <c r="X1244" s="236"/>
      <c r="Y1244" s="236"/>
      <c r="Z1244" s="236"/>
      <c r="AA1244" s="236"/>
      <c r="AB1244" s="236"/>
      <c r="AC1244" s="227"/>
      <c r="AD1244" s="237"/>
      <c r="AE1244" s="237"/>
      <c r="AF1244" s="228"/>
      <c r="AG1244" s="227"/>
      <c r="AH1244" s="227"/>
      <c r="AI1244" s="227"/>
      <c r="AJ1244" s="228"/>
    </row>
    <row r="1245" spans="2:36" s="109" customFormat="1" ht="106.2" customHeight="1" x14ac:dyDescent="0.3">
      <c r="B1245" s="243" t="s">
        <v>1049</v>
      </c>
      <c r="C1245" s="243" t="s">
        <v>220</v>
      </c>
      <c r="D1245" s="243" t="s">
        <v>106</v>
      </c>
      <c r="E1245" s="299" t="s">
        <v>67</v>
      </c>
      <c r="F1245" s="299" t="s">
        <v>795</v>
      </c>
      <c r="G1245" s="299" t="s">
        <v>147</v>
      </c>
      <c r="H1245" s="243" t="s">
        <v>70</v>
      </c>
      <c r="I1245" s="243" t="s">
        <v>79</v>
      </c>
      <c r="J1245" s="20" t="s">
        <v>207</v>
      </c>
      <c r="K1245" s="27" t="s">
        <v>107</v>
      </c>
      <c r="L1245" s="27" t="s">
        <v>86</v>
      </c>
      <c r="M1245" s="27">
        <v>40</v>
      </c>
      <c r="N1245" s="282" t="s">
        <v>108</v>
      </c>
      <c r="O1245" s="243" t="s">
        <v>360</v>
      </c>
      <c r="P1245" s="243" t="s">
        <v>75</v>
      </c>
      <c r="Q1245" s="243" t="s">
        <v>76</v>
      </c>
      <c r="R1245" s="301" t="s">
        <v>77</v>
      </c>
      <c r="S1245" s="301" t="s">
        <v>109</v>
      </c>
      <c r="T1245" s="300">
        <f>V1245+Y1245</f>
        <v>85600</v>
      </c>
      <c r="U1245" s="300">
        <f>T1245</f>
        <v>85600</v>
      </c>
      <c r="V1245" s="288">
        <v>42800</v>
      </c>
      <c r="W1245" s="284" t="s">
        <v>79</v>
      </c>
      <c r="X1245" s="284" t="s">
        <v>79</v>
      </c>
      <c r="Y1245" s="284">
        <v>42800</v>
      </c>
      <c r="Z1245" s="284" t="s">
        <v>98</v>
      </c>
      <c r="AA1245" s="284" t="s">
        <v>79</v>
      </c>
      <c r="AB1245" s="284">
        <v>7443.48</v>
      </c>
      <c r="AC1245" s="282" t="s">
        <v>149</v>
      </c>
      <c r="AD1245" s="283">
        <f>V1245+Y1245</f>
        <v>85600</v>
      </c>
      <c r="AE1245" s="283" t="s">
        <v>79</v>
      </c>
      <c r="AF1245" s="282" t="s">
        <v>79</v>
      </c>
      <c r="AG1245" s="282" t="s">
        <v>33</v>
      </c>
      <c r="AH1245" s="282" t="s">
        <v>167</v>
      </c>
      <c r="AI1245" s="282" t="s">
        <v>232</v>
      </c>
      <c r="AJ1245" s="282"/>
    </row>
    <row r="1246" spans="2:36" s="109" customFormat="1" ht="60" customHeight="1" x14ac:dyDescent="0.3">
      <c r="B1246" s="243"/>
      <c r="C1246" s="243"/>
      <c r="D1246" s="243"/>
      <c r="E1246" s="299"/>
      <c r="F1246" s="299"/>
      <c r="G1246" s="299"/>
      <c r="H1246" s="243"/>
      <c r="I1246" s="243"/>
      <c r="J1246" s="20" t="s">
        <v>111</v>
      </c>
      <c r="K1246" s="27" t="s">
        <v>112</v>
      </c>
      <c r="L1246" s="27" t="s">
        <v>85</v>
      </c>
      <c r="M1246" s="27">
        <v>1</v>
      </c>
      <c r="N1246" s="282"/>
      <c r="O1246" s="243"/>
      <c r="P1246" s="243"/>
      <c r="Q1246" s="243"/>
      <c r="R1246" s="301"/>
      <c r="S1246" s="301"/>
      <c r="T1246" s="300"/>
      <c r="U1246" s="300"/>
      <c r="V1246" s="289"/>
      <c r="W1246" s="284"/>
      <c r="X1246" s="284"/>
      <c r="Y1246" s="284"/>
      <c r="Z1246" s="284"/>
      <c r="AA1246" s="284"/>
      <c r="AB1246" s="284"/>
      <c r="AC1246" s="282"/>
      <c r="AD1246" s="283"/>
      <c r="AE1246" s="283"/>
      <c r="AF1246" s="243"/>
      <c r="AG1246" s="282"/>
      <c r="AH1246" s="282"/>
      <c r="AI1246" s="282"/>
      <c r="AJ1246" s="243"/>
    </row>
    <row r="1247" spans="2:36" s="109" customFormat="1" ht="59.1" customHeight="1" x14ac:dyDescent="0.3">
      <c r="B1247" s="243"/>
      <c r="C1247" s="243"/>
      <c r="D1247" s="243"/>
      <c r="E1247" s="299"/>
      <c r="F1247" s="299"/>
      <c r="G1247" s="299"/>
      <c r="H1247" s="243"/>
      <c r="I1247" s="243"/>
      <c r="J1247" s="20" t="s">
        <v>127</v>
      </c>
      <c r="K1247" s="27" t="s">
        <v>128</v>
      </c>
      <c r="L1247" s="27" t="s">
        <v>85</v>
      </c>
      <c r="M1247" s="61">
        <v>40</v>
      </c>
      <c r="N1247" s="282"/>
      <c r="O1247" s="243"/>
      <c r="P1247" s="243"/>
      <c r="Q1247" s="243"/>
      <c r="R1247" s="301"/>
      <c r="S1247" s="301"/>
      <c r="T1247" s="300"/>
      <c r="U1247" s="300"/>
      <c r="V1247" s="290"/>
      <c r="W1247" s="284"/>
      <c r="X1247" s="284"/>
      <c r="Y1247" s="284"/>
      <c r="Z1247" s="284"/>
      <c r="AA1247" s="284"/>
      <c r="AB1247" s="284"/>
      <c r="AC1247" s="282"/>
      <c r="AD1247" s="283"/>
      <c r="AE1247" s="283"/>
      <c r="AF1247" s="243"/>
      <c r="AG1247" s="282"/>
      <c r="AH1247" s="282"/>
      <c r="AI1247" s="282"/>
      <c r="AJ1247" s="243"/>
    </row>
    <row r="1248" spans="2:36" s="109" customFormat="1" ht="128.25" customHeight="1" x14ac:dyDescent="0.3">
      <c r="B1248" s="243" t="s">
        <v>1050</v>
      </c>
      <c r="C1248" s="243" t="s">
        <v>225</v>
      </c>
      <c r="D1248" s="243" t="s">
        <v>106</v>
      </c>
      <c r="E1248" s="299" t="s">
        <v>67</v>
      </c>
      <c r="F1248" s="299" t="s">
        <v>795</v>
      </c>
      <c r="G1248" s="299" t="s">
        <v>147</v>
      </c>
      <c r="H1248" s="243" t="s">
        <v>70</v>
      </c>
      <c r="I1248" s="243" t="s">
        <v>79</v>
      </c>
      <c r="J1248" s="56" t="s">
        <v>207</v>
      </c>
      <c r="K1248" s="57" t="s">
        <v>107</v>
      </c>
      <c r="L1248" s="57" t="s">
        <v>86</v>
      </c>
      <c r="M1248" s="57">
        <v>40</v>
      </c>
      <c r="N1248" s="282" t="s">
        <v>108</v>
      </c>
      <c r="O1248" s="243" t="s">
        <v>360</v>
      </c>
      <c r="P1248" s="243" t="s">
        <v>75</v>
      </c>
      <c r="Q1248" s="243" t="s">
        <v>76</v>
      </c>
      <c r="R1248" s="301" t="s">
        <v>77</v>
      </c>
      <c r="S1248" s="301" t="s">
        <v>109</v>
      </c>
      <c r="T1248" s="300">
        <f>V1248+Y1248</f>
        <v>32100</v>
      </c>
      <c r="U1248" s="300">
        <f>T1248</f>
        <v>32100</v>
      </c>
      <c r="V1248" s="288">
        <v>16050</v>
      </c>
      <c r="W1248" s="284" t="s">
        <v>79</v>
      </c>
      <c r="X1248" s="284" t="s">
        <v>79</v>
      </c>
      <c r="Y1248" s="284">
        <v>16050</v>
      </c>
      <c r="Z1248" s="284" t="s">
        <v>98</v>
      </c>
      <c r="AA1248" s="284" t="s">
        <v>79</v>
      </c>
      <c r="AB1248" s="284">
        <v>2791.3</v>
      </c>
      <c r="AC1248" s="282" t="s">
        <v>149</v>
      </c>
      <c r="AD1248" s="283">
        <f>V1248+Y1248</f>
        <v>32100</v>
      </c>
      <c r="AE1248" s="283" t="s">
        <v>79</v>
      </c>
      <c r="AF1248" s="282" t="s">
        <v>79</v>
      </c>
      <c r="AG1248" s="282" t="s">
        <v>33</v>
      </c>
      <c r="AH1248" s="282" t="s">
        <v>167</v>
      </c>
      <c r="AI1248" s="282" t="s">
        <v>232</v>
      </c>
      <c r="AJ1248" s="282"/>
    </row>
    <row r="1249" spans="2:36" s="109" customFormat="1" ht="57" customHeight="1" x14ac:dyDescent="0.3">
      <c r="B1249" s="243"/>
      <c r="C1249" s="243"/>
      <c r="D1249" s="243"/>
      <c r="E1249" s="299"/>
      <c r="F1249" s="299"/>
      <c r="G1249" s="299"/>
      <c r="H1249" s="243"/>
      <c r="I1249" s="243"/>
      <c r="J1249" s="20" t="s">
        <v>111</v>
      </c>
      <c r="K1249" s="27" t="s">
        <v>112</v>
      </c>
      <c r="L1249" s="27" t="s">
        <v>85</v>
      </c>
      <c r="M1249" s="27">
        <v>1</v>
      </c>
      <c r="N1249" s="282"/>
      <c r="O1249" s="243"/>
      <c r="P1249" s="243"/>
      <c r="Q1249" s="243"/>
      <c r="R1249" s="301"/>
      <c r="S1249" s="301"/>
      <c r="T1249" s="300"/>
      <c r="U1249" s="300"/>
      <c r="V1249" s="289"/>
      <c r="W1249" s="284"/>
      <c r="X1249" s="284"/>
      <c r="Y1249" s="284"/>
      <c r="Z1249" s="284"/>
      <c r="AA1249" s="284"/>
      <c r="AB1249" s="284"/>
      <c r="AC1249" s="282"/>
      <c r="AD1249" s="283"/>
      <c r="AE1249" s="283"/>
      <c r="AF1249" s="243"/>
      <c r="AG1249" s="282"/>
      <c r="AH1249" s="282"/>
      <c r="AI1249" s="282"/>
      <c r="AJ1249" s="243"/>
    </row>
    <row r="1250" spans="2:36" s="109" customFormat="1" ht="59.1" customHeight="1" x14ac:dyDescent="0.3">
      <c r="B1250" s="243"/>
      <c r="C1250" s="243"/>
      <c r="D1250" s="243"/>
      <c r="E1250" s="299"/>
      <c r="F1250" s="299"/>
      <c r="G1250" s="299"/>
      <c r="H1250" s="243"/>
      <c r="I1250" s="243"/>
      <c r="J1250" s="20" t="s">
        <v>127</v>
      </c>
      <c r="K1250" s="27" t="s">
        <v>128</v>
      </c>
      <c r="L1250" s="27" t="s">
        <v>85</v>
      </c>
      <c r="M1250" s="61">
        <v>15</v>
      </c>
      <c r="N1250" s="282"/>
      <c r="O1250" s="243"/>
      <c r="P1250" s="243"/>
      <c r="Q1250" s="243"/>
      <c r="R1250" s="301"/>
      <c r="S1250" s="301"/>
      <c r="T1250" s="300"/>
      <c r="U1250" s="300"/>
      <c r="V1250" s="290"/>
      <c r="W1250" s="284"/>
      <c r="X1250" s="284"/>
      <c r="Y1250" s="284"/>
      <c r="Z1250" s="284"/>
      <c r="AA1250" s="284"/>
      <c r="AB1250" s="284"/>
      <c r="AC1250" s="282"/>
      <c r="AD1250" s="283"/>
      <c r="AE1250" s="283"/>
      <c r="AF1250" s="243"/>
      <c r="AG1250" s="282"/>
      <c r="AH1250" s="282"/>
      <c r="AI1250" s="282"/>
      <c r="AJ1250" s="243"/>
    </row>
    <row r="1251" spans="2:36" s="89" customFormat="1" ht="70.5" customHeight="1" x14ac:dyDescent="0.3">
      <c r="B1251" s="228" t="s">
        <v>1087</v>
      </c>
      <c r="C1251" s="228" t="s">
        <v>221</v>
      </c>
      <c r="D1251" s="228" t="s">
        <v>66</v>
      </c>
      <c r="E1251" s="229" t="s">
        <v>67</v>
      </c>
      <c r="F1251" s="229" t="s">
        <v>796</v>
      </c>
      <c r="G1251" s="229" t="s">
        <v>69</v>
      </c>
      <c r="H1251" s="228" t="s">
        <v>70</v>
      </c>
      <c r="I1251" s="228" t="s">
        <v>79</v>
      </c>
      <c r="J1251" s="11" t="s">
        <v>113</v>
      </c>
      <c r="K1251" s="7" t="s">
        <v>114</v>
      </c>
      <c r="L1251" s="7" t="s">
        <v>115</v>
      </c>
      <c r="M1251" s="7">
        <v>3</v>
      </c>
      <c r="N1251" s="227" t="s">
        <v>108</v>
      </c>
      <c r="O1251" s="228" t="s">
        <v>360</v>
      </c>
      <c r="P1251" s="228" t="s">
        <v>75</v>
      </c>
      <c r="Q1251" s="228" t="s">
        <v>76</v>
      </c>
      <c r="R1251" s="231" t="s">
        <v>77</v>
      </c>
      <c r="S1251" s="231" t="s">
        <v>109</v>
      </c>
      <c r="T1251" s="232">
        <f>V1251+Y1251</f>
        <v>151940</v>
      </c>
      <c r="U1251" s="232">
        <f>T1251/M1252</f>
        <v>75970</v>
      </c>
      <c r="V1251" s="236">
        <v>75970</v>
      </c>
      <c r="W1251" s="236" t="s">
        <v>79</v>
      </c>
      <c r="X1251" s="236" t="s">
        <v>79</v>
      </c>
      <c r="Y1251" s="236">
        <v>75970</v>
      </c>
      <c r="Z1251" s="236" t="s">
        <v>79</v>
      </c>
      <c r="AA1251" s="236" t="s">
        <v>79</v>
      </c>
      <c r="AB1251" s="236">
        <v>13212.17</v>
      </c>
      <c r="AC1251" s="227" t="s">
        <v>80</v>
      </c>
      <c r="AD1251" s="237">
        <f>V1251+Y1251</f>
        <v>151940</v>
      </c>
      <c r="AE1251" s="237" t="s">
        <v>79</v>
      </c>
      <c r="AF1251" s="227" t="s">
        <v>79</v>
      </c>
      <c r="AG1251" s="227" t="s">
        <v>33</v>
      </c>
      <c r="AH1251" s="227" t="s">
        <v>167</v>
      </c>
      <c r="AI1251" s="227" t="s">
        <v>232</v>
      </c>
      <c r="AJ1251" s="227"/>
    </row>
    <row r="1252" spans="2:36" s="89" customFormat="1" ht="55.2" x14ac:dyDescent="0.3">
      <c r="B1252" s="228"/>
      <c r="C1252" s="228"/>
      <c r="D1252" s="228"/>
      <c r="E1252" s="229"/>
      <c r="F1252" s="229"/>
      <c r="G1252" s="229"/>
      <c r="H1252" s="228"/>
      <c r="I1252" s="228"/>
      <c r="J1252" s="11" t="s">
        <v>116</v>
      </c>
      <c r="K1252" s="7" t="s">
        <v>117</v>
      </c>
      <c r="L1252" s="7" t="s">
        <v>85</v>
      </c>
      <c r="M1252" s="7">
        <v>2</v>
      </c>
      <c r="N1252" s="227"/>
      <c r="O1252" s="228"/>
      <c r="P1252" s="228"/>
      <c r="Q1252" s="228"/>
      <c r="R1252" s="231"/>
      <c r="S1252" s="231"/>
      <c r="T1252" s="232"/>
      <c r="U1252" s="232"/>
      <c r="V1252" s="236"/>
      <c r="W1252" s="236"/>
      <c r="X1252" s="236"/>
      <c r="Y1252" s="236"/>
      <c r="Z1252" s="236"/>
      <c r="AA1252" s="236"/>
      <c r="AB1252" s="236"/>
      <c r="AC1252" s="227"/>
      <c r="AD1252" s="237"/>
      <c r="AE1252" s="237"/>
      <c r="AF1252" s="228"/>
      <c r="AG1252" s="227"/>
      <c r="AH1252" s="227"/>
      <c r="AI1252" s="227"/>
      <c r="AJ1252" s="228"/>
    </row>
    <row r="1253" spans="2:36" s="89" customFormat="1" ht="41.4" x14ac:dyDescent="0.3">
      <c r="B1253" s="228"/>
      <c r="C1253" s="228"/>
      <c r="D1253" s="228"/>
      <c r="E1253" s="229"/>
      <c r="F1253" s="229"/>
      <c r="G1253" s="229"/>
      <c r="H1253" s="228"/>
      <c r="I1253" s="228"/>
      <c r="J1253" s="11" t="s">
        <v>208</v>
      </c>
      <c r="K1253" s="7" t="s">
        <v>118</v>
      </c>
      <c r="L1253" s="7" t="s">
        <v>119</v>
      </c>
      <c r="M1253" s="7">
        <v>2</v>
      </c>
      <c r="N1253" s="227"/>
      <c r="O1253" s="228"/>
      <c r="P1253" s="228"/>
      <c r="Q1253" s="228"/>
      <c r="R1253" s="231"/>
      <c r="S1253" s="231"/>
      <c r="T1253" s="232"/>
      <c r="U1253" s="232"/>
      <c r="V1253" s="236"/>
      <c r="W1253" s="236"/>
      <c r="X1253" s="236"/>
      <c r="Y1253" s="236"/>
      <c r="Z1253" s="236"/>
      <c r="AA1253" s="236"/>
      <c r="AB1253" s="236"/>
      <c r="AC1253" s="227"/>
      <c r="AD1253" s="237"/>
      <c r="AE1253" s="237"/>
      <c r="AF1253" s="228"/>
      <c r="AG1253" s="227"/>
      <c r="AH1253" s="227"/>
      <c r="AI1253" s="227"/>
      <c r="AJ1253" s="228"/>
    </row>
    <row r="1254" spans="2:36" s="89" customFormat="1" ht="41.7" customHeight="1" x14ac:dyDescent="0.3">
      <c r="B1254" s="228"/>
      <c r="C1254" s="228"/>
      <c r="D1254" s="228"/>
      <c r="E1254" s="229"/>
      <c r="F1254" s="229"/>
      <c r="G1254" s="229"/>
      <c r="H1254" s="228"/>
      <c r="I1254" s="228"/>
      <c r="J1254" s="11" t="s">
        <v>120</v>
      </c>
      <c r="K1254" s="7" t="s">
        <v>121</v>
      </c>
      <c r="L1254" s="7" t="s">
        <v>119</v>
      </c>
      <c r="M1254" s="7">
        <v>2</v>
      </c>
      <c r="N1254" s="227"/>
      <c r="O1254" s="228"/>
      <c r="P1254" s="228"/>
      <c r="Q1254" s="228"/>
      <c r="R1254" s="231"/>
      <c r="S1254" s="231"/>
      <c r="T1254" s="232"/>
      <c r="U1254" s="232"/>
      <c r="V1254" s="236"/>
      <c r="W1254" s="236"/>
      <c r="X1254" s="236"/>
      <c r="Y1254" s="236"/>
      <c r="Z1254" s="236"/>
      <c r="AA1254" s="236"/>
      <c r="AB1254" s="236"/>
      <c r="AC1254" s="227"/>
      <c r="AD1254" s="237"/>
      <c r="AE1254" s="237"/>
      <c r="AF1254" s="228"/>
      <c r="AG1254" s="227"/>
      <c r="AH1254" s="227"/>
      <c r="AI1254" s="227"/>
      <c r="AJ1254" s="228"/>
    </row>
    <row r="1255" spans="2:36" s="79" customFormat="1" ht="95.1" customHeight="1" x14ac:dyDescent="0.3">
      <c r="B1255" s="228" t="s">
        <v>1088</v>
      </c>
      <c r="C1255" s="228" t="s">
        <v>227</v>
      </c>
      <c r="D1255" s="228" t="s">
        <v>106</v>
      </c>
      <c r="E1255" s="229" t="s">
        <v>67</v>
      </c>
      <c r="F1255" s="229" t="s">
        <v>795</v>
      </c>
      <c r="G1255" s="229" t="s">
        <v>147</v>
      </c>
      <c r="H1255" s="228" t="s">
        <v>70</v>
      </c>
      <c r="I1255" s="228" t="s">
        <v>79</v>
      </c>
      <c r="J1255" s="11" t="s">
        <v>207</v>
      </c>
      <c r="K1255" s="7" t="s">
        <v>107</v>
      </c>
      <c r="L1255" s="7" t="s">
        <v>86</v>
      </c>
      <c r="M1255" s="7">
        <v>40</v>
      </c>
      <c r="N1255" s="227" t="s">
        <v>108</v>
      </c>
      <c r="O1255" s="228" t="s">
        <v>360</v>
      </c>
      <c r="P1255" s="228" t="s">
        <v>75</v>
      </c>
      <c r="Q1255" s="228" t="s">
        <v>76</v>
      </c>
      <c r="R1255" s="231" t="s">
        <v>77</v>
      </c>
      <c r="S1255" s="231" t="s">
        <v>109</v>
      </c>
      <c r="T1255" s="232">
        <f>V1255+Y1255</f>
        <v>73575.7</v>
      </c>
      <c r="U1255" s="232">
        <f>T1255</f>
        <v>73575.7</v>
      </c>
      <c r="V1255" s="236">
        <v>36787.85</v>
      </c>
      <c r="W1255" s="236" t="s">
        <v>79</v>
      </c>
      <c r="X1255" s="236" t="s">
        <v>79</v>
      </c>
      <c r="Y1255" s="236">
        <v>36787.85</v>
      </c>
      <c r="Z1255" s="236" t="s">
        <v>98</v>
      </c>
      <c r="AA1255" s="236" t="s">
        <v>79</v>
      </c>
      <c r="AB1255" s="236">
        <v>6397.89</v>
      </c>
      <c r="AC1255" s="227" t="s">
        <v>149</v>
      </c>
      <c r="AD1255" s="237">
        <f>V1255+Y1255</f>
        <v>73575.7</v>
      </c>
      <c r="AE1255" s="237" t="s">
        <v>79</v>
      </c>
      <c r="AF1255" s="227" t="s">
        <v>79</v>
      </c>
      <c r="AG1255" s="227" t="s">
        <v>33</v>
      </c>
      <c r="AH1255" s="227" t="s">
        <v>167</v>
      </c>
      <c r="AI1255" s="227" t="s">
        <v>232</v>
      </c>
      <c r="AJ1255" s="227"/>
    </row>
    <row r="1256" spans="2:36" s="79" customFormat="1" ht="59.1" customHeight="1" x14ac:dyDescent="0.3">
      <c r="B1256" s="228"/>
      <c r="C1256" s="228"/>
      <c r="D1256" s="228"/>
      <c r="E1256" s="229"/>
      <c r="F1256" s="229"/>
      <c r="G1256" s="229"/>
      <c r="H1256" s="228"/>
      <c r="I1256" s="228"/>
      <c r="J1256" s="11" t="s">
        <v>111</v>
      </c>
      <c r="K1256" s="7" t="s">
        <v>112</v>
      </c>
      <c r="L1256" s="7" t="s">
        <v>85</v>
      </c>
      <c r="M1256" s="7">
        <v>1</v>
      </c>
      <c r="N1256" s="227"/>
      <c r="O1256" s="228"/>
      <c r="P1256" s="228"/>
      <c r="Q1256" s="228"/>
      <c r="R1256" s="231"/>
      <c r="S1256" s="231"/>
      <c r="T1256" s="232"/>
      <c r="U1256" s="232"/>
      <c r="V1256" s="236"/>
      <c r="W1256" s="236"/>
      <c r="X1256" s="236"/>
      <c r="Y1256" s="236"/>
      <c r="Z1256" s="236"/>
      <c r="AA1256" s="236"/>
      <c r="AB1256" s="236"/>
      <c r="AC1256" s="227"/>
      <c r="AD1256" s="237"/>
      <c r="AE1256" s="237"/>
      <c r="AF1256" s="228"/>
      <c r="AG1256" s="227"/>
      <c r="AH1256" s="227"/>
      <c r="AI1256" s="227"/>
      <c r="AJ1256" s="228"/>
    </row>
    <row r="1257" spans="2:36" s="79" customFormat="1" ht="66.599999999999994" customHeight="1" x14ac:dyDescent="0.3">
      <c r="B1257" s="228"/>
      <c r="C1257" s="228"/>
      <c r="D1257" s="228"/>
      <c r="E1257" s="229"/>
      <c r="F1257" s="229"/>
      <c r="G1257" s="229"/>
      <c r="H1257" s="228"/>
      <c r="I1257" s="228"/>
      <c r="J1257" s="11" t="s">
        <v>127</v>
      </c>
      <c r="K1257" s="7" t="s">
        <v>128</v>
      </c>
      <c r="L1257" s="7" t="s">
        <v>85</v>
      </c>
      <c r="M1257" s="63">
        <v>37</v>
      </c>
      <c r="N1257" s="227"/>
      <c r="O1257" s="228"/>
      <c r="P1257" s="228"/>
      <c r="Q1257" s="228"/>
      <c r="R1257" s="231"/>
      <c r="S1257" s="231"/>
      <c r="T1257" s="232"/>
      <c r="U1257" s="232"/>
      <c r="V1257" s="236"/>
      <c r="W1257" s="236"/>
      <c r="X1257" s="236"/>
      <c r="Y1257" s="236"/>
      <c r="Z1257" s="236"/>
      <c r="AA1257" s="236"/>
      <c r="AB1257" s="236"/>
      <c r="AC1257" s="227"/>
      <c r="AD1257" s="237"/>
      <c r="AE1257" s="237"/>
      <c r="AF1257" s="228"/>
      <c r="AG1257" s="227"/>
      <c r="AH1257" s="227"/>
      <c r="AI1257" s="227"/>
      <c r="AJ1257" s="228"/>
    </row>
    <row r="1258" spans="2:36" s="79" customFormat="1" ht="99" customHeight="1" x14ac:dyDescent="0.3">
      <c r="B1258" s="228" t="s">
        <v>1089</v>
      </c>
      <c r="C1258" s="228" t="s">
        <v>225</v>
      </c>
      <c r="D1258" s="228" t="s">
        <v>106</v>
      </c>
      <c r="E1258" s="229" t="s">
        <v>67</v>
      </c>
      <c r="F1258" s="229" t="s">
        <v>795</v>
      </c>
      <c r="G1258" s="229" t="s">
        <v>147</v>
      </c>
      <c r="H1258" s="228" t="s">
        <v>70</v>
      </c>
      <c r="I1258" s="228" t="s">
        <v>79</v>
      </c>
      <c r="J1258" s="28" t="s">
        <v>207</v>
      </c>
      <c r="K1258" s="14" t="s">
        <v>107</v>
      </c>
      <c r="L1258" s="14" t="s">
        <v>86</v>
      </c>
      <c r="M1258" s="14">
        <v>40</v>
      </c>
      <c r="N1258" s="227" t="s">
        <v>108</v>
      </c>
      <c r="O1258" s="228" t="s">
        <v>360</v>
      </c>
      <c r="P1258" s="228" t="s">
        <v>75</v>
      </c>
      <c r="Q1258" s="228" t="s">
        <v>76</v>
      </c>
      <c r="R1258" s="231" t="s">
        <v>77</v>
      </c>
      <c r="S1258" s="231" t="s">
        <v>109</v>
      </c>
      <c r="T1258" s="232">
        <f>V1258+Y1258</f>
        <v>39440.18</v>
      </c>
      <c r="U1258" s="232">
        <f>T1258/1</f>
        <v>39440.18</v>
      </c>
      <c r="V1258" s="233">
        <v>19720.09</v>
      </c>
      <c r="W1258" s="236" t="s">
        <v>79</v>
      </c>
      <c r="X1258" s="236" t="s">
        <v>79</v>
      </c>
      <c r="Y1258" s="236">
        <v>19720.09</v>
      </c>
      <c r="Z1258" s="236" t="s">
        <v>98</v>
      </c>
      <c r="AA1258" s="236" t="s">
        <v>79</v>
      </c>
      <c r="AB1258" s="236">
        <v>3429.58</v>
      </c>
      <c r="AC1258" s="227" t="s">
        <v>149</v>
      </c>
      <c r="AD1258" s="237">
        <f>V1258+Y1258</f>
        <v>39440.18</v>
      </c>
      <c r="AE1258" s="237" t="s">
        <v>79</v>
      </c>
      <c r="AF1258" s="227" t="s">
        <v>79</v>
      </c>
      <c r="AG1258" s="227" t="s">
        <v>33</v>
      </c>
      <c r="AH1258" s="227" t="s">
        <v>167</v>
      </c>
      <c r="AI1258" s="227" t="s">
        <v>232</v>
      </c>
      <c r="AJ1258" s="227"/>
    </row>
    <row r="1259" spans="2:36" s="79" customFormat="1" ht="58.2" customHeight="1" x14ac:dyDescent="0.3">
      <c r="B1259" s="228"/>
      <c r="C1259" s="228"/>
      <c r="D1259" s="228"/>
      <c r="E1259" s="229"/>
      <c r="F1259" s="229"/>
      <c r="G1259" s="229"/>
      <c r="H1259" s="228"/>
      <c r="I1259" s="228"/>
      <c r="J1259" s="11" t="s">
        <v>111</v>
      </c>
      <c r="K1259" s="7" t="s">
        <v>112</v>
      </c>
      <c r="L1259" s="7" t="s">
        <v>85</v>
      </c>
      <c r="M1259" s="7">
        <v>1</v>
      </c>
      <c r="N1259" s="227"/>
      <c r="O1259" s="228"/>
      <c r="P1259" s="228"/>
      <c r="Q1259" s="228"/>
      <c r="R1259" s="231"/>
      <c r="S1259" s="231"/>
      <c r="T1259" s="232"/>
      <c r="U1259" s="232"/>
      <c r="V1259" s="234"/>
      <c r="W1259" s="236"/>
      <c r="X1259" s="236"/>
      <c r="Y1259" s="236"/>
      <c r="Z1259" s="236"/>
      <c r="AA1259" s="236"/>
      <c r="AB1259" s="236"/>
      <c r="AC1259" s="227"/>
      <c r="AD1259" s="237"/>
      <c r="AE1259" s="237"/>
      <c r="AF1259" s="228"/>
      <c r="AG1259" s="227"/>
      <c r="AH1259" s="227"/>
      <c r="AI1259" s="227"/>
      <c r="AJ1259" s="228"/>
    </row>
    <row r="1260" spans="2:36" s="79" customFormat="1" ht="59.1" customHeight="1" x14ac:dyDescent="0.3">
      <c r="B1260" s="228"/>
      <c r="C1260" s="228"/>
      <c r="D1260" s="228"/>
      <c r="E1260" s="229"/>
      <c r="F1260" s="229"/>
      <c r="G1260" s="229"/>
      <c r="H1260" s="228"/>
      <c r="I1260" s="228"/>
      <c r="J1260" s="11" t="s">
        <v>127</v>
      </c>
      <c r="K1260" s="7" t="s">
        <v>128</v>
      </c>
      <c r="L1260" s="7" t="s">
        <v>85</v>
      </c>
      <c r="M1260" s="63">
        <v>20</v>
      </c>
      <c r="N1260" s="227"/>
      <c r="O1260" s="228"/>
      <c r="P1260" s="228"/>
      <c r="Q1260" s="228"/>
      <c r="R1260" s="231"/>
      <c r="S1260" s="231"/>
      <c r="T1260" s="232"/>
      <c r="U1260" s="232"/>
      <c r="V1260" s="235"/>
      <c r="W1260" s="236"/>
      <c r="X1260" s="236"/>
      <c r="Y1260" s="236"/>
      <c r="Z1260" s="236"/>
      <c r="AA1260" s="236"/>
      <c r="AB1260" s="236"/>
      <c r="AC1260" s="227"/>
      <c r="AD1260" s="237"/>
      <c r="AE1260" s="237"/>
      <c r="AF1260" s="228"/>
      <c r="AG1260" s="227"/>
      <c r="AH1260" s="227"/>
      <c r="AI1260" s="227"/>
      <c r="AJ1260" s="228"/>
    </row>
    <row r="1261" spans="2:36" s="79" customFormat="1" ht="82.5" customHeight="1" x14ac:dyDescent="0.3">
      <c r="B1261" s="304" t="s">
        <v>1051</v>
      </c>
      <c r="C1261" s="304" t="s">
        <v>728</v>
      </c>
      <c r="D1261" s="304" t="s">
        <v>66</v>
      </c>
      <c r="E1261" s="336" t="s">
        <v>67</v>
      </c>
      <c r="F1261" s="299" t="s">
        <v>796</v>
      </c>
      <c r="G1261" s="336" t="s">
        <v>660</v>
      </c>
      <c r="H1261" s="304" t="s">
        <v>70</v>
      </c>
      <c r="I1261" s="243" t="s">
        <v>79</v>
      </c>
      <c r="J1261" s="20" t="s">
        <v>113</v>
      </c>
      <c r="K1261" s="27" t="s">
        <v>114</v>
      </c>
      <c r="L1261" s="27" t="s">
        <v>115</v>
      </c>
      <c r="M1261" s="27">
        <v>2</v>
      </c>
      <c r="N1261" s="285" t="s">
        <v>679</v>
      </c>
      <c r="O1261" s="304" t="s">
        <v>680</v>
      </c>
      <c r="P1261" s="304" t="s">
        <v>75</v>
      </c>
      <c r="Q1261" s="304" t="s">
        <v>76</v>
      </c>
      <c r="R1261" s="304" t="s">
        <v>77</v>
      </c>
      <c r="S1261" s="352" t="s">
        <v>109</v>
      </c>
      <c r="T1261" s="489">
        <f>+V1261+Y1261</f>
        <v>151940</v>
      </c>
      <c r="U1261" s="489">
        <f>T1261/2</f>
        <v>75970</v>
      </c>
      <c r="V1261" s="283">
        <v>75970</v>
      </c>
      <c r="W1261" s="288" t="s">
        <v>98</v>
      </c>
      <c r="X1261" s="288" t="s">
        <v>98</v>
      </c>
      <c r="Y1261" s="283">
        <v>75970</v>
      </c>
      <c r="Z1261" s="288" t="s">
        <v>98</v>
      </c>
      <c r="AA1261" s="288" t="s">
        <v>98</v>
      </c>
      <c r="AB1261" s="333">
        <f>6159.73*2</f>
        <v>12319.46</v>
      </c>
      <c r="AC1261" s="285" t="s">
        <v>80</v>
      </c>
      <c r="AD1261" s="377">
        <f>+V1261+Y1261</f>
        <v>151940</v>
      </c>
      <c r="AE1261" s="288" t="s">
        <v>98</v>
      </c>
      <c r="AF1261" s="288" t="s">
        <v>98</v>
      </c>
      <c r="AG1261" s="285" t="s">
        <v>33</v>
      </c>
      <c r="AH1261" s="285" t="s">
        <v>157</v>
      </c>
      <c r="AI1261" s="285" t="s">
        <v>158</v>
      </c>
      <c r="AJ1261" s="304"/>
    </row>
    <row r="1262" spans="2:36" s="79" customFormat="1" ht="69" customHeight="1" x14ac:dyDescent="0.3">
      <c r="B1262" s="306"/>
      <c r="C1262" s="306"/>
      <c r="D1262" s="306"/>
      <c r="E1262" s="337"/>
      <c r="F1262" s="299"/>
      <c r="G1262" s="337"/>
      <c r="H1262" s="306"/>
      <c r="I1262" s="243"/>
      <c r="J1262" s="20" t="s">
        <v>116</v>
      </c>
      <c r="K1262" s="27" t="s">
        <v>117</v>
      </c>
      <c r="L1262" s="27" t="s">
        <v>85</v>
      </c>
      <c r="M1262" s="27">
        <v>2</v>
      </c>
      <c r="N1262" s="286"/>
      <c r="O1262" s="306"/>
      <c r="P1262" s="306"/>
      <c r="Q1262" s="306"/>
      <c r="R1262" s="306"/>
      <c r="S1262" s="353"/>
      <c r="T1262" s="489"/>
      <c r="U1262" s="489"/>
      <c r="V1262" s="283"/>
      <c r="W1262" s="289"/>
      <c r="X1262" s="289"/>
      <c r="Y1262" s="283"/>
      <c r="Z1262" s="289"/>
      <c r="AA1262" s="289"/>
      <c r="AB1262" s="334"/>
      <c r="AC1262" s="286"/>
      <c r="AD1262" s="378"/>
      <c r="AE1262" s="289"/>
      <c r="AF1262" s="289"/>
      <c r="AG1262" s="286"/>
      <c r="AH1262" s="286"/>
      <c r="AI1262" s="286"/>
      <c r="AJ1262" s="306"/>
    </row>
    <row r="1263" spans="2:36" s="79" customFormat="1" ht="59.1" customHeight="1" x14ac:dyDescent="0.3">
      <c r="B1263" s="306"/>
      <c r="C1263" s="306"/>
      <c r="D1263" s="306"/>
      <c r="E1263" s="337"/>
      <c r="F1263" s="299"/>
      <c r="G1263" s="337"/>
      <c r="H1263" s="306"/>
      <c r="I1263" s="243"/>
      <c r="J1263" s="20" t="s">
        <v>208</v>
      </c>
      <c r="K1263" s="27" t="s">
        <v>118</v>
      </c>
      <c r="L1263" s="27" t="s">
        <v>119</v>
      </c>
      <c r="M1263" s="27">
        <v>2</v>
      </c>
      <c r="N1263" s="286"/>
      <c r="O1263" s="306"/>
      <c r="P1263" s="306"/>
      <c r="Q1263" s="306"/>
      <c r="R1263" s="306"/>
      <c r="S1263" s="353"/>
      <c r="T1263" s="489"/>
      <c r="U1263" s="489"/>
      <c r="V1263" s="283"/>
      <c r="W1263" s="289"/>
      <c r="X1263" s="289"/>
      <c r="Y1263" s="283"/>
      <c r="Z1263" s="289"/>
      <c r="AA1263" s="289"/>
      <c r="AB1263" s="334"/>
      <c r="AC1263" s="286"/>
      <c r="AD1263" s="378"/>
      <c r="AE1263" s="289"/>
      <c r="AF1263" s="289"/>
      <c r="AG1263" s="286"/>
      <c r="AH1263" s="286"/>
      <c r="AI1263" s="286"/>
      <c r="AJ1263" s="306"/>
    </row>
    <row r="1264" spans="2:36" s="79" customFormat="1" ht="59.1" customHeight="1" x14ac:dyDescent="0.3">
      <c r="B1264" s="305"/>
      <c r="C1264" s="305"/>
      <c r="D1264" s="305"/>
      <c r="E1264" s="338"/>
      <c r="F1264" s="299"/>
      <c r="G1264" s="338"/>
      <c r="H1264" s="305"/>
      <c r="I1264" s="243"/>
      <c r="J1264" s="20" t="s">
        <v>120</v>
      </c>
      <c r="K1264" s="27" t="s">
        <v>121</v>
      </c>
      <c r="L1264" s="27" t="s">
        <v>119</v>
      </c>
      <c r="M1264" s="61">
        <v>2</v>
      </c>
      <c r="N1264" s="287"/>
      <c r="O1264" s="305"/>
      <c r="P1264" s="305"/>
      <c r="Q1264" s="305"/>
      <c r="R1264" s="305"/>
      <c r="S1264" s="354"/>
      <c r="T1264" s="489"/>
      <c r="U1264" s="489"/>
      <c r="V1264" s="283"/>
      <c r="W1264" s="290"/>
      <c r="X1264" s="290"/>
      <c r="Y1264" s="283"/>
      <c r="Z1264" s="290"/>
      <c r="AA1264" s="290"/>
      <c r="AB1264" s="335"/>
      <c r="AC1264" s="287"/>
      <c r="AD1264" s="379"/>
      <c r="AE1264" s="290"/>
      <c r="AF1264" s="290"/>
      <c r="AG1264" s="287"/>
      <c r="AH1264" s="287"/>
      <c r="AI1264" s="287"/>
      <c r="AJ1264" s="305"/>
    </row>
    <row r="1265" spans="2:36" s="79" customFormat="1" ht="124.5" customHeight="1" x14ac:dyDescent="0.3">
      <c r="B1265" s="256" t="s">
        <v>662</v>
      </c>
      <c r="C1265" s="256" t="s">
        <v>729</v>
      </c>
      <c r="D1265" s="256" t="s">
        <v>66</v>
      </c>
      <c r="E1265" s="271" t="s">
        <v>67</v>
      </c>
      <c r="F1265" s="229" t="s">
        <v>795</v>
      </c>
      <c r="G1265" s="490" t="s">
        <v>1052</v>
      </c>
      <c r="H1265" s="256" t="s">
        <v>70</v>
      </c>
      <c r="I1265" s="228" t="s">
        <v>79</v>
      </c>
      <c r="J1265" s="28" t="s">
        <v>207</v>
      </c>
      <c r="K1265" s="14" t="s">
        <v>107</v>
      </c>
      <c r="L1265" s="14" t="s">
        <v>86</v>
      </c>
      <c r="M1265" s="14">
        <v>40</v>
      </c>
      <c r="N1265" s="239" t="s">
        <v>679</v>
      </c>
      <c r="O1265" s="256" t="s">
        <v>360</v>
      </c>
      <c r="P1265" s="256" t="s">
        <v>75</v>
      </c>
      <c r="Q1265" s="256" t="s">
        <v>76</v>
      </c>
      <c r="R1265" s="256" t="s">
        <v>77</v>
      </c>
      <c r="S1265" s="263" t="s">
        <v>109</v>
      </c>
      <c r="T1265" s="267">
        <f>+V1265+Y1265</f>
        <v>192599.92</v>
      </c>
      <c r="U1265" s="267">
        <f>T1265/2</f>
        <v>96299.96</v>
      </c>
      <c r="V1265" s="261">
        <v>96299.96</v>
      </c>
      <c r="W1265" s="233" t="s">
        <v>98</v>
      </c>
      <c r="X1265" s="233" t="s">
        <v>98</v>
      </c>
      <c r="Y1265" s="261">
        <v>96299.96</v>
      </c>
      <c r="Z1265" s="233" t="s">
        <v>98</v>
      </c>
      <c r="AA1265" s="233" t="s">
        <v>98</v>
      </c>
      <c r="AB1265" s="411">
        <v>15616.21</v>
      </c>
      <c r="AC1265" s="239" t="s">
        <v>149</v>
      </c>
      <c r="AD1265" s="493">
        <f>+V1265+Y1265</f>
        <v>192599.92</v>
      </c>
      <c r="AE1265" s="233" t="s">
        <v>98</v>
      </c>
      <c r="AF1265" s="233" t="s">
        <v>98</v>
      </c>
      <c r="AG1265" s="239" t="s">
        <v>33</v>
      </c>
      <c r="AH1265" s="244" t="s">
        <v>157</v>
      </c>
      <c r="AI1265" s="244" t="s">
        <v>158</v>
      </c>
      <c r="AJ1265" s="256"/>
    </row>
    <row r="1266" spans="2:36" s="79" customFormat="1" ht="95.7" customHeight="1" x14ac:dyDescent="0.3">
      <c r="B1266" s="257"/>
      <c r="C1266" s="257"/>
      <c r="D1266" s="257"/>
      <c r="E1266" s="272"/>
      <c r="F1266" s="229"/>
      <c r="G1266" s="491"/>
      <c r="H1266" s="257"/>
      <c r="I1266" s="228"/>
      <c r="J1266" s="11" t="s">
        <v>111</v>
      </c>
      <c r="K1266" s="7" t="s">
        <v>669</v>
      </c>
      <c r="L1266" s="11" t="s">
        <v>670</v>
      </c>
      <c r="M1266" s="111" t="s">
        <v>671</v>
      </c>
      <c r="N1266" s="240"/>
      <c r="O1266" s="257"/>
      <c r="P1266" s="257"/>
      <c r="Q1266" s="257"/>
      <c r="R1266" s="257"/>
      <c r="S1266" s="264"/>
      <c r="T1266" s="267"/>
      <c r="U1266" s="267"/>
      <c r="V1266" s="261"/>
      <c r="W1266" s="234"/>
      <c r="X1266" s="234"/>
      <c r="Y1266" s="261"/>
      <c r="Z1266" s="234"/>
      <c r="AA1266" s="234"/>
      <c r="AB1266" s="443"/>
      <c r="AC1266" s="240"/>
      <c r="AD1266" s="494"/>
      <c r="AE1266" s="234"/>
      <c r="AF1266" s="234"/>
      <c r="AG1266" s="240"/>
      <c r="AH1266" s="245"/>
      <c r="AI1266" s="245"/>
      <c r="AJ1266" s="257"/>
    </row>
    <row r="1267" spans="2:36" s="79" customFormat="1" ht="99" customHeight="1" x14ac:dyDescent="0.3">
      <c r="B1267" s="258"/>
      <c r="C1267" s="258"/>
      <c r="D1267" s="258"/>
      <c r="E1267" s="273"/>
      <c r="F1267" s="229"/>
      <c r="G1267" s="492"/>
      <c r="H1267" s="258"/>
      <c r="I1267" s="228"/>
      <c r="J1267" s="11" t="s">
        <v>127</v>
      </c>
      <c r="K1267" s="7" t="s">
        <v>635</v>
      </c>
      <c r="L1267" s="11" t="s">
        <v>672</v>
      </c>
      <c r="M1267" s="7">
        <v>90</v>
      </c>
      <c r="N1267" s="241"/>
      <c r="O1267" s="258"/>
      <c r="P1267" s="258"/>
      <c r="Q1267" s="258"/>
      <c r="R1267" s="258"/>
      <c r="S1267" s="265"/>
      <c r="T1267" s="268"/>
      <c r="U1267" s="268"/>
      <c r="V1267" s="262"/>
      <c r="W1267" s="235"/>
      <c r="X1267" s="235"/>
      <c r="Y1267" s="262"/>
      <c r="Z1267" s="235"/>
      <c r="AA1267" s="235"/>
      <c r="AB1267" s="406"/>
      <c r="AC1267" s="241"/>
      <c r="AD1267" s="495"/>
      <c r="AE1267" s="235"/>
      <c r="AF1267" s="235"/>
      <c r="AG1267" s="241"/>
      <c r="AH1267" s="392"/>
      <c r="AI1267" s="392"/>
      <c r="AJ1267" s="258"/>
    </row>
    <row r="1268" spans="2:36" s="79" customFormat="1" ht="126.6" customHeight="1" x14ac:dyDescent="0.3">
      <c r="B1268" s="256" t="s">
        <v>663</v>
      </c>
      <c r="C1268" s="256" t="s">
        <v>730</v>
      </c>
      <c r="D1268" s="256" t="s">
        <v>66</v>
      </c>
      <c r="E1268" s="271" t="s">
        <v>67</v>
      </c>
      <c r="F1268" s="229" t="s">
        <v>795</v>
      </c>
      <c r="G1268" s="271" t="s">
        <v>661</v>
      </c>
      <c r="H1268" s="256" t="s">
        <v>70</v>
      </c>
      <c r="I1268" s="228" t="s">
        <v>79</v>
      </c>
      <c r="J1268" s="28" t="s">
        <v>207</v>
      </c>
      <c r="K1268" s="14" t="s">
        <v>107</v>
      </c>
      <c r="L1268" s="14" t="s">
        <v>86</v>
      </c>
      <c r="M1268" s="14">
        <v>40</v>
      </c>
      <c r="N1268" s="239" t="s">
        <v>679</v>
      </c>
      <c r="O1268" s="256" t="s">
        <v>360</v>
      </c>
      <c r="P1268" s="256" t="s">
        <v>75</v>
      </c>
      <c r="Q1268" s="256" t="s">
        <v>76</v>
      </c>
      <c r="R1268" s="256" t="s">
        <v>77</v>
      </c>
      <c r="S1268" s="263" t="s">
        <v>109</v>
      </c>
      <c r="T1268" s="267">
        <f>+V1268+Y1268</f>
        <v>53499.9</v>
      </c>
      <c r="U1268" s="266">
        <f>T1268</f>
        <v>53499.9</v>
      </c>
      <c r="V1268" s="260">
        <v>26749.95</v>
      </c>
      <c r="W1268" s="233" t="s">
        <v>98</v>
      </c>
      <c r="X1268" s="233" t="s">
        <v>98</v>
      </c>
      <c r="Y1268" s="260">
        <v>26749.95</v>
      </c>
      <c r="Z1268" s="233" t="s">
        <v>98</v>
      </c>
      <c r="AA1268" s="233" t="s">
        <v>98</v>
      </c>
      <c r="AB1268" s="260">
        <v>4337.83</v>
      </c>
      <c r="AC1268" s="239" t="s">
        <v>149</v>
      </c>
      <c r="AD1268" s="493">
        <f>+V1268+Y1268</f>
        <v>53499.9</v>
      </c>
      <c r="AE1268" s="233" t="s">
        <v>98</v>
      </c>
      <c r="AF1268" s="233" t="s">
        <v>98</v>
      </c>
      <c r="AG1268" s="239" t="s">
        <v>33</v>
      </c>
      <c r="AH1268" s="244" t="s">
        <v>157</v>
      </c>
      <c r="AI1268" s="244" t="s">
        <v>158</v>
      </c>
      <c r="AJ1268" s="256"/>
    </row>
    <row r="1269" spans="2:36" s="79" customFormat="1" ht="59.1" customHeight="1" x14ac:dyDescent="0.3">
      <c r="B1269" s="257"/>
      <c r="C1269" s="257"/>
      <c r="D1269" s="257"/>
      <c r="E1269" s="272"/>
      <c r="F1269" s="229"/>
      <c r="G1269" s="272"/>
      <c r="H1269" s="257"/>
      <c r="I1269" s="228"/>
      <c r="J1269" s="11" t="s">
        <v>111</v>
      </c>
      <c r="K1269" s="7" t="s">
        <v>669</v>
      </c>
      <c r="L1269" s="11" t="s">
        <v>670</v>
      </c>
      <c r="M1269" s="111" t="s">
        <v>673</v>
      </c>
      <c r="N1269" s="240"/>
      <c r="O1269" s="257"/>
      <c r="P1269" s="257"/>
      <c r="Q1269" s="257"/>
      <c r="R1269" s="257"/>
      <c r="S1269" s="264"/>
      <c r="T1269" s="267"/>
      <c r="U1269" s="267"/>
      <c r="V1269" s="261"/>
      <c r="W1269" s="234"/>
      <c r="X1269" s="234"/>
      <c r="Y1269" s="261"/>
      <c r="Z1269" s="234"/>
      <c r="AA1269" s="234"/>
      <c r="AB1269" s="261"/>
      <c r="AC1269" s="240"/>
      <c r="AD1269" s="494"/>
      <c r="AE1269" s="234"/>
      <c r="AF1269" s="234"/>
      <c r="AG1269" s="240"/>
      <c r="AH1269" s="245"/>
      <c r="AI1269" s="245"/>
      <c r="AJ1269" s="257"/>
    </row>
    <row r="1270" spans="2:36" s="79" customFormat="1" ht="60.75" customHeight="1" x14ac:dyDescent="0.3">
      <c r="B1270" s="258"/>
      <c r="C1270" s="258"/>
      <c r="D1270" s="258"/>
      <c r="E1270" s="273"/>
      <c r="F1270" s="229"/>
      <c r="G1270" s="273"/>
      <c r="H1270" s="258"/>
      <c r="I1270" s="228"/>
      <c r="J1270" s="11" t="s">
        <v>127</v>
      </c>
      <c r="K1270" s="7" t="s">
        <v>635</v>
      </c>
      <c r="L1270" s="11" t="s">
        <v>672</v>
      </c>
      <c r="M1270" s="7">
        <v>25</v>
      </c>
      <c r="N1270" s="241"/>
      <c r="O1270" s="258"/>
      <c r="P1270" s="258"/>
      <c r="Q1270" s="258"/>
      <c r="R1270" s="258"/>
      <c r="S1270" s="265"/>
      <c r="T1270" s="268"/>
      <c r="U1270" s="268"/>
      <c r="V1270" s="262"/>
      <c r="W1270" s="235"/>
      <c r="X1270" s="235"/>
      <c r="Y1270" s="262"/>
      <c r="Z1270" s="235"/>
      <c r="AA1270" s="235"/>
      <c r="AB1270" s="262"/>
      <c r="AC1270" s="241"/>
      <c r="AD1270" s="495"/>
      <c r="AE1270" s="235"/>
      <c r="AF1270" s="235"/>
      <c r="AG1270" s="241"/>
      <c r="AH1270" s="392"/>
      <c r="AI1270" s="392"/>
      <c r="AJ1270" s="258"/>
    </row>
    <row r="1271" spans="2:36" s="79" customFormat="1" ht="119.1" customHeight="1" x14ac:dyDescent="0.3">
      <c r="B1271" s="304" t="s">
        <v>1053</v>
      </c>
      <c r="C1271" s="304" t="s">
        <v>731</v>
      </c>
      <c r="D1271" s="304" t="s">
        <v>66</v>
      </c>
      <c r="E1271" s="336" t="s">
        <v>67</v>
      </c>
      <c r="F1271" s="299" t="s">
        <v>795</v>
      </c>
      <c r="G1271" s="336" t="s">
        <v>661</v>
      </c>
      <c r="H1271" s="304" t="s">
        <v>70</v>
      </c>
      <c r="I1271" s="243" t="s">
        <v>79</v>
      </c>
      <c r="J1271" s="56" t="s">
        <v>207</v>
      </c>
      <c r="K1271" s="57" t="s">
        <v>107</v>
      </c>
      <c r="L1271" s="57" t="s">
        <v>86</v>
      </c>
      <c r="M1271" s="57">
        <v>40</v>
      </c>
      <c r="N1271" s="285" t="s">
        <v>679</v>
      </c>
      <c r="O1271" s="304" t="s">
        <v>360</v>
      </c>
      <c r="P1271" s="304" t="s">
        <v>75</v>
      </c>
      <c r="Q1271" s="304" t="s">
        <v>76</v>
      </c>
      <c r="R1271" s="304" t="s">
        <v>77</v>
      </c>
      <c r="S1271" s="352" t="s">
        <v>109</v>
      </c>
      <c r="T1271" s="378">
        <f>+V1271+Y1271</f>
        <v>39796.58</v>
      </c>
      <c r="U1271" s="378">
        <f>T1271</f>
        <v>39796.58</v>
      </c>
      <c r="V1271" s="333">
        <v>19898.29</v>
      </c>
      <c r="W1271" s="288" t="s">
        <v>98</v>
      </c>
      <c r="X1271" s="288" t="s">
        <v>98</v>
      </c>
      <c r="Y1271" s="333">
        <v>19898.29</v>
      </c>
      <c r="Z1271" s="288" t="s">
        <v>98</v>
      </c>
      <c r="AA1271" s="288" t="s">
        <v>98</v>
      </c>
      <c r="AB1271" s="333">
        <v>3226.75</v>
      </c>
      <c r="AC1271" s="285" t="s">
        <v>149</v>
      </c>
      <c r="AD1271" s="408">
        <f>+V1271+Y1271</f>
        <v>39796.58</v>
      </c>
      <c r="AE1271" s="288" t="s">
        <v>98</v>
      </c>
      <c r="AF1271" s="288" t="s">
        <v>98</v>
      </c>
      <c r="AG1271" s="285" t="s">
        <v>33</v>
      </c>
      <c r="AH1271" s="385" t="s">
        <v>157</v>
      </c>
      <c r="AI1271" s="385" t="s">
        <v>158</v>
      </c>
      <c r="AJ1271" s="304"/>
    </row>
    <row r="1272" spans="2:36" s="79" customFormat="1" ht="68.25" customHeight="1" x14ac:dyDescent="0.3">
      <c r="B1272" s="306"/>
      <c r="C1272" s="306"/>
      <c r="D1272" s="306"/>
      <c r="E1272" s="337"/>
      <c r="F1272" s="299"/>
      <c r="G1272" s="337"/>
      <c r="H1272" s="306"/>
      <c r="I1272" s="243"/>
      <c r="J1272" s="20" t="s">
        <v>111</v>
      </c>
      <c r="K1272" s="27" t="s">
        <v>669</v>
      </c>
      <c r="L1272" s="20" t="s">
        <v>670</v>
      </c>
      <c r="M1272" s="110" t="s">
        <v>674</v>
      </c>
      <c r="N1272" s="286"/>
      <c r="O1272" s="306"/>
      <c r="P1272" s="306"/>
      <c r="Q1272" s="306"/>
      <c r="R1272" s="306"/>
      <c r="S1272" s="353"/>
      <c r="T1272" s="378"/>
      <c r="U1272" s="378"/>
      <c r="V1272" s="334"/>
      <c r="W1272" s="289"/>
      <c r="X1272" s="289"/>
      <c r="Y1272" s="334"/>
      <c r="Z1272" s="289"/>
      <c r="AA1272" s="289"/>
      <c r="AB1272" s="334"/>
      <c r="AC1272" s="286"/>
      <c r="AD1272" s="409"/>
      <c r="AE1272" s="289"/>
      <c r="AF1272" s="289"/>
      <c r="AG1272" s="286"/>
      <c r="AH1272" s="386"/>
      <c r="AI1272" s="386"/>
      <c r="AJ1272" s="306"/>
    </row>
    <row r="1273" spans="2:36" s="79" customFormat="1" ht="60" customHeight="1" x14ac:dyDescent="0.3">
      <c r="B1273" s="305"/>
      <c r="C1273" s="305"/>
      <c r="D1273" s="305"/>
      <c r="E1273" s="338"/>
      <c r="F1273" s="299"/>
      <c r="G1273" s="338"/>
      <c r="H1273" s="305"/>
      <c r="I1273" s="243"/>
      <c r="J1273" s="20" t="s">
        <v>127</v>
      </c>
      <c r="K1273" s="27" t="s">
        <v>635</v>
      </c>
      <c r="L1273" s="20" t="s">
        <v>672</v>
      </c>
      <c r="M1273" s="58">
        <v>19</v>
      </c>
      <c r="N1273" s="287"/>
      <c r="O1273" s="305"/>
      <c r="P1273" s="305"/>
      <c r="Q1273" s="305"/>
      <c r="R1273" s="305"/>
      <c r="S1273" s="354"/>
      <c r="T1273" s="379"/>
      <c r="U1273" s="379"/>
      <c r="V1273" s="335"/>
      <c r="W1273" s="290"/>
      <c r="X1273" s="290"/>
      <c r="Y1273" s="335"/>
      <c r="Z1273" s="290"/>
      <c r="AA1273" s="290"/>
      <c r="AB1273" s="335"/>
      <c r="AC1273" s="287"/>
      <c r="AD1273" s="410"/>
      <c r="AE1273" s="290"/>
      <c r="AF1273" s="290"/>
      <c r="AG1273" s="287"/>
      <c r="AH1273" s="407"/>
      <c r="AI1273" s="407"/>
      <c r="AJ1273" s="305"/>
    </row>
    <row r="1274" spans="2:36" s="79" customFormat="1" ht="90" customHeight="1" x14ac:dyDescent="0.3">
      <c r="B1274" s="256" t="s">
        <v>664</v>
      </c>
      <c r="C1274" s="256" t="s">
        <v>728</v>
      </c>
      <c r="D1274" s="256" t="s">
        <v>66</v>
      </c>
      <c r="E1274" s="271" t="s">
        <v>67</v>
      </c>
      <c r="F1274" s="229" t="s">
        <v>796</v>
      </c>
      <c r="G1274" s="271" t="s">
        <v>660</v>
      </c>
      <c r="H1274" s="256" t="s">
        <v>70</v>
      </c>
      <c r="I1274" s="228" t="s">
        <v>79</v>
      </c>
      <c r="J1274" s="11" t="s">
        <v>113</v>
      </c>
      <c r="K1274" s="7" t="s">
        <v>114</v>
      </c>
      <c r="L1274" s="7" t="s">
        <v>115</v>
      </c>
      <c r="M1274" s="7">
        <v>3</v>
      </c>
      <c r="N1274" s="239" t="s">
        <v>679</v>
      </c>
      <c r="O1274" s="256" t="s">
        <v>681</v>
      </c>
      <c r="P1274" s="256" t="s">
        <v>75</v>
      </c>
      <c r="Q1274" s="256" t="s">
        <v>76</v>
      </c>
      <c r="R1274" s="256" t="s">
        <v>77</v>
      </c>
      <c r="S1274" s="263" t="s">
        <v>109</v>
      </c>
      <c r="T1274" s="280">
        <f>+V1274+Y1274</f>
        <v>227910</v>
      </c>
      <c r="U1274" s="280">
        <v>75970</v>
      </c>
      <c r="V1274" s="237">
        <v>113955</v>
      </c>
      <c r="W1274" s="233" t="s">
        <v>98</v>
      </c>
      <c r="X1274" s="233" t="s">
        <v>98</v>
      </c>
      <c r="Y1274" s="237">
        <v>113955</v>
      </c>
      <c r="Z1274" s="233" t="s">
        <v>98</v>
      </c>
      <c r="AA1274" s="233" t="s">
        <v>98</v>
      </c>
      <c r="AB1274" s="260">
        <v>18479.189999999999</v>
      </c>
      <c r="AC1274" s="239" t="s">
        <v>80</v>
      </c>
      <c r="AD1274" s="266">
        <f>+V1274+Y1274</f>
        <v>227910</v>
      </c>
      <c r="AE1274" s="233" t="s">
        <v>98</v>
      </c>
      <c r="AF1274" s="233" t="s">
        <v>98</v>
      </c>
      <c r="AG1274" s="239" t="s">
        <v>33</v>
      </c>
      <c r="AH1274" s="239" t="s">
        <v>161</v>
      </c>
      <c r="AI1274" s="239" t="s">
        <v>689</v>
      </c>
      <c r="AJ1274" s="256"/>
    </row>
    <row r="1275" spans="2:36" s="79" customFormat="1" ht="55.2" x14ac:dyDescent="0.3">
      <c r="B1275" s="257"/>
      <c r="C1275" s="257"/>
      <c r="D1275" s="257"/>
      <c r="E1275" s="272"/>
      <c r="F1275" s="229"/>
      <c r="G1275" s="272"/>
      <c r="H1275" s="257"/>
      <c r="I1275" s="228"/>
      <c r="J1275" s="11" t="s">
        <v>116</v>
      </c>
      <c r="K1275" s="7" t="s">
        <v>117</v>
      </c>
      <c r="L1275" s="7" t="s">
        <v>85</v>
      </c>
      <c r="M1275" s="7">
        <v>3</v>
      </c>
      <c r="N1275" s="240"/>
      <c r="O1275" s="257"/>
      <c r="P1275" s="257"/>
      <c r="Q1275" s="257"/>
      <c r="R1275" s="257"/>
      <c r="S1275" s="264"/>
      <c r="T1275" s="280"/>
      <c r="U1275" s="280"/>
      <c r="V1275" s="237"/>
      <c r="W1275" s="234"/>
      <c r="X1275" s="234"/>
      <c r="Y1275" s="237"/>
      <c r="Z1275" s="234"/>
      <c r="AA1275" s="234"/>
      <c r="AB1275" s="261"/>
      <c r="AC1275" s="240"/>
      <c r="AD1275" s="267"/>
      <c r="AE1275" s="234"/>
      <c r="AF1275" s="234"/>
      <c r="AG1275" s="240"/>
      <c r="AH1275" s="240"/>
      <c r="AI1275" s="240"/>
      <c r="AJ1275" s="257"/>
    </row>
    <row r="1276" spans="2:36" s="79" customFormat="1" ht="41.4" x14ac:dyDescent="0.3">
      <c r="B1276" s="257"/>
      <c r="C1276" s="257"/>
      <c r="D1276" s="257"/>
      <c r="E1276" s="272"/>
      <c r="F1276" s="229"/>
      <c r="G1276" s="272"/>
      <c r="H1276" s="257"/>
      <c r="I1276" s="228"/>
      <c r="J1276" s="11" t="s">
        <v>208</v>
      </c>
      <c r="K1276" s="7" t="s">
        <v>118</v>
      </c>
      <c r="L1276" s="7" t="s">
        <v>119</v>
      </c>
      <c r="M1276" s="7">
        <v>3</v>
      </c>
      <c r="N1276" s="240"/>
      <c r="O1276" s="257"/>
      <c r="P1276" s="257"/>
      <c r="Q1276" s="257"/>
      <c r="R1276" s="257"/>
      <c r="S1276" s="264"/>
      <c r="T1276" s="280"/>
      <c r="U1276" s="280"/>
      <c r="V1276" s="237"/>
      <c r="W1276" s="234"/>
      <c r="X1276" s="234"/>
      <c r="Y1276" s="237"/>
      <c r="Z1276" s="234"/>
      <c r="AA1276" s="234"/>
      <c r="AB1276" s="261"/>
      <c r="AC1276" s="240"/>
      <c r="AD1276" s="267"/>
      <c r="AE1276" s="234"/>
      <c r="AF1276" s="234"/>
      <c r="AG1276" s="240"/>
      <c r="AH1276" s="240"/>
      <c r="AI1276" s="240"/>
      <c r="AJ1276" s="257"/>
    </row>
    <row r="1277" spans="2:36" s="79" customFormat="1" ht="59.1" customHeight="1" x14ac:dyDescent="0.3">
      <c r="B1277" s="258"/>
      <c r="C1277" s="258"/>
      <c r="D1277" s="258"/>
      <c r="E1277" s="273"/>
      <c r="F1277" s="229"/>
      <c r="G1277" s="273"/>
      <c r="H1277" s="258"/>
      <c r="I1277" s="228"/>
      <c r="J1277" s="11" t="s">
        <v>120</v>
      </c>
      <c r="K1277" s="7" t="s">
        <v>121</v>
      </c>
      <c r="L1277" s="7" t="s">
        <v>119</v>
      </c>
      <c r="M1277" s="7">
        <v>3</v>
      </c>
      <c r="N1277" s="241"/>
      <c r="O1277" s="258"/>
      <c r="P1277" s="258"/>
      <c r="Q1277" s="258"/>
      <c r="R1277" s="258"/>
      <c r="S1277" s="265"/>
      <c r="T1277" s="280"/>
      <c r="U1277" s="280"/>
      <c r="V1277" s="237"/>
      <c r="W1277" s="235"/>
      <c r="X1277" s="235"/>
      <c r="Y1277" s="237"/>
      <c r="Z1277" s="235"/>
      <c r="AA1277" s="235"/>
      <c r="AB1277" s="262"/>
      <c r="AC1277" s="241"/>
      <c r="AD1277" s="268"/>
      <c r="AE1277" s="235"/>
      <c r="AF1277" s="235"/>
      <c r="AG1277" s="241"/>
      <c r="AH1277" s="241"/>
      <c r="AI1277" s="241"/>
      <c r="AJ1277" s="258"/>
    </row>
    <row r="1278" spans="2:36" s="79" customFormat="1" ht="135" customHeight="1" x14ac:dyDescent="0.3">
      <c r="B1278" s="304" t="s">
        <v>1097</v>
      </c>
      <c r="C1278" s="304" t="s">
        <v>732</v>
      </c>
      <c r="D1278" s="304" t="s">
        <v>66</v>
      </c>
      <c r="E1278" s="336" t="s">
        <v>67</v>
      </c>
      <c r="F1278" s="299" t="s">
        <v>795</v>
      </c>
      <c r="G1278" s="336" t="s">
        <v>661</v>
      </c>
      <c r="H1278" s="304" t="s">
        <v>70</v>
      </c>
      <c r="I1278" s="243" t="s">
        <v>79</v>
      </c>
      <c r="J1278" s="56" t="s">
        <v>207</v>
      </c>
      <c r="K1278" s="57" t="s">
        <v>107</v>
      </c>
      <c r="L1278" s="57" t="s">
        <v>86</v>
      </c>
      <c r="M1278" s="57">
        <v>40</v>
      </c>
      <c r="N1278" s="285" t="s">
        <v>679</v>
      </c>
      <c r="O1278" s="304" t="s">
        <v>682</v>
      </c>
      <c r="P1278" s="304" t="s">
        <v>75</v>
      </c>
      <c r="Q1278" s="304" t="s">
        <v>76</v>
      </c>
      <c r="R1278" s="304" t="s">
        <v>77</v>
      </c>
      <c r="S1278" s="352" t="s">
        <v>109</v>
      </c>
      <c r="T1278" s="377">
        <f>+V1278+Y1278</f>
        <v>107000</v>
      </c>
      <c r="U1278" s="489">
        <f>T1278/2</f>
        <v>53500</v>
      </c>
      <c r="V1278" s="333">
        <v>53500</v>
      </c>
      <c r="W1278" s="288" t="s">
        <v>98</v>
      </c>
      <c r="X1278" s="288" t="s">
        <v>98</v>
      </c>
      <c r="Y1278" s="333">
        <v>53500</v>
      </c>
      <c r="Z1278" s="288" t="s">
        <v>98</v>
      </c>
      <c r="AA1278" s="288" t="s">
        <v>98</v>
      </c>
      <c r="AB1278" s="333">
        <v>8675.69</v>
      </c>
      <c r="AC1278" s="285" t="s">
        <v>149</v>
      </c>
      <c r="AD1278" s="377">
        <f>+V1278+Y1278</f>
        <v>107000</v>
      </c>
      <c r="AE1278" s="288" t="s">
        <v>98</v>
      </c>
      <c r="AF1278" s="288" t="s">
        <v>98</v>
      </c>
      <c r="AG1278" s="285" t="s">
        <v>33</v>
      </c>
      <c r="AH1278" s="285" t="s">
        <v>161</v>
      </c>
      <c r="AI1278" s="285" t="s">
        <v>689</v>
      </c>
      <c r="AJ1278" s="304"/>
    </row>
    <row r="1279" spans="2:36" s="79" customFormat="1" ht="71.25" customHeight="1" x14ac:dyDescent="0.3">
      <c r="B1279" s="306"/>
      <c r="C1279" s="306"/>
      <c r="D1279" s="306"/>
      <c r="E1279" s="337"/>
      <c r="F1279" s="299"/>
      <c r="G1279" s="337"/>
      <c r="H1279" s="306"/>
      <c r="I1279" s="243"/>
      <c r="J1279" s="20" t="s">
        <v>111</v>
      </c>
      <c r="K1279" s="27" t="s">
        <v>675</v>
      </c>
      <c r="L1279" s="20" t="s">
        <v>676</v>
      </c>
      <c r="M1279" s="110" t="s">
        <v>668</v>
      </c>
      <c r="N1279" s="286"/>
      <c r="O1279" s="306"/>
      <c r="P1279" s="306"/>
      <c r="Q1279" s="306"/>
      <c r="R1279" s="306"/>
      <c r="S1279" s="353"/>
      <c r="T1279" s="378"/>
      <c r="U1279" s="489"/>
      <c r="V1279" s="334"/>
      <c r="W1279" s="289"/>
      <c r="X1279" s="289"/>
      <c r="Y1279" s="334"/>
      <c r="Z1279" s="289"/>
      <c r="AA1279" s="289"/>
      <c r="AB1279" s="334"/>
      <c r="AC1279" s="286"/>
      <c r="AD1279" s="378"/>
      <c r="AE1279" s="289"/>
      <c r="AF1279" s="289"/>
      <c r="AG1279" s="286"/>
      <c r="AH1279" s="286"/>
      <c r="AI1279" s="286"/>
      <c r="AJ1279" s="306"/>
    </row>
    <row r="1280" spans="2:36" s="79" customFormat="1" ht="60" customHeight="1" x14ac:dyDescent="0.3">
      <c r="B1280" s="305"/>
      <c r="C1280" s="305"/>
      <c r="D1280" s="305"/>
      <c r="E1280" s="338"/>
      <c r="F1280" s="299"/>
      <c r="G1280" s="338"/>
      <c r="H1280" s="305"/>
      <c r="I1280" s="243"/>
      <c r="J1280" s="20" t="s">
        <v>127</v>
      </c>
      <c r="K1280" s="27" t="s">
        <v>635</v>
      </c>
      <c r="L1280" s="20" t="s">
        <v>85</v>
      </c>
      <c r="M1280" s="27">
        <v>50</v>
      </c>
      <c r="N1280" s="287"/>
      <c r="O1280" s="305"/>
      <c r="P1280" s="305"/>
      <c r="Q1280" s="305"/>
      <c r="R1280" s="305"/>
      <c r="S1280" s="354"/>
      <c r="T1280" s="379"/>
      <c r="U1280" s="489"/>
      <c r="V1280" s="335"/>
      <c r="W1280" s="290"/>
      <c r="X1280" s="290"/>
      <c r="Y1280" s="335"/>
      <c r="Z1280" s="290"/>
      <c r="AA1280" s="290"/>
      <c r="AB1280" s="335"/>
      <c r="AC1280" s="287"/>
      <c r="AD1280" s="379"/>
      <c r="AE1280" s="290"/>
      <c r="AF1280" s="290"/>
      <c r="AG1280" s="287"/>
      <c r="AH1280" s="287"/>
      <c r="AI1280" s="287"/>
      <c r="AJ1280" s="305"/>
    </row>
    <row r="1281" spans="2:36" s="79" customFormat="1" ht="96.6" x14ac:dyDescent="0.3">
      <c r="B1281" s="304" t="s">
        <v>1098</v>
      </c>
      <c r="C1281" s="304" t="s">
        <v>733</v>
      </c>
      <c r="D1281" s="304" t="s">
        <v>66</v>
      </c>
      <c r="E1281" s="336" t="s">
        <v>67</v>
      </c>
      <c r="F1281" s="299" t="s">
        <v>795</v>
      </c>
      <c r="G1281" s="336" t="s">
        <v>661</v>
      </c>
      <c r="H1281" s="304" t="s">
        <v>70</v>
      </c>
      <c r="I1281" s="243" t="s">
        <v>79</v>
      </c>
      <c r="J1281" s="56" t="s">
        <v>207</v>
      </c>
      <c r="K1281" s="57" t="s">
        <v>107</v>
      </c>
      <c r="L1281" s="57" t="s">
        <v>86</v>
      </c>
      <c r="M1281" s="57">
        <v>40</v>
      </c>
      <c r="N1281" s="285" t="s">
        <v>679</v>
      </c>
      <c r="O1281" s="304" t="s">
        <v>683</v>
      </c>
      <c r="P1281" s="304" t="s">
        <v>75</v>
      </c>
      <c r="Q1281" s="304" t="s">
        <v>76</v>
      </c>
      <c r="R1281" s="304" t="s">
        <v>77</v>
      </c>
      <c r="S1281" s="352" t="s">
        <v>109</v>
      </c>
      <c r="T1281" s="377">
        <f>+V1281+Y1281</f>
        <v>74899.960000000006</v>
      </c>
      <c r="U1281" s="378">
        <f>T1281</f>
        <v>74899.960000000006</v>
      </c>
      <c r="V1281" s="333">
        <v>37449.980000000003</v>
      </c>
      <c r="W1281" s="288" t="s">
        <v>98</v>
      </c>
      <c r="X1281" s="288" t="s">
        <v>98</v>
      </c>
      <c r="Y1281" s="333">
        <v>37449.980000000003</v>
      </c>
      <c r="Z1281" s="288" t="s">
        <v>98</v>
      </c>
      <c r="AA1281" s="288" t="s">
        <v>98</v>
      </c>
      <c r="AB1281" s="333">
        <v>6072.97</v>
      </c>
      <c r="AC1281" s="285" t="s">
        <v>149</v>
      </c>
      <c r="AD1281" s="377">
        <f>+V1281+Y1281</f>
        <v>74899.960000000006</v>
      </c>
      <c r="AE1281" s="288" t="s">
        <v>98</v>
      </c>
      <c r="AF1281" s="288" t="s">
        <v>98</v>
      </c>
      <c r="AG1281" s="285" t="s">
        <v>33</v>
      </c>
      <c r="AH1281" s="285" t="s">
        <v>161</v>
      </c>
      <c r="AI1281" s="285" t="s">
        <v>689</v>
      </c>
      <c r="AJ1281" s="304"/>
    </row>
    <row r="1282" spans="2:36" s="79" customFormat="1" ht="63" customHeight="1" x14ac:dyDescent="0.3">
      <c r="B1282" s="306"/>
      <c r="C1282" s="306"/>
      <c r="D1282" s="306"/>
      <c r="E1282" s="337"/>
      <c r="F1282" s="299"/>
      <c r="G1282" s="337"/>
      <c r="H1282" s="306"/>
      <c r="I1282" s="243"/>
      <c r="J1282" s="20" t="s">
        <v>111</v>
      </c>
      <c r="K1282" s="27" t="s">
        <v>675</v>
      </c>
      <c r="L1282" s="20" t="s">
        <v>676</v>
      </c>
      <c r="M1282" s="166" t="s">
        <v>677</v>
      </c>
      <c r="N1282" s="286"/>
      <c r="O1282" s="306"/>
      <c r="P1282" s="306"/>
      <c r="Q1282" s="306"/>
      <c r="R1282" s="306"/>
      <c r="S1282" s="353"/>
      <c r="T1282" s="378"/>
      <c r="U1282" s="378"/>
      <c r="V1282" s="334"/>
      <c r="W1282" s="289"/>
      <c r="X1282" s="289"/>
      <c r="Y1282" s="334"/>
      <c r="Z1282" s="289"/>
      <c r="AA1282" s="289"/>
      <c r="AB1282" s="334"/>
      <c r="AC1282" s="286"/>
      <c r="AD1282" s="378"/>
      <c r="AE1282" s="289"/>
      <c r="AF1282" s="289"/>
      <c r="AG1282" s="286"/>
      <c r="AH1282" s="286"/>
      <c r="AI1282" s="286"/>
      <c r="AJ1282" s="306"/>
    </row>
    <row r="1283" spans="2:36" s="79" customFormat="1" ht="67.2" customHeight="1" x14ac:dyDescent="0.3">
      <c r="B1283" s="306"/>
      <c r="C1283" s="306"/>
      <c r="D1283" s="306"/>
      <c r="E1283" s="337"/>
      <c r="F1283" s="299"/>
      <c r="G1283" s="337"/>
      <c r="H1283" s="305"/>
      <c r="I1283" s="243"/>
      <c r="J1283" s="20" t="s">
        <v>127</v>
      </c>
      <c r="K1283" s="27" t="s">
        <v>635</v>
      </c>
      <c r="L1283" s="20" t="s">
        <v>676</v>
      </c>
      <c r="M1283" s="57">
        <v>35</v>
      </c>
      <c r="N1283" s="286"/>
      <c r="O1283" s="306"/>
      <c r="P1283" s="305"/>
      <c r="Q1283" s="305"/>
      <c r="R1283" s="305"/>
      <c r="S1283" s="354"/>
      <c r="T1283" s="379"/>
      <c r="U1283" s="378"/>
      <c r="V1283" s="334"/>
      <c r="W1283" s="290"/>
      <c r="X1283" s="290"/>
      <c r="Y1283" s="334"/>
      <c r="Z1283" s="290"/>
      <c r="AA1283" s="290"/>
      <c r="AB1283" s="335"/>
      <c r="AC1283" s="287"/>
      <c r="AD1283" s="379"/>
      <c r="AE1283" s="290"/>
      <c r="AF1283" s="290"/>
      <c r="AG1283" s="287"/>
      <c r="AH1283" s="287"/>
      <c r="AI1283" s="287"/>
      <c r="AJ1283" s="305"/>
    </row>
    <row r="1284" spans="2:36" s="79" customFormat="1" ht="131.69999999999999" customHeight="1" x14ac:dyDescent="0.3">
      <c r="B1284" s="304" t="s">
        <v>1099</v>
      </c>
      <c r="C1284" s="304" t="s">
        <v>734</v>
      </c>
      <c r="D1284" s="304" t="s">
        <v>66</v>
      </c>
      <c r="E1284" s="336" t="s">
        <v>753</v>
      </c>
      <c r="F1284" s="299" t="s">
        <v>795</v>
      </c>
      <c r="G1284" s="336" t="s">
        <v>661</v>
      </c>
      <c r="H1284" s="304" t="s">
        <v>70</v>
      </c>
      <c r="I1284" s="243" t="s">
        <v>79</v>
      </c>
      <c r="J1284" s="56" t="s">
        <v>207</v>
      </c>
      <c r="K1284" s="57" t="s">
        <v>107</v>
      </c>
      <c r="L1284" s="57" t="s">
        <v>86</v>
      </c>
      <c r="M1284" s="57">
        <v>40</v>
      </c>
      <c r="N1284" s="285" t="s">
        <v>679</v>
      </c>
      <c r="O1284" s="304" t="s">
        <v>684</v>
      </c>
      <c r="P1284" s="304" t="s">
        <v>75</v>
      </c>
      <c r="Q1284" s="304" t="s">
        <v>76</v>
      </c>
      <c r="R1284" s="304" t="s">
        <v>77</v>
      </c>
      <c r="S1284" s="352" t="s">
        <v>109</v>
      </c>
      <c r="T1284" s="377">
        <f>+V1284+Y1284</f>
        <v>79593.16</v>
      </c>
      <c r="U1284" s="377">
        <f>T1284/2</f>
        <v>39796.58</v>
      </c>
      <c r="V1284" s="333">
        <v>39796.58</v>
      </c>
      <c r="W1284" s="288" t="s">
        <v>98</v>
      </c>
      <c r="X1284" s="288" t="s">
        <v>98</v>
      </c>
      <c r="Y1284" s="333">
        <v>39796.58</v>
      </c>
      <c r="Z1284" s="288" t="s">
        <v>98</v>
      </c>
      <c r="AA1284" s="288" t="s">
        <v>98</v>
      </c>
      <c r="AB1284" s="333">
        <v>6453.5</v>
      </c>
      <c r="AC1284" s="285" t="s">
        <v>149</v>
      </c>
      <c r="AD1284" s="377">
        <f>+V1284+Y1284</f>
        <v>79593.16</v>
      </c>
      <c r="AE1284" s="288" t="s">
        <v>98</v>
      </c>
      <c r="AF1284" s="288" t="s">
        <v>98</v>
      </c>
      <c r="AG1284" s="285" t="s">
        <v>33</v>
      </c>
      <c r="AH1284" s="285" t="s">
        <v>161</v>
      </c>
      <c r="AI1284" s="285" t="s">
        <v>689</v>
      </c>
      <c r="AJ1284" s="304"/>
    </row>
    <row r="1285" spans="2:36" s="79" customFormat="1" ht="80.7" customHeight="1" x14ac:dyDescent="0.3">
      <c r="B1285" s="306"/>
      <c r="C1285" s="306"/>
      <c r="D1285" s="306"/>
      <c r="E1285" s="337"/>
      <c r="F1285" s="299"/>
      <c r="G1285" s="337"/>
      <c r="H1285" s="306"/>
      <c r="I1285" s="243"/>
      <c r="J1285" s="20" t="s">
        <v>111</v>
      </c>
      <c r="K1285" s="27" t="s">
        <v>669</v>
      </c>
      <c r="L1285" s="20" t="s">
        <v>670</v>
      </c>
      <c r="M1285" s="110" t="s">
        <v>668</v>
      </c>
      <c r="N1285" s="286"/>
      <c r="O1285" s="306"/>
      <c r="P1285" s="306"/>
      <c r="Q1285" s="306"/>
      <c r="R1285" s="306"/>
      <c r="S1285" s="353"/>
      <c r="T1285" s="378"/>
      <c r="U1285" s="378"/>
      <c r="V1285" s="334"/>
      <c r="W1285" s="289"/>
      <c r="X1285" s="289"/>
      <c r="Y1285" s="334"/>
      <c r="Z1285" s="289"/>
      <c r="AA1285" s="289"/>
      <c r="AB1285" s="334"/>
      <c r="AC1285" s="286"/>
      <c r="AD1285" s="378"/>
      <c r="AE1285" s="289"/>
      <c r="AF1285" s="289"/>
      <c r="AG1285" s="286"/>
      <c r="AH1285" s="286"/>
      <c r="AI1285" s="286"/>
      <c r="AJ1285" s="306"/>
    </row>
    <row r="1286" spans="2:36" s="79" customFormat="1" ht="61.5" customHeight="1" x14ac:dyDescent="0.3">
      <c r="B1286" s="305"/>
      <c r="C1286" s="305"/>
      <c r="D1286" s="305"/>
      <c r="E1286" s="338"/>
      <c r="F1286" s="299"/>
      <c r="G1286" s="338"/>
      <c r="H1286" s="305"/>
      <c r="I1286" s="243"/>
      <c r="J1286" s="20" t="s">
        <v>127</v>
      </c>
      <c r="K1286" s="27" t="s">
        <v>635</v>
      </c>
      <c r="L1286" s="20" t="s">
        <v>672</v>
      </c>
      <c r="M1286" s="27">
        <v>37</v>
      </c>
      <c r="N1286" s="287"/>
      <c r="O1286" s="305"/>
      <c r="P1286" s="305"/>
      <c r="Q1286" s="305"/>
      <c r="R1286" s="305"/>
      <c r="S1286" s="354"/>
      <c r="T1286" s="379"/>
      <c r="U1286" s="379"/>
      <c r="V1286" s="335"/>
      <c r="W1286" s="290"/>
      <c r="X1286" s="290"/>
      <c r="Y1286" s="335"/>
      <c r="Z1286" s="290"/>
      <c r="AA1286" s="290"/>
      <c r="AB1286" s="335"/>
      <c r="AC1286" s="287"/>
      <c r="AD1286" s="379"/>
      <c r="AE1286" s="290"/>
      <c r="AF1286" s="290"/>
      <c r="AG1286" s="287"/>
      <c r="AH1286" s="287"/>
      <c r="AI1286" s="287"/>
      <c r="AJ1286" s="305"/>
    </row>
    <row r="1287" spans="2:36" s="79" customFormat="1" ht="124.5" customHeight="1" x14ac:dyDescent="0.3">
      <c r="B1287" s="256" t="s">
        <v>665</v>
      </c>
      <c r="C1287" s="256" t="s">
        <v>735</v>
      </c>
      <c r="D1287" s="256" t="s">
        <v>66</v>
      </c>
      <c r="E1287" s="271" t="s">
        <v>67</v>
      </c>
      <c r="F1287" s="229" t="s">
        <v>795</v>
      </c>
      <c r="G1287" s="271" t="s">
        <v>661</v>
      </c>
      <c r="H1287" s="256" t="s">
        <v>70</v>
      </c>
      <c r="I1287" s="228" t="s">
        <v>79</v>
      </c>
      <c r="J1287" s="28" t="s">
        <v>207</v>
      </c>
      <c r="K1287" s="14" t="s">
        <v>107</v>
      </c>
      <c r="L1287" s="14" t="s">
        <v>86</v>
      </c>
      <c r="M1287" s="14">
        <v>40</v>
      </c>
      <c r="N1287" s="239" t="s">
        <v>679</v>
      </c>
      <c r="O1287" s="256" t="s">
        <v>685</v>
      </c>
      <c r="P1287" s="256" t="s">
        <v>75</v>
      </c>
      <c r="Q1287" s="256" t="s">
        <v>76</v>
      </c>
      <c r="R1287" s="256" t="s">
        <v>77</v>
      </c>
      <c r="S1287" s="263" t="s">
        <v>109</v>
      </c>
      <c r="T1287" s="266">
        <f>+V1287+Y1287</f>
        <v>96299.9</v>
      </c>
      <c r="U1287" s="266">
        <f>T1287</f>
        <v>96299.9</v>
      </c>
      <c r="V1287" s="260">
        <v>48149.95</v>
      </c>
      <c r="W1287" s="233" t="s">
        <v>98</v>
      </c>
      <c r="X1287" s="233" t="s">
        <v>98</v>
      </c>
      <c r="Y1287" s="260">
        <v>48149.95</v>
      </c>
      <c r="Z1287" s="233" t="s">
        <v>98</v>
      </c>
      <c r="AA1287" s="233" t="s">
        <v>98</v>
      </c>
      <c r="AB1287" s="260">
        <v>7808.1</v>
      </c>
      <c r="AC1287" s="239" t="s">
        <v>149</v>
      </c>
      <c r="AD1287" s="266">
        <f>+V1287+Y1287</f>
        <v>96299.9</v>
      </c>
      <c r="AE1287" s="233" t="s">
        <v>98</v>
      </c>
      <c r="AF1287" s="233" t="s">
        <v>98</v>
      </c>
      <c r="AG1287" s="239" t="s">
        <v>33</v>
      </c>
      <c r="AH1287" s="239" t="s">
        <v>166</v>
      </c>
      <c r="AI1287" s="239" t="s">
        <v>167</v>
      </c>
      <c r="AJ1287" s="256"/>
    </row>
    <row r="1288" spans="2:36" s="79" customFormat="1" ht="79.5" customHeight="1" x14ac:dyDescent="0.3">
      <c r="B1288" s="257"/>
      <c r="C1288" s="257"/>
      <c r="D1288" s="257"/>
      <c r="E1288" s="272"/>
      <c r="F1288" s="229"/>
      <c r="G1288" s="272"/>
      <c r="H1288" s="257"/>
      <c r="I1288" s="228"/>
      <c r="J1288" s="11" t="s">
        <v>111</v>
      </c>
      <c r="K1288" s="7" t="s">
        <v>669</v>
      </c>
      <c r="L1288" s="11" t="s">
        <v>670</v>
      </c>
      <c r="M1288" s="170" t="s">
        <v>678</v>
      </c>
      <c r="N1288" s="240"/>
      <c r="O1288" s="257"/>
      <c r="P1288" s="257"/>
      <c r="Q1288" s="257"/>
      <c r="R1288" s="257"/>
      <c r="S1288" s="264"/>
      <c r="T1288" s="267"/>
      <c r="U1288" s="267"/>
      <c r="V1288" s="261"/>
      <c r="W1288" s="234"/>
      <c r="X1288" s="234"/>
      <c r="Y1288" s="261"/>
      <c r="Z1288" s="234"/>
      <c r="AA1288" s="234"/>
      <c r="AB1288" s="261"/>
      <c r="AC1288" s="240"/>
      <c r="AD1288" s="267"/>
      <c r="AE1288" s="234"/>
      <c r="AF1288" s="234"/>
      <c r="AG1288" s="240"/>
      <c r="AH1288" s="240"/>
      <c r="AI1288" s="240"/>
      <c r="AJ1288" s="257"/>
    </row>
    <row r="1289" spans="2:36" s="79" customFormat="1" ht="52.5" customHeight="1" x14ac:dyDescent="0.3">
      <c r="B1289" s="258"/>
      <c r="C1289" s="258"/>
      <c r="D1289" s="258"/>
      <c r="E1289" s="273"/>
      <c r="F1289" s="229"/>
      <c r="G1289" s="273"/>
      <c r="H1289" s="258"/>
      <c r="I1289" s="228"/>
      <c r="J1289" s="11" t="s">
        <v>127</v>
      </c>
      <c r="K1289" s="7" t="s">
        <v>635</v>
      </c>
      <c r="L1289" s="11" t="s">
        <v>672</v>
      </c>
      <c r="M1289" s="7">
        <v>45</v>
      </c>
      <c r="N1289" s="241"/>
      <c r="O1289" s="258"/>
      <c r="P1289" s="258"/>
      <c r="Q1289" s="258"/>
      <c r="R1289" s="258"/>
      <c r="S1289" s="265"/>
      <c r="T1289" s="268"/>
      <c r="U1289" s="268"/>
      <c r="V1289" s="262"/>
      <c r="W1289" s="235"/>
      <c r="X1289" s="235"/>
      <c r="Y1289" s="262"/>
      <c r="Z1289" s="235"/>
      <c r="AA1289" s="235"/>
      <c r="AB1289" s="262"/>
      <c r="AC1289" s="241"/>
      <c r="AD1289" s="268"/>
      <c r="AE1289" s="235"/>
      <c r="AF1289" s="235"/>
      <c r="AG1289" s="241"/>
      <c r="AH1289" s="241"/>
      <c r="AI1289" s="241"/>
      <c r="AJ1289" s="258"/>
    </row>
    <row r="1290" spans="2:36" s="79" customFormat="1" ht="133.5" customHeight="1" x14ac:dyDescent="0.3">
      <c r="B1290" s="256" t="s">
        <v>666</v>
      </c>
      <c r="C1290" s="256" t="s">
        <v>732</v>
      </c>
      <c r="D1290" s="256" t="s">
        <v>66</v>
      </c>
      <c r="E1290" s="271" t="s">
        <v>67</v>
      </c>
      <c r="F1290" s="229" t="s">
        <v>795</v>
      </c>
      <c r="G1290" s="271" t="s">
        <v>661</v>
      </c>
      <c r="H1290" s="256" t="s">
        <v>70</v>
      </c>
      <c r="I1290" s="228" t="s">
        <v>79</v>
      </c>
      <c r="J1290" s="28" t="s">
        <v>207</v>
      </c>
      <c r="K1290" s="14" t="s">
        <v>107</v>
      </c>
      <c r="L1290" s="14" t="s">
        <v>86</v>
      </c>
      <c r="M1290" s="14">
        <v>40</v>
      </c>
      <c r="N1290" s="239" t="s">
        <v>679</v>
      </c>
      <c r="O1290" s="256" t="s">
        <v>686</v>
      </c>
      <c r="P1290" s="256" t="s">
        <v>75</v>
      </c>
      <c r="Q1290" s="256" t="s">
        <v>76</v>
      </c>
      <c r="R1290" s="256" t="s">
        <v>77</v>
      </c>
      <c r="S1290" s="263" t="s">
        <v>109</v>
      </c>
      <c r="T1290" s="266">
        <f>+V1290+Y1290</f>
        <v>160499.9</v>
      </c>
      <c r="U1290" s="280">
        <v>53499.96</v>
      </c>
      <c r="V1290" s="260">
        <v>80249.95</v>
      </c>
      <c r="W1290" s="233" t="s">
        <v>98</v>
      </c>
      <c r="X1290" s="233" t="s">
        <v>98</v>
      </c>
      <c r="Y1290" s="260">
        <v>80249.95</v>
      </c>
      <c r="Z1290" s="233" t="s">
        <v>98</v>
      </c>
      <c r="AA1290" s="233" t="s">
        <v>98</v>
      </c>
      <c r="AB1290" s="260">
        <v>13013.52</v>
      </c>
      <c r="AC1290" s="239" t="s">
        <v>149</v>
      </c>
      <c r="AD1290" s="266">
        <f>+V1290+Y1290</f>
        <v>160499.9</v>
      </c>
      <c r="AE1290" s="233" t="s">
        <v>98</v>
      </c>
      <c r="AF1290" s="233" t="s">
        <v>98</v>
      </c>
      <c r="AG1290" s="239" t="s">
        <v>33</v>
      </c>
      <c r="AH1290" s="239" t="s">
        <v>166</v>
      </c>
      <c r="AI1290" s="239" t="s">
        <v>167</v>
      </c>
      <c r="AJ1290" s="256"/>
    </row>
    <row r="1291" spans="2:36" s="79" customFormat="1" ht="59.1" customHeight="1" x14ac:dyDescent="0.3">
      <c r="B1291" s="257"/>
      <c r="C1291" s="257"/>
      <c r="D1291" s="257"/>
      <c r="E1291" s="272"/>
      <c r="F1291" s="229"/>
      <c r="G1291" s="272"/>
      <c r="H1291" s="257"/>
      <c r="I1291" s="228"/>
      <c r="J1291" s="11" t="s">
        <v>111</v>
      </c>
      <c r="K1291" s="7" t="s">
        <v>669</v>
      </c>
      <c r="L1291" s="11" t="s">
        <v>670</v>
      </c>
      <c r="M1291" s="170" t="s">
        <v>1096</v>
      </c>
      <c r="N1291" s="240"/>
      <c r="O1291" s="257"/>
      <c r="P1291" s="257"/>
      <c r="Q1291" s="257"/>
      <c r="R1291" s="257"/>
      <c r="S1291" s="264"/>
      <c r="T1291" s="267"/>
      <c r="U1291" s="280"/>
      <c r="V1291" s="261"/>
      <c r="W1291" s="234"/>
      <c r="X1291" s="234"/>
      <c r="Y1291" s="261"/>
      <c r="Z1291" s="234"/>
      <c r="AA1291" s="234"/>
      <c r="AB1291" s="261"/>
      <c r="AC1291" s="240"/>
      <c r="AD1291" s="267"/>
      <c r="AE1291" s="234"/>
      <c r="AF1291" s="234"/>
      <c r="AG1291" s="240"/>
      <c r="AH1291" s="240"/>
      <c r="AI1291" s="240"/>
      <c r="AJ1291" s="257"/>
    </row>
    <row r="1292" spans="2:36" s="79" customFormat="1" ht="64.5" customHeight="1" x14ac:dyDescent="0.3">
      <c r="B1292" s="258"/>
      <c r="C1292" s="258"/>
      <c r="D1292" s="258"/>
      <c r="E1292" s="273"/>
      <c r="F1292" s="229"/>
      <c r="G1292" s="273"/>
      <c r="H1292" s="258"/>
      <c r="I1292" s="228"/>
      <c r="J1292" s="11" t="s">
        <v>127</v>
      </c>
      <c r="K1292" s="7" t="s">
        <v>635</v>
      </c>
      <c r="L1292" s="11" t="s">
        <v>672</v>
      </c>
      <c r="M1292" s="7">
        <v>75</v>
      </c>
      <c r="N1292" s="241"/>
      <c r="O1292" s="258"/>
      <c r="P1292" s="258"/>
      <c r="Q1292" s="258"/>
      <c r="R1292" s="258"/>
      <c r="S1292" s="265"/>
      <c r="T1292" s="268"/>
      <c r="U1292" s="280"/>
      <c r="V1292" s="262"/>
      <c r="W1292" s="235"/>
      <c r="X1292" s="235"/>
      <c r="Y1292" s="262"/>
      <c r="Z1292" s="235"/>
      <c r="AA1292" s="235"/>
      <c r="AB1292" s="262"/>
      <c r="AC1292" s="241"/>
      <c r="AD1292" s="268"/>
      <c r="AE1292" s="235"/>
      <c r="AF1292" s="235"/>
      <c r="AG1292" s="241"/>
      <c r="AH1292" s="241"/>
      <c r="AI1292" s="241"/>
      <c r="AJ1292" s="258"/>
    </row>
    <row r="1293" spans="2:36" s="79" customFormat="1" ht="131.69999999999999" customHeight="1" x14ac:dyDescent="0.3">
      <c r="B1293" s="256" t="s">
        <v>667</v>
      </c>
      <c r="C1293" s="256" t="s">
        <v>736</v>
      </c>
      <c r="D1293" s="256" t="s">
        <v>66</v>
      </c>
      <c r="E1293" s="271" t="s">
        <v>67</v>
      </c>
      <c r="F1293" s="229" t="s">
        <v>795</v>
      </c>
      <c r="G1293" s="271" t="s">
        <v>661</v>
      </c>
      <c r="H1293" s="256" t="s">
        <v>70</v>
      </c>
      <c r="I1293" s="228" t="s">
        <v>79</v>
      </c>
      <c r="J1293" s="28" t="s">
        <v>207</v>
      </c>
      <c r="K1293" s="14" t="s">
        <v>107</v>
      </c>
      <c r="L1293" s="14" t="s">
        <v>86</v>
      </c>
      <c r="M1293" s="14">
        <v>40</v>
      </c>
      <c r="N1293" s="239" t="s">
        <v>679</v>
      </c>
      <c r="O1293" s="256" t="s">
        <v>687</v>
      </c>
      <c r="P1293" s="256" t="s">
        <v>75</v>
      </c>
      <c r="Q1293" s="256" t="s">
        <v>76</v>
      </c>
      <c r="R1293" s="256" t="s">
        <v>77</v>
      </c>
      <c r="S1293" s="263" t="s">
        <v>109</v>
      </c>
      <c r="T1293" s="266">
        <f>+V1293+Y1293</f>
        <v>149799.92000000001</v>
      </c>
      <c r="U1293" s="267">
        <f>T1293/2</f>
        <v>74899.960000000006</v>
      </c>
      <c r="V1293" s="260">
        <v>74899.960000000006</v>
      </c>
      <c r="W1293" s="233" t="s">
        <v>98</v>
      </c>
      <c r="X1293" s="233" t="s">
        <v>98</v>
      </c>
      <c r="Y1293" s="260">
        <v>74899.960000000006</v>
      </c>
      <c r="Z1293" s="233" t="s">
        <v>98</v>
      </c>
      <c r="AA1293" s="233" t="s">
        <v>98</v>
      </c>
      <c r="AB1293" s="260">
        <v>12145.94</v>
      </c>
      <c r="AC1293" s="239" t="s">
        <v>149</v>
      </c>
      <c r="AD1293" s="266">
        <f>+V1293+Y1293</f>
        <v>149799.92000000001</v>
      </c>
      <c r="AE1293" s="233" t="s">
        <v>98</v>
      </c>
      <c r="AF1293" s="233" t="s">
        <v>98</v>
      </c>
      <c r="AG1293" s="239" t="s">
        <v>33</v>
      </c>
      <c r="AH1293" s="239" t="s">
        <v>166</v>
      </c>
      <c r="AI1293" s="239" t="s">
        <v>167</v>
      </c>
      <c r="AJ1293" s="256"/>
    </row>
    <row r="1294" spans="2:36" s="79" customFormat="1" ht="72.75" customHeight="1" x14ac:dyDescent="0.3">
      <c r="B1294" s="257"/>
      <c r="C1294" s="257"/>
      <c r="D1294" s="257"/>
      <c r="E1294" s="272"/>
      <c r="F1294" s="229"/>
      <c r="G1294" s="272"/>
      <c r="H1294" s="257"/>
      <c r="I1294" s="228"/>
      <c r="J1294" s="11" t="s">
        <v>111</v>
      </c>
      <c r="K1294" s="7" t="s">
        <v>675</v>
      </c>
      <c r="L1294" s="11" t="s">
        <v>676</v>
      </c>
      <c r="M1294" s="167" t="s">
        <v>668</v>
      </c>
      <c r="N1294" s="240"/>
      <c r="O1294" s="257"/>
      <c r="P1294" s="257"/>
      <c r="Q1294" s="257"/>
      <c r="R1294" s="257"/>
      <c r="S1294" s="264"/>
      <c r="T1294" s="267"/>
      <c r="U1294" s="267"/>
      <c r="V1294" s="261"/>
      <c r="W1294" s="234"/>
      <c r="X1294" s="234"/>
      <c r="Y1294" s="261"/>
      <c r="Z1294" s="234"/>
      <c r="AA1294" s="234"/>
      <c r="AB1294" s="261"/>
      <c r="AC1294" s="240"/>
      <c r="AD1294" s="267"/>
      <c r="AE1294" s="234"/>
      <c r="AF1294" s="234"/>
      <c r="AG1294" s="240"/>
      <c r="AH1294" s="240"/>
      <c r="AI1294" s="240"/>
      <c r="AJ1294" s="257"/>
    </row>
    <row r="1295" spans="2:36" s="79" customFormat="1" ht="66.75" customHeight="1" x14ac:dyDescent="0.3">
      <c r="B1295" s="257"/>
      <c r="C1295" s="257"/>
      <c r="D1295" s="257"/>
      <c r="E1295" s="272"/>
      <c r="F1295" s="229"/>
      <c r="G1295" s="272"/>
      <c r="H1295" s="258"/>
      <c r="I1295" s="228"/>
      <c r="J1295" s="11" t="s">
        <v>127</v>
      </c>
      <c r="K1295" s="7" t="s">
        <v>635</v>
      </c>
      <c r="L1295" s="11" t="s">
        <v>676</v>
      </c>
      <c r="M1295" s="14">
        <v>70</v>
      </c>
      <c r="N1295" s="240"/>
      <c r="O1295" s="257"/>
      <c r="P1295" s="258"/>
      <c r="Q1295" s="258"/>
      <c r="R1295" s="258"/>
      <c r="S1295" s="265"/>
      <c r="T1295" s="268"/>
      <c r="U1295" s="267"/>
      <c r="V1295" s="261"/>
      <c r="W1295" s="235"/>
      <c r="X1295" s="235"/>
      <c r="Y1295" s="261"/>
      <c r="Z1295" s="235"/>
      <c r="AA1295" s="235"/>
      <c r="AB1295" s="262"/>
      <c r="AC1295" s="241"/>
      <c r="AD1295" s="268"/>
      <c r="AE1295" s="235"/>
      <c r="AF1295" s="235"/>
      <c r="AG1295" s="241"/>
      <c r="AH1295" s="241"/>
      <c r="AI1295" s="241"/>
      <c r="AJ1295" s="258"/>
    </row>
    <row r="1296" spans="2:36" s="79" customFormat="1" ht="126.6" customHeight="1" x14ac:dyDescent="0.3">
      <c r="B1296" s="304" t="s">
        <v>1293</v>
      </c>
      <c r="C1296" s="304" t="s">
        <v>731</v>
      </c>
      <c r="D1296" s="304" t="s">
        <v>66</v>
      </c>
      <c r="E1296" s="336" t="s">
        <v>67</v>
      </c>
      <c r="F1296" s="299" t="s">
        <v>795</v>
      </c>
      <c r="G1296" s="336" t="s">
        <v>661</v>
      </c>
      <c r="H1296" s="304" t="s">
        <v>70</v>
      </c>
      <c r="I1296" s="304" t="s">
        <v>98</v>
      </c>
      <c r="J1296" s="56" t="s">
        <v>207</v>
      </c>
      <c r="K1296" s="57" t="s">
        <v>107</v>
      </c>
      <c r="L1296" s="57" t="s">
        <v>86</v>
      </c>
      <c r="M1296" s="57">
        <v>40</v>
      </c>
      <c r="N1296" s="285" t="s">
        <v>679</v>
      </c>
      <c r="O1296" s="304" t="s">
        <v>688</v>
      </c>
      <c r="P1296" s="304" t="s">
        <v>75</v>
      </c>
      <c r="Q1296" s="304" t="s">
        <v>76</v>
      </c>
      <c r="R1296" s="304" t="s">
        <v>77</v>
      </c>
      <c r="S1296" s="352" t="s">
        <v>109</v>
      </c>
      <c r="T1296" s="377">
        <f>+V1296+Y1296</f>
        <v>119389.74</v>
      </c>
      <c r="U1296" s="377">
        <f>T1296</f>
        <v>119389.74</v>
      </c>
      <c r="V1296" s="333">
        <v>59694.87</v>
      </c>
      <c r="W1296" s="288" t="s">
        <v>98</v>
      </c>
      <c r="X1296" s="288" t="s">
        <v>98</v>
      </c>
      <c r="Y1296" s="333">
        <v>59694.87</v>
      </c>
      <c r="Z1296" s="288" t="s">
        <v>98</v>
      </c>
      <c r="AA1296" s="288" t="s">
        <v>98</v>
      </c>
      <c r="AB1296" s="333">
        <v>9680.25</v>
      </c>
      <c r="AC1296" s="285" t="s">
        <v>149</v>
      </c>
      <c r="AD1296" s="377">
        <f>+V1296+Y1296</f>
        <v>119389.74</v>
      </c>
      <c r="AE1296" s="288" t="s">
        <v>98</v>
      </c>
      <c r="AF1296" s="288" t="s">
        <v>98</v>
      </c>
      <c r="AG1296" s="285" t="s">
        <v>33</v>
      </c>
      <c r="AH1296" s="285" t="s">
        <v>166</v>
      </c>
      <c r="AI1296" s="285" t="s">
        <v>167</v>
      </c>
      <c r="AJ1296" s="304"/>
    </row>
    <row r="1297" spans="2:36" s="79" customFormat="1" ht="68.25" customHeight="1" x14ac:dyDescent="0.3">
      <c r="B1297" s="306"/>
      <c r="C1297" s="306"/>
      <c r="D1297" s="306"/>
      <c r="E1297" s="337"/>
      <c r="F1297" s="299"/>
      <c r="G1297" s="337"/>
      <c r="H1297" s="306"/>
      <c r="I1297" s="306"/>
      <c r="J1297" s="20" t="s">
        <v>111</v>
      </c>
      <c r="K1297" s="27" t="s">
        <v>669</v>
      </c>
      <c r="L1297" s="20" t="s">
        <v>670</v>
      </c>
      <c r="M1297" s="110" t="s">
        <v>1096</v>
      </c>
      <c r="N1297" s="286"/>
      <c r="O1297" s="306"/>
      <c r="P1297" s="306"/>
      <c r="Q1297" s="306"/>
      <c r="R1297" s="306"/>
      <c r="S1297" s="353"/>
      <c r="T1297" s="378"/>
      <c r="U1297" s="378"/>
      <c r="V1297" s="334"/>
      <c r="W1297" s="289"/>
      <c r="X1297" s="289"/>
      <c r="Y1297" s="334"/>
      <c r="Z1297" s="289"/>
      <c r="AA1297" s="289"/>
      <c r="AB1297" s="334"/>
      <c r="AC1297" s="286"/>
      <c r="AD1297" s="378"/>
      <c r="AE1297" s="289"/>
      <c r="AF1297" s="289"/>
      <c r="AG1297" s="286"/>
      <c r="AH1297" s="286"/>
      <c r="AI1297" s="286"/>
      <c r="AJ1297" s="306"/>
    </row>
    <row r="1298" spans="2:36" s="79" customFormat="1" ht="54.75" customHeight="1" x14ac:dyDescent="0.3">
      <c r="B1298" s="305"/>
      <c r="C1298" s="305"/>
      <c r="D1298" s="305"/>
      <c r="E1298" s="338"/>
      <c r="F1298" s="299"/>
      <c r="G1298" s="338"/>
      <c r="H1298" s="305"/>
      <c r="I1298" s="305"/>
      <c r="J1298" s="20" t="s">
        <v>127</v>
      </c>
      <c r="K1298" s="27" t="s">
        <v>635</v>
      </c>
      <c r="L1298" s="20" t="s">
        <v>672</v>
      </c>
      <c r="M1298" s="58">
        <v>55</v>
      </c>
      <c r="N1298" s="287"/>
      <c r="O1298" s="305"/>
      <c r="P1298" s="305"/>
      <c r="Q1298" s="305"/>
      <c r="R1298" s="305"/>
      <c r="S1298" s="354"/>
      <c r="T1298" s="379"/>
      <c r="U1298" s="379"/>
      <c r="V1298" s="335"/>
      <c r="W1298" s="290"/>
      <c r="X1298" s="290"/>
      <c r="Y1298" s="335"/>
      <c r="Z1298" s="290"/>
      <c r="AA1298" s="290"/>
      <c r="AB1298" s="335"/>
      <c r="AC1298" s="287"/>
      <c r="AD1298" s="379"/>
      <c r="AE1298" s="290"/>
      <c r="AF1298" s="290"/>
      <c r="AG1298" s="287"/>
      <c r="AH1298" s="287"/>
      <c r="AI1298" s="287"/>
      <c r="AJ1298" s="305"/>
    </row>
    <row r="1299" spans="2:36" s="79" customFormat="1" ht="90" customHeight="1" x14ac:dyDescent="0.3">
      <c r="B1299" s="256" t="s">
        <v>1100</v>
      </c>
      <c r="C1299" s="256" t="s">
        <v>728</v>
      </c>
      <c r="D1299" s="256" t="s">
        <v>66</v>
      </c>
      <c r="E1299" s="271" t="s">
        <v>67</v>
      </c>
      <c r="F1299" s="229" t="s">
        <v>796</v>
      </c>
      <c r="G1299" s="271" t="s">
        <v>660</v>
      </c>
      <c r="H1299" s="256" t="s">
        <v>70</v>
      </c>
      <c r="I1299" s="228" t="s">
        <v>79</v>
      </c>
      <c r="J1299" s="11" t="s">
        <v>113</v>
      </c>
      <c r="K1299" s="7" t="s">
        <v>114</v>
      </c>
      <c r="L1299" s="7" t="s">
        <v>115</v>
      </c>
      <c r="M1299" s="7">
        <v>2</v>
      </c>
      <c r="N1299" s="239" t="s">
        <v>679</v>
      </c>
      <c r="O1299" s="256" t="s">
        <v>681</v>
      </c>
      <c r="P1299" s="256" t="s">
        <v>75</v>
      </c>
      <c r="Q1299" s="256" t="s">
        <v>76</v>
      </c>
      <c r="R1299" s="256" t="s">
        <v>77</v>
      </c>
      <c r="S1299" s="263" t="s">
        <v>109</v>
      </c>
      <c r="T1299" s="280">
        <f>+V1299+Y1299</f>
        <v>151940</v>
      </c>
      <c r="U1299" s="280">
        <v>75970</v>
      </c>
      <c r="V1299" s="237">
        <v>75970</v>
      </c>
      <c r="W1299" s="233" t="s">
        <v>98</v>
      </c>
      <c r="X1299" s="233" t="s">
        <v>98</v>
      </c>
      <c r="Y1299" s="237">
        <v>75970</v>
      </c>
      <c r="Z1299" s="233" t="s">
        <v>98</v>
      </c>
      <c r="AA1299" s="233" t="s">
        <v>98</v>
      </c>
      <c r="AB1299" s="260">
        <v>12319.46</v>
      </c>
      <c r="AC1299" s="239" t="s">
        <v>80</v>
      </c>
      <c r="AD1299" s="266">
        <f>+V1299+Y1299</f>
        <v>151940</v>
      </c>
      <c r="AE1299" s="233" t="s">
        <v>98</v>
      </c>
      <c r="AF1299" s="233" t="s">
        <v>98</v>
      </c>
      <c r="AG1299" s="239" t="s">
        <v>33</v>
      </c>
      <c r="AH1299" s="239" t="s">
        <v>166</v>
      </c>
      <c r="AI1299" s="239" t="s">
        <v>167</v>
      </c>
      <c r="AJ1299" s="256"/>
    </row>
    <row r="1300" spans="2:36" s="79" customFormat="1" ht="55.2" x14ac:dyDescent="0.3">
      <c r="B1300" s="257"/>
      <c r="C1300" s="257"/>
      <c r="D1300" s="257"/>
      <c r="E1300" s="272"/>
      <c r="F1300" s="229"/>
      <c r="G1300" s="272"/>
      <c r="H1300" s="257"/>
      <c r="I1300" s="228"/>
      <c r="J1300" s="11" t="s">
        <v>116</v>
      </c>
      <c r="K1300" s="7" t="s">
        <v>117</v>
      </c>
      <c r="L1300" s="7" t="s">
        <v>85</v>
      </c>
      <c r="M1300" s="7">
        <v>2</v>
      </c>
      <c r="N1300" s="240"/>
      <c r="O1300" s="257"/>
      <c r="P1300" s="257"/>
      <c r="Q1300" s="257"/>
      <c r="R1300" s="257"/>
      <c r="S1300" s="264"/>
      <c r="T1300" s="280"/>
      <c r="U1300" s="280"/>
      <c r="V1300" s="237"/>
      <c r="W1300" s="234"/>
      <c r="X1300" s="234"/>
      <c r="Y1300" s="237"/>
      <c r="Z1300" s="234"/>
      <c r="AA1300" s="234"/>
      <c r="AB1300" s="261"/>
      <c r="AC1300" s="240"/>
      <c r="AD1300" s="267"/>
      <c r="AE1300" s="234"/>
      <c r="AF1300" s="234"/>
      <c r="AG1300" s="240"/>
      <c r="AH1300" s="240"/>
      <c r="AI1300" s="240"/>
      <c r="AJ1300" s="257"/>
    </row>
    <row r="1301" spans="2:36" s="79" customFormat="1" ht="41.4" x14ac:dyDescent="0.3">
      <c r="B1301" s="257"/>
      <c r="C1301" s="257"/>
      <c r="D1301" s="257"/>
      <c r="E1301" s="272"/>
      <c r="F1301" s="229"/>
      <c r="G1301" s="272"/>
      <c r="H1301" s="257"/>
      <c r="I1301" s="228"/>
      <c r="J1301" s="11" t="s">
        <v>208</v>
      </c>
      <c r="K1301" s="7" t="s">
        <v>118</v>
      </c>
      <c r="L1301" s="7" t="s">
        <v>119</v>
      </c>
      <c r="M1301" s="7">
        <v>2</v>
      </c>
      <c r="N1301" s="240"/>
      <c r="O1301" s="257"/>
      <c r="P1301" s="257"/>
      <c r="Q1301" s="257"/>
      <c r="R1301" s="257"/>
      <c r="S1301" s="264"/>
      <c r="T1301" s="280"/>
      <c r="U1301" s="280"/>
      <c r="V1301" s="237"/>
      <c r="W1301" s="234"/>
      <c r="X1301" s="234"/>
      <c r="Y1301" s="237"/>
      <c r="Z1301" s="234"/>
      <c r="AA1301" s="234"/>
      <c r="AB1301" s="261"/>
      <c r="AC1301" s="240"/>
      <c r="AD1301" s="267"/>
      <c r="AE1301" s="234"/>
      <c r="AF1301" s="234"/>
      <c r="AG1301" s="240"/>
      <c r="AH1301" s="240"/>
      <c r="AI1301" s="240"/>
      <c r="AJ1301" s="257"/>
    </row>
    <row r="1302" spans="2:36" s="79" customFormat="1" ht="59.1" customHeight="1" x14ac:dyDescent="0.3">
      <c r="B1302" s="258"/>
      <c r="C1302" s="258"/>
      <c r="D1302" s="258"/>
      <c r="E1302" s="273"/>
      <c r="F1302" s="229"/>
      <c r="G1302" s="273"/>
      <c r="H1302" s="258"/>
      <c r="I1302" s="228"/>
      <c r="J1302" s="11" t="s">
        <v>120</v>
      </c>
      <c r="K1302" s="7" t="s">
        <v>121</v>
      </c>
      <c r="L1302" s="7" t="s">
        <v>119</v>
      </c>
      <c r="M1302" s="7">
        <v>2</v>
      </c>
      <c r="N1302" s="241"/>
      <c r="O1302" s="258"/>
      <c r="P1302" s="258"/>
      <c r="Q1302" s="258"/>
      <c r="R1302" s="258"/>
      <c r="S1302" s="265"/>
      <c r="T1302" s="280"/>
      <c r="U1302" s="280"/>
      <c r="V1302" s="237"/>
      <c r="W1302" s="235"/>
      <c r="X1302" s="235"/>
      <c r="Y1302" s="237"/>
      <c r="Z1302" s="235"/>
      <c r="AA1302" s="235"/>
      <c r="AB1302" s="262"/>
      <c r="AC1302" s="241"/>
      <c r="AD1302" s="268"/>
      <c r="AE1302" s="235"/>
      <c r="AF1302" s="235"/>
      <c r="AG1302" s="241"/>
      <c r="AH1302" s="241"/>
      <c r="AI1302" s="241"/>
      <c r="AJ1302" s="258"/>
    </row>
    <row r="1303" spans="2:36" s="79" customFormat="1" ht="133.5" customHeight="1" x14ac:dyDescent="0.3">
      <c r="B1303" s="256" t="s">
        <v>1289</v>
      </c>
      <c r="C1303" s="256" t="s">
        <v>1290</v>
      </c>
      <c r="D1303" s="256" t="s">
        <v>66</v>
      </c>
      <c r="E1303" s="271" t="s">
        <v>67</v>
      </c>
      <c r="F1303" s="229" t="s">
        <v>795</v>
      </c>
      <c r="G1303" s="271" t="s">
        <v>661</v>
      </c>
      <c r="H1303" s="256" t="s">
        <v>70</v>
      </c>
      <c r="I1303" s="228" t="s">
        <v>79</v>
      </c>
      <c r="J1303" s="28" t="s">
        <v>207</v>
      </c>
      <c r="K1303" s="14" t="s">
        <v>107</v>
      </c>
      <c r="L1303" s="14" t="s">
        <v>86</v>
      </c>
      <c r="M1303" s="14">
        <v>40</v>
      </c>
      <c r="N1303" s="239" t="s">
        <v>679</v>
      </c>
      <c r="O1303" s="256" t="s">
        <v>686</v>
      </c>
      <c r="P1303" s="256" t="s">
        <v>75</v>
      </c>
      <c r="Q1303" s="256" t="s">
        <v>76</v>
      </c>
      <c r="R1303" s="256" t="s">
        <v>77</v>
      </c>
      <c r="S1303" s="263" t="s">
        <v>109</v>
      </c>
      <c r="T1303" s="266">
        <f>+V1303+Y1303</f>
        <v>107835.1</v>
      </c>
      <c r="U1303" s="280">
        <f>+T1303/2</f>
        <v>53917.55</v>
      </c>
      <c r="V1303" s="260">
        <v>53917.55</v>
      </c>
      <c r="W1303" s="233" t="s">
        <v>98</v>
      </c>
      <c r="X1303" s="233" t="s">
        <v>98</v>
      </c>
      <c r="Y1303" s="260">
        <v>53917.55</v>
      </c>
      <c r="Z1303" s="233" t="s">
        <v>98</v>
      </c>
      <c r="AA1303" s="233" t="s">
        <v>98</v>
      </c>
      <c r="AB1303" s="260">
        <v>8743.39</v>
      </c>
      <c r="AC1303" s="239" t="s">
        <v>149</v>
      </c>
      <c r="AD1303" s="266">
        <f>+V1303+Y1303</f>
        <v>107835.1</v>
      </c>
      <c r="AE1303" s="233" t="s">
        <v>98</v>
      </c>
      <c r="AF1303" s="233" t="s">
        <v>98</v>
      </c>
      <c r="AG1303" s="239" t="s">
        <v>33</v>
      </c>
      <c r="AH1303" s="239" t="s">
        <v>406</v>
      </c>
      <c r="AI1303" s="239" t="s">
        <v>510</v>
      </c>
      <c r="AJ1303" s="256"/>
    </row>
    <row r="1304" spans="2:36" s="79" customFormat="1" ht="59.1" customHeight="1" x14ac:dyDescent="0.3">
      <c r="B1304" s="257"/>
      <c r="C1304" s="257"/>
      <c r="D1304" s="257"/>
      <c r="E1304" s="272"/>
      <c r="F1304" s="229"/>
      <c r="G1304" s="272"/>
      <c r="H1304" s="257"/>
      <c r="I1304" s="228"/>
      <c r="J1304" s="11" t="s">
        <v>111</v>
      </c>
      <c r="K1304" s="7" t="s">
        <v>669</v>
      </c>
      <c r="L1304" s="11" t="s">
        <v>670</v>
      </c>
      <c r="M1304" s="170" t="s">
        <v>668</v>
      </c>
      <c r="N1304" s="240"/>
      <c r="O1304" s="257"/>
      <c r="P1304" s="257"/>
      <c r="Q1304" s="257"/>
      <c r="R1304" s="257"/>
      <c r="S1304" s="264"/>
      <c r="T1304" s="267"/>
      <c r="U1304" s="280"/>
      <c r="V1304" s="261"/>
      <c r="W1304" s="234"/>
      <c r="X1304" s="234"/>
      <c r="Y1304" s="261"/>
      <c r="Z1304" s="234"/>
      <c r="AA1304" s="234"/>
      <c r="AB1304" s="261"/>
      <c r="AC1304" s="240"/>
      <c r="AD1304" s="267"/>
      <c r="AE1304" s="234"/>
      <c r="AF1304" s="234"/>
      <c r="AG1304" s="240"/>
      <c r="AH1304" s="240"/>
      <c r="AI1304" s="240"/>
      <c r="AJ1304" s="257"/>
    </row>
    <row r="1305" spans="2:36" s="79" customFormat="1" ht="64.5" customHeight="1" x14ac:dyDescent="0.3">
      <c r="B1305" s="258"/>
      <c r="C1305" s="258"/>
      <c r="D1305" s="258"/>
      <c r="E1305" s="273"/>
      <c r="F1305" s="229"/>
      <c r="G1305" s="273"/>
      <c r="H1305" s="258"/>
      <c r="I1305" s="228"/>
      <c r="J1305" s="11" t="s">
        <v>127</v>
      </c>
      <c r="K1305" s="7" t="s">
        <v>635</v>
      </c>
      <c r="L1305" s="11" t="s">
        <v>672</v>
      </c>
      <c r="M1305" s="7">
        <v>50</v>
      </c>
      <c r="N1305" s="241"/>
      <c r="O1305" s="258"/>
      <c r="P1305" s="258"/>
      <c r="Q1305" s="258"/>
      <c r="R1305" s="258"/>
      <c r="S1305" s="265"/>
      <c r="T1305" s="268"/>
      <c r="U1305" s="280"/>
      <c r="V1305" s="262"/>
      <c r="W1305" s="235"/>
      <c r="X1305" s="235"/>
      <c r="Y1305" s="262"/>
      <c r="Z1305" s="235"/>
      <c r="AA1305" s="235"/>
      <c r="AB1305" s="262"/>
      <c r="AC1305" s="241"/>
      <c r="AD1305" s="268"/>
      <c r="AE1305" s="235"/>
      <c r="AF1305" s="235"/>
      <c r="AG1305" s="241"/>
      <c r="AH1305" s="241"/>
      <c r="AI1305" s="241"/>
      <c r="AJ1305" s="258"/>
    </row>
    <row r="1306" spans="2:36" s="79" customFormat="1" ht="126.6" customHeight="1" x14ac:dyDescent="0.3">
      <c r="B1306" s="256" t="s">
        <v>1291</v>
      </c>
      <c r="C1306" s="256" t="s">
        <v>1292</v>
      </c>
      <c r="D1306" s="256" t="s">
        <v>66</v>
      </c>
      <c r="E1306" s="271" t="s">
        <v>67</v>
      </c>
      <c r="F1306" s="229" t="s">
        <v>795</v>
      </c>
      <c r="G1306" s="271" t="s">
        <v>661</v>
      </c>
      <c r="H1306" s="256" t="s">
        <v>70</v>
      </c>
      <c r="I1306" s="256" t="s">
        <v>98</v>
      </c>
      <c r="J1306" s="28" t="s">
        <v>207</v>
      </c>
      <c r="K1306" s="14" t="s">
        <v>107</v>
      </c>
      <c r="L1306" s="14" t="s">
        <v>86</v>
      </c>
      <c r="M1306" s="14">
        <v>40</v>
      </c>
      <c r="N1306" s="239" t="s">
        <v>679</v>
      </c>
      <c r="O1306" s="256" t="s">
        <v>688</v>
      </c>
      <c r="P1306" s="256" t="s">
        <v>75</v>
      </c>
      <c r="Q1306" s="256" t="s">
        <v>76</v>
      </c>
      <c r="R1306" s="256" t="s">
        <v>77</v>
      </c>
      <c r="S1306" s="263" t="s">
        <v>109</v>
      </c>
      <c r="T1306" s="266">
        <f>+V1306+Y1306</f>
        <v>119389.74</v>
      </c>
      <c r="U1306" s="266">
        <f>T1306/3</f>
        <v>39796.58</v>
      </c>
      <c r="V1306" s="260">
        <v>59694.87</v>
      </c>
      <c r="W1306" s="233" t="s">
        <v>98</v>
      </c>
      <c r="X1306" s="233" t="s">
        <v>98</v>
      </c>
      <c r="Y1306" s="260">
        <v>59694.87</v>
      </c>
      <c r="Z1306" s="233" t="s">
        <v>98</v>
      </c>
      <c r="AA1306" s="233" t="s">
        <v>98</v>
      </c>
      <c r="AB1306" s="260">
        <v>9680.25</v>
      </c>
      <c r="AC1306" s="239" t="s">
        <v>149</v>
      </c>
      <c r="AD1306" s="266">
        <f>+V1306+Y1306</f>
        <v>119389.74</v>
      </c>
      <c r="AE1306" s="233" t="s">
        <v>98</v>
      </c>
      <c r="AF1306" s="233" t="s">
        <v>98</v>
      </c>
      <c r="AG1306" s="239" t="s">
        <v>33</v>
      </c>
      <c r="AH1306" s="239" t="s">
        <v>406</v>
      </c>
      <c r="AI1306" s="239" t="s">
        <v>510</v>
      </c>
      <c r="AJ1306" s="256"/>
    </row>
    <row r="1307" spans="2:36" s="79" customFormat="1" ht="68.25" customHeight="1" x14ac:dyDescent="0.3">
      <c r="B1307" s="257"/>
      <c r="C1307" s="257"/>
      <c r="D1307" s="257"/>
      <c r="E1307" s="272"/>
      <c r="F1307" s="229"/>
      <c r="G1307" s="272"/>
      <c r="H1307" s="257"/>
      <c r="I1307" s="257"/>
      <c r="J1307" s="11" t="s">
        <v>111</v>
      </c>
      <c r="K1307" s="7" t="s">
        <v>669</v>
      </c>
      <c r="L1307" s="11" t="s">
        <v>670</v>
      </c>
      <c r="M1307" s="170" t="s">
        <v>1096</v>
      </c>
      <c r="N1307" s="240"/>
      <c r="O1307" s="257"/>
      <c r="P1307" s="257"/>
      <c r="Q1307" s="257"/>
      <c r="R1307" s="257"/>
      <c r="S1307" s="264"/>
      <c r="T1307" s="267"/>
      <c r="U1307" s="267"/>
      <c r="V1307" s="261"/>
      <c r="W1307" s="234"/>
      <c r="X1307" s="234"/>
      <c r="Y1307" s="261"/>
      <c r="Z1307" s="234"/>
      <c r="AA1307" s="234"/>
      <c r="AB1307" s="261"/>
      <c r="AC1307" s="240"/>
      <c r="AD1307" s="267"/>
      <c r="AE1307" s="234"/>
      <c r="AF1307" s="234"/>
      <c r="AG1307" s="240"/>
      <c r="AH1307" s="240"/>
      <c r="AI1307" s="240"/>
      <c r="AJ1307" s="257"/>
    </row>
    <row r="1308" spans="2:36" s="79" customFormat="1" ht="54.75" customHeight="1" x14ac:dyDescent="0.3">
      <c r="B1308" s="258"/>
      <c r="C1308" s="258"/>
      <c r="D1308" s="258"/>
      <c r="E1308" s="273"/>
      <c r="F1308" s="229"/>
      <c r="G1308" s="273"/>
      <c r="H1308" s="258"/>
      <c r="I1308" s="258"/>
      <c r="J1308" s="11" t="s">
        <v>127</v>
      </c>
      <c r="K1308" s="7" t="s">
        <v>635</v>
      </c>
      <c r="L1308" s="11" t="s">
        <v>672</v>
      </c>
      <c r="M1308" s="52">
        <v>55</v>
      </c>
      <c r="N1308" s="241"/>
      <c r="O1308" s="258"/>
      <c r="P1308" s="258"/>
      <c r="Q1308" s="258"/>
      <c r="R1308" s="258"/>
      <c r="S1308" s="265"/>
      <c r="T1308" s="268"/>
      <c r="U1308" s="268"/>
      <c r="V1308" s="262"/>
      <c r="W1308" s="235"/>
      <c r="X1308" s="235"/>
      <c r="Y1308" s="262"/>
      <c r="Z1308" s="235"/>
      <c r="AA1308" s="235"/>
      <c r="AB1308" s="262"/>
      <c r="AC1308" s="241"/>
      <c r="AD1308" s="268"/>
      <c r="AE1308" s="235"/>
      <c r="AF1308" s="235"/>
      <c r="AG1308" s="241"/>
      <c r="AH1308" s="241"/>
      <c r="AI1308" s="241"/>
      <c r="AJ1308" s="258"/>
    </row>
    <row r="1309" spans="2:36" s="89" customFormat="1" ht="52.2" customHeight="1" x14ac:dyDescent="0.3">
      <c r="B1309" s="228" t="s">
        <v>1054</v>
      </c>
      <c r="C1309" s="243" t="s">
        <v>378</v>
      </c>
      <c r="D1309" s="243" t="s">
        <v>66</v>
      </c>
      <c r="E1309" s="299" t="s">
        <v>67</v>
      </c>
      <c r="F1309" s="299" t="s">
        <v>796</v>
      </c>
      <c r="G1309" s="299" t="s">
        <v>69</v>
      </c>
      <c r="H1309" s="243" t="s">
        <v>70</v>
      </c>
      <c r="I1309" s="243" t="s">
        <v>79</v>
      </c>
      <c r="J1309" s="20" t="s">
        <v>113</v>
      </c>
      <c r="K1309" s="27" t="s">
        <v>114</v>
      </c>
      <c r="L1309" s="27" t="s">
        <v>115</v>
      </c>
      <c r="M1309" s="27">
        <v>1</v>
      </c>
      <c r="N1309" s="282" t="s">
        <v>108</v>
      </c>
      <c r="O1309" s="243" t="s">
        <v>376</v>
      </c>
      <c r="P1309" s="243" t="s">
        <v>75</v>
      </c>
      <c r="Q1309" s="243" t="s">
        <v>76</v>
      </c>
      <c r="R1309" s="301" t="s">
        <v>77</v>
      </c>
      <c r="S1309" s="301" t="s">
        <v>109</v>
      </c>
      <c r="T1309" s="300">
        <f>V1309+Y1309</f>
        <v>75970</v>
      </c>
      <c r="U1309" s="300">
        <f>T1309/M1310</f>
        <v>75970</v>
      </c>
      <c r="V1309" s="284">
        <v>37985</v>
      </c>
      <c r="W1309" s="284" t="s">
        <v>79</v>
      </c>
      <c r="X1309" s="284" t="s">
        <v>79</v>
      </c>
      <c r="Y1309" s="284">
        <v>37985</v>
      </c>
      <c r="Z1309" s="284" t="s">
        <v>79</v>
      </c>
      <c r="AA1309" s="284" t="s">
        <v>79</v>
      </c>
      <c r="AB1309" s="284">
        <v>6159.73</v>
      </c>
      <c r="AC1309" s="282" t="s">
        <v>80</v>
      </c>
      <c r="AD1309" s="283">
        <f>V1309+Y1309</f>
        <v>75970</v>
      </c>
      <c r="AE1309" s="283" t="s">
        <v>79</v>
      </c>
      <c r="AF1309" s="282" t="s">
        <v>79</v>
      </c>
      <c r="AG1309" s="282" t="s">
        <v>33</v>
      </c>
      <c r="AH1309" s="282" t="s">
        <v>150</v>
      </c>
      <c r="AI1309" s="282" t="s">
        <v>158</v>
      </c>
      <c r="AJ1309" s="282"/>
    </row>
    <row r="1310" spans="2:36" s="89" customFormat="1" ht="102.6" customHeight="1" x14ac:dyDescent="0.3">
      <c r="B1310" s="228"/>
      <c r="C1310" s="243"/>
      <c r="D1310" s="243"/>
      <c r="E1310" s="299"/>
      <c r="F1310" s="299"/>
      <c r="G1310" s="299"/>
      <c r="H1310" s="243"/>
      <c r="I1310" s="243"/>
      <c r="J1310" s="20" t="s">
        <v>116</v>
      </c>
      <c r="K1310" s="27" t="s">
        <v>117</v>
      </c>
      <c r="L1310" s="27" t="s">
        <v>85</v>
      </c>
      <c r="M1310" s="27">
        <v>1</v>
      </c>
      <c r="N1310" s="282"/>
      <c r="O1310" s="243"/>
      <c r="P1310" s="243"/>
      <c r="Q1310" s="243"/>
      <c r="R1310" s="301"/>
      <c r="S1310" s="301"/>
      <c r="T1310" s="300"/>
      <c r="U1310" s="300"/>
      <c r="V1310" s="284"/>
      <c r="W1310" s="284"/>
      <c r="X1310" s="284"/>
      <c r="Y1310" s="284"/>
      <c r="Z1310" s="284"/>
      <c r="AA1310" s="284"/>
      <c r="AB1310" s="284"/>
      <c r="AC1310" s="282"/>
      <c r="AD1310" s="283"/>
      <c r="AE1310" s="283"/>
      <c r="AF1310" s="243"/>
      <c r="AG1310" s="282"/>
      <c r="AH1310" s="282"/>
      <c r="AI1310" s="282"/>
      <c r="AJ1310" s="243"/>
    </row>
    <row r="1311" spans="2:36" s="89" customFormat="1" ht="74.099999999999994" customHeight="1" x14ac:dyDescent="0.3">
      <c r="B1311" s="228"/>
      <c r="C1311" s="243"/>
      <c r="D1311" s="243"/>
      <c r="E1311" s="299"/>
      <c r="F1311" s="299"/>
      <c r="G1311" s="299"/>
      <c r="H1311" s="243"/>
      <c r="I1311" s="243"/>
      <c r="J1311" s="20" t="s">
        <v>208</v>
      </c>
      <c r="K1311" s="27" t="s">
        <v>118</v>
      </c>
      <c r="L1311" s="27" t="s">
        <v>119</v>
      </c>
      <c r="M1311" s="27">
        <v>1</v>
      </c>
      <c r="N1311" s="282"/>
      <c r="O1311" s="243"/>
      <c r="P1311" s="243"/>
      <c r="Q1311" s="243"/>
      <c r="R1311" s="301"/>
      <c r="S1311" s="301"/>
      <c r="T1311" s="300"/>
      <c r="U1311" s="300"/>
      <c r="V1311" s="284"/>
      <c r="W1311" s="284"/>
      <c r="X1311" s="284"/>
      <c r="Y1311" s="284"/>
      <c r="Z1311" s="284"/>
      <c r="AA1311" s="284"/>
      <c r="AB1311" s="284"/>
      <c r="AC1311" s="282"/>
      <c r="AD1311" s="283"/>
      <c r="AE1311" s="283"/>
      <c r="AF1311" s="243"/>
      <c r="AG1311" s="282"/>
      <c r="AH1311" s="282"/>
      <c r="AI1311" s="282"/>
      <c r="AJ1311" s="243"/>
    </row>
    <row r="1312" spans="2:36" s="89" customFormat="1" ht="56.1" customHeight="1" x14ac:dyDescent="0.3">
      <c r="B1312" s="228"/>
      <c r="C1312" s="243"/>
      <c r="D1312" s="243"/>
      <c r="E1312" s="299"/>
      <c r="F1312" s="299"/>
      <c r="G1312" s="299"/>
      <c r="H1312" s="243"/>
      <c r="I1312" s="243"/>
      <c r="J1312" s="20" t="s">
        <v>120</v>
      </c>
      <c r="K1312" s="27" t="s">
        <v>121</v>
      </c>
      <c r="L1312" s="27" t="s">
        <v>119</v>
      </c>
      <c r="M1312" s="61">
        <v>1</v>
      </c>
      <c r="N1312" s="282"/>
      <c r="O1312" s="243"/>
      <c r="P1312" s="243"/>
      <c r="Q1312" s="243"/>
      <c r="R1312" s="301"/>
      <c r="S1312" s="301"/>
      <c r="T1312" s="300"/>
      <c r="U1312" s="300"/>
      <c r="V1312" s="284"/>
      <c r="W1312" s="284"/>
      <c r="X1312" s="284"/>
      <c r="Y1312" s="284"/>
      <c r="Z1312" s="284"/>
      <c r="AA1312" s="284"/>
      <c r="AB1312" s="284"/>
      <c r="AC1312" s="282"/>
      <c r="AD1312" s="283"/>
      <c r="AE1312" s="283"/>
      <c r="AF1312" s="243"/>
      <c r="AG1312" s="282"/>
      <c r="AH1312" s="282"/>
      <c r="AI1312" s="282"/>
      <c r="AJ1312" s="243"/>
    </row>
    <row r="1313" spans="2:36" s="89" customFormat="1" ht="52.2" customHeight="1" x14ac:dyDescent="0.3">
      <c r="B1313" s="228" t="s">
        <v>1055</v>
      </c>
      <c r="C1313" s="243" t="s">
        <v>377</v>
      </c>
      <c r="D1313" s="243" t="s">
        <v>66</v>
      </c>
      <c r="E1313" s="299" t="s">
        <v>67</v>
      </c>
      <c r="F1313" s="299" t="s">
        <v>796</v>
      </c>
      <c r="G1313" s="299" t="s">
        <v>69</v>
      </c>
      <c r="H1313" s="243" t="s">
        <v>70</v>
      </c>
      <c r="I1313" s="243" t="s">
        <v>79</v>
      </c>
      <c r="J1313" s="20" t="s">
        <v>113</v>
      </c>
      <c r="K1313" s="27" t="s">
        <v>114</v>
      </c>
      <c r="L1313" s="27" t="s">
        <v>115</v>
      </c>
      <c r="M1313" s="27">
        <v>1</v>
      </c>
      <c r="N1313" s="282" t="s">
        <v>108</v>
      </c>
      <c r="O1313" s="243" t="s">
        <v>376</v>
      </c>
      <c r="P1313" s="243" t="s">
        <v>75</v>
      </c>
      <c r="Q1313" s="243" t="s">
        <v>76</v>
      </c>
      <c r="R1313" s="301" t="s">
        <v>77</v>
      </c>
      <c r="S1313" s="301" t="s">
        <v>109</v>
      </c>
      <c r="T1313" s="300">
        <f>V1313+Y1313</f>
        <v>75970</v>
      </c>
      <c r="U1313" s="300">
        <f>T1313/M1314</f>
        <v>75970</v>
      </c>
      <c r="V1313" s="284">
        <v>37985</v>
      </c>
      <c r="W1313" s="284" t="s">
        <v>79</v>
      </c>
      <c r="X1313" s="284" t="s">
        <v>79</v>
      </c>
      <c r="Y1313" s="284">
        <v>37985</v>
      </c>
      <c r="Z1313" s="284" t="s">
        <v>79</v>
      </c>
      <c r="AA1313" s="284" t="s">
        <v>79</v>
      </c>
      <c r="AB1313" s="284">
        <v>6159.73</v>
      </c>
      <c r="AC1313" s="282" t="s">
        <v>80</v>
      </c>
      <c r="AD1313" s="283">
        <f>V1313+Y1313</f>
        <v>75970</v>
      </c>
      <c r="AE1313" s="283" t="s">
        <v>79</v>
      </c>
      <c r="AF1313" s="282" t="s">
        <v>79</v>
      </c>
      <c r="AG1313" s="282" t="s">
        <v>33</v>
      </c>
      <c r="AH1313" s="282" t="s">
        <v>150</v>
      </c>
      <c r="AI1313" s="282" t="s">
        <v>157</v>
      </c>
      <c r="AJ1313" s="282"/>
    </row>
    <row r="1314" spans="2:36" s="89" customFormat="1" ht="85.2" customHeight="1" x14ac:dyDescent="0.3">
      <c r="B1314" s="228"/>
      <c r="C1314" s="243"/>
      <c r="D1314" s="243"/>
      <c r="E1314" s="299"/>
      <c r="F1314" s="299"/>
      <c r="G1314" s="299"/>
      <c r="H1314" s="243"/>
      <c r="I1314" s="243"/>
      <c r="J1314" s="20" t="s">
        <v>116</v>
      </c>
      <c r="K1314" s="27" t="s">
        <v>117</v>
      </c>
      <c r="L1314" s="27" t="s">
        <v>85</v>
      </c>
      <c r="M1314" s="27">
        <v>1</v>
      </c>
      <c r="N1314" s="282"/>
      <c r="O1314" s="243"/>
      <c r="P1314" s="243"/>
      <c r="Q1314" s="243"/>
      <c r="R1314" s="301"/>
      <c r="S1314" s="301"/>
      <c r="T1314" s="300"/>
      <c r="U1314" s="300"/>
      <c r="V1314" s="284"/>
      <c r="W1314" s="284"/>
      <c r="X1314" s="284"/>
      <c r="Y1314" s="284"/>
      <c r="Z1314" s="284"/>
      <c r="AA1314" s="284"/>
      <c r="AB1314" s="284"/>
      <c r="AC1314" s="282"/>
      <c r="AD1314" s="283"/>
      <c r="AE1314" s="283"/>
      <c r="AF1314" s="243"/>
      <c r="AG1314" s="282"/>
      <c r="AH1314" s="282"/>
      <c r="AI1314" s="282"/>
      <c r="AJ1314" s="243"/>
    </row>
    <row r="1315" spans="2:36" s="89" customFormat="1" ht="81" customHeight="1" x14ac:dyDescent="0.3">
      <c r="B1315" s="228"/>
      <c r="C1315" s="243"/>
      <c r="D1315" s="243"/>
      <c r="E1315" s="299"/>
      <c r="F1315" s="299"/>
      <c r="G1315" s="299"/>
      <c r="H1315" s="243"/>
      <c r="I1315" s="243"/>
      <c r="J1315" s="20" t="s">
        <v>208</v>
      </c>
      <c r="K1315" s="27" t="s">
        <v>118</v>
      </c>
      <c r="L1315" s="27" t="s">
        <v>119</v>
      </c>
      <c r="M1315" s="27">
        <v>1</v>
      </c>
      <c r="N1315" s="282"/>
      <c r="O1315" s="243"/>
      <c r="P1315" s="243"/>
      <c r="Q1315" s="243"/>
      <c r="R1315" s="301"/>
      <c r="S1315" s="301"/>
      <c r="T1315" s="300"/>
      <c r="U1315" s="300"/>
      <c r="V1315" s="284"/>
      <c r="W1315" s="284"/>
      <c r="X1315" s="284"/>
      <c r="Y1315" s="284"/>
      <c r="Z1315" s="284"/>
      <c r="AA1315" s="284"/>
      <c r="AB1315" s="284"/>
      <c r="AC1315" s="282"/>
      <c r="AD1315" s="283"/>
      <c r="AE1315" s="283"/>
      <c r="AF1315" s="243"/>
      <c r="AG1315" s="282"/>
      <c r="AH1315" s="282"/>
      <c r="AI1315" s="282"/>
      <c r="AJ1315" s="243"/>
    </row>
    <row r="1316" spans="2:36" s="89" customFormat="1" ht="64.2" customHeight="1" x14ac:dyDescent="0.3">
      <c r="B1316" s="228"/>
      <c r="C1316" s="243"/>
      <c r="D1316" s="243"/>
      <c r="E1316" s="299"/>
      <c r="F1316" s="299"/>
      <c r="G1316" s="299"/>
      <c r="H1316" s="243"/>
      <c r="I1316" s="243"/>
      <c r="J1316" s="20" t="s">
        <v>120</v>
      </c>
      <c r="K1316" s="27" t="s">
        <v>121</v>
      </c>
      <c r="L1316" s="27" t="s">
        <v>119</v>
      </c>
      <c r="M1316" s="61">
        <v>1</v>
      </c>
      <c r="N1316" s="282"/>
      <c r="O1316" s="243"/>
      <c r="P1316" s="243"/>
      <c r="Q1316" s="243"/>
      <c r="R1316" s="301"/>
      <c r="S1316" s="301"/>
      <c r="T1316" s="300"/>
      <c r="U1316" s="300"/>
      <c r="V1316" s="284"/>
      <c r="W1316" s="284"/>
      <c r="X1316" s="284"/>
      <c r="Y1316" s="284"/>
      <c r="Z1316" s="284"/>
      <c r="AA1316" s="284"/>
      <c r="AB1316" s="284"/>
      <c r="AC1316" s="282"/>
      <c r="AD1316" s="283"/>
      <c r="AE1316" s="283"/>
      <c r="AF1316" s="243"/>
      <c r="AG1316" s="282"/>
      <c r="AH1316" s="282"/>
      <c r="AI1316" s="282"/>
      <c r="AJ1316" s="243"/>
    </row>
    <row r="1317" spans="2:36" s="79" customFormat="1" ht="123" customHeight="1" x14ac:dyDescent="0.3">
      <c r="B1317" s="256" t="s">
        <v>379</v>
      </c>
      <c r="C1317" s="256" t="s">
        <v>380</v>
      </c>
      <c r="D1317" s="256" t="s">
        <v>106</v>
      </c>
      <c r="E1317" s="271" t="s">
        <v>67</v>
      </c>
      <c r="F1317" s="499" t="s">
        <v>795</v>
      </c>
      <c r="G1317" s="271" t="s">
        <v>147</v>
      </c>
      <c r="H1317" s="342" t="s">
        <v>70</v>
      </c>
      <c r="I1317" s="342" t="s">
        <v>79</v>
      </c>
      <c r="J1317" s="11" t="s">
        <v>207</v>
      </c>
      <c r="K1317" s="7" t="s">
        <v>107</v>
      </c>
      <c r="L1317" s="7" t="s">
        <v>86</v>
      </c>
      <c r="M1317" s="7">
        <v>40</v>
      </c>
      <c r="N1317" s="281" t="s">
        <v>108</v>
      </c>
      <c r="O1317" s="256" t="s">
        <v>381</v>
      </c>
      <c r="P1317" s="256" t="s">
        <v>75</v>
      </c>
      <c r="Q1317" s="256" t="s">
        <v>76</v>
      </c>
      <c r="R1317" s="263" t="s">
        <v>77</v>
      </c>
      <c r="S1317" s="263" t="s">
        <v>109</v>
      </c>
      <c r="T1317" s="302">
        <f>V1317+Y1317</f>
        <v>256800</v>
      </c>
      <c r="U1317" s="302">
        <f>T1317/M1318</f>
        <v>85600</v>
      </c>
      <c r="V1317" s="233">
        <v>128400</v>
      </c>
      <c r="W1317" s="233" t="s">
        <v>79</v>
      </c>
      <c r="X1317" s="233" t="s">
        <v>79</v>
      </c>
      <c r="Y1317" s="233">
        <v>128400</v>
      </c>
      <c r="Z1317" s="233" t="s">
        <v>98</v>
      </c>
      <c r="AA1317" s="233" t="s">
        <v>79</v>
      </c>
      <c r="AB1317" s="233">
        <v>20821.63</v>
      </c>
      <c r="AC1317" s="239" t="s">
        <v>149</v>
      </c>
      <c r="AD1317" s="260">
        <f>V1317+Y1317</f>
        <v>256800</v>
      </c>
      <c r="AE1317" s="260" t="s">
        <v>79</v>
      </c>
      <c r="AF1317" s="239" t="s">
        <v>79</v>
      </c>
      <c r="AG1317" s="239" t="s">
        <v>33</v>
      </c>
      <c r="AH1317" s="281" t="s">
        <v>150</v>
      </c>
      <c r="AI1317" s="239" t="s">
        <v>158</v>
      </c>
      <c r="AJ1317" s="239"/>
    </row>
    <row r="1318" spans="2:36" s="79" customFormat="1" ht="86.1" customHeight="1" x14ac:dyDescent="0.3">
      <c r="B1318" s="257"/>
      <c r="C1318" s="257"/>
      <c r="D1318" s="257"/>
      <c r="E1318" s="272"/>
      <c r="F1318" s="272"/>
      <c r="G1318" s="272"/>
      <c r="H1318" s="257"/>
      <c r="I1318" s="257"/>
      <c r="J1318" s="11" t="s">
        <v>111</v>
      </c>
      <c r="K1318" s="7" t="s">
        <v>112</v>
      </c>
      <c r="L1318" s="7" t="s">
        <v>85</v>
      </c>
      <c r="M1318" s="7">
        <v>3</v>
      </c>
      <c r="N1318" s="240"/>
      <c r="O1318" s="257"/>
      <c r="P1318" s="257"/>
      <c r="Q1318" s="257"/>
      <c r="R1318" s="264"/>
      <c r="S1318" s="264"/>
      <c r="T1318" s="303"/>
      <c r="U1318" s="303"/>
      <c r="V1318" s="234"/>
      <c r="W1318" s="234"/>
      <c r="X1318" s="234"/>
      <c r="Y1318" s="234"/>
      <c r="Z1318" s="234"/>
      <c r="AA1318" s="234"/>
      <c r="AB1318" s="234"/>
      <c r="AC1318" s="240"/>
      <c r="AD1318" s="261"/>
      <c r="AE1318" s="261"/>
      <c r="AF1318" s="257"/>
      <c r="AG1318" s="240"/>
      <c r="AH1318" s="240"/>
      <c r="AI1318" s="240"/>
      <c r="AJ1318" s="257"/>
    </row>
    <row r="1319" spans="2:36" s="79" customFormat="1" ht="59.1" customHeight="1" x14ac:dyDescent="0.3">
      <c r="B1319" s="258"/>
      <c r="C1319" s="258"/>
      <c r="D1319" s="258"/>
      <c r="E1319" s="273"/>
      <c r="F1319" s="273"/>
      <c r="G1319" s="273"/>
      <c r="H1319" s="258"/>
      <c r="I1319" s="258"/>
      <c r="J1319" s="11" t="s">
        <v>127</v>
      </c>
      <c r="K1319" s="7" t="s">
        <v>128</v>
      </c>
      <c r="L1319" s="7" t="s">
        <v>85</v>
      </c>
      <c r="M1319" s="63">
        <v>111</v>
      </c>
      <c r="N1319" s="241"/>
      <c r="O1319" s="258"/>
      <c r="P1319" s="258"/>
      <c r="Q1319" s="258"/>
      <c r="R1319" s="265"/>
      <c r="S1319" s="265"/>
      <c r="T1319" s="253"/>
      <c r="U1319" s="253"/>
      <c r="V1319" s="235"/>
      <c r="W1319" s="235"/>
      <c r="X1319" s="235"/>
      <c r="Y1319" s="235"/>
      <c r="Z1319" s="235"/>
      <c r="AA1319" s="235"/>
      <c r="AB1319" s="235"/>
      <c r="AC1319" s="241"/>
      <c r="AD1319" s="262"/>
      <c r="AE1319" s="262"/>
      <c r="AF1319" s="258"/>
      <c r="AG1319" s="241"/>
      <c r="AH1319" s="241"/>
      <c r="AI1319" s="241"/>
      <c r="AJ1319" s="258"/>
    </row>
    <row r="1320" spans="2:36" s="79" customFormat="1" ht="132" customHeight="1" x14ac:dyDescent="0.3">
      <c r="B1320" s="228" t="s">
        <v>382</v>
      </c>
      <c r="C1320" s="228" t="s">
        <v>383</v>
      </c>
      <c r="D1320" s="228" t="s">
        <v>106</v>
      </c>
      <c r="E1320" s="229" t="s">
        <v>67</v>
      </c>
      <c r="F1320" s="229" t="s">
        <v>795</v>
      </c>
      <c r="G1320" s="229" t="s">
        <v>147</v>
      </c>
      <c r="H1320" s="228" t="s">
        <v>70</v>
      </c>
      <c r="I1320" s="228" t="s">
        <v>79</v>
      </c>
      <c r="J1320" s="11" t="s">
        <v>207</v>
      </c>
      <c r="K1320" s="7" t="s">
        <v>107</v>
      </c>
      <c r="L1320" s="7" t="s">
        <v>86</v>
      </c>
      <c r="M1320" s="7">
        <v>40</v>
      </c>
      <c r="N1320" s="227" t="s">
        <v>108</v>
      </c>
      <c r="O1320" s="228" t="s">
        <v>384</v>
      </c>
      <c r="P1320" s="228" t="s">
        <v>75</v>
      </c>
      <c r="Q1320" s="228" t="s">
        <v>76</v>
      </c>
      <c r="R1320" s="231" t="s">
        <v>77</v>
      </c>
      <c r="S1320" s="231" t="s">
        <v>109</v>
      </c>
      <c r="T1320" s="232">
        <f>V1320+Y1320</f>
        <v>129826.66</v>
      </c>
      <c r="U1320" s="232">
        <f>T1320/M1321</f>
        <v>64913.33</v>
      </c>
      <c r="V1320" s="233">
        <v>64913.33</v>
      </c>
      <c r="W1320" s="236" t="s">
        <v>79</v>
      </c>
      <c r="X1320" s="236" t="s">
        <v>79</v>
      </c>
      <c r="Y1320" s="236">
        <v>64913.33</v>
      </c>
      <c r="Z1320" s="236" t="s">
        <v>98</v>
      </c>
      <c r="AA1320" s="236" t="s">
        <v>79</v>
      </c>
      <c r="AB1320" s="236">
        <v>10526.49</v>
      </c>
      <c r="AC1320" s="227" t="s">
        <v>149</v>
      </c>
      <c r="AD1320" s="237">
        <f>V1320+Y1320</f>
        <v>129826.66</v>
      </c>
      <c r="AE1320" s="237" t="s">
        <v>79</v>
      </c>
      <c r="AF1320" s="227" t="s">
        <v>79</v>
      </c>
      <c r="AG1320" s="227" t="s">
        <v>33</v>
      </c>
      <c r="AH1320" s="227" t="s">
        <v>150</v>
      </c>
      <c r="AI1320" s="227" t="s">
        <v>157</v>
      </c>
      <c r="AJ1320" s="227"/>
    </row>
    <row r="1321" spans="2:36" s="79" customFormat="1" ht="86.1" customHeight="1" x14ac:dyDescent="0.3">
      <c r="B1321" s="228"/>
      <c r="C1321" s="228"/>
      <c r="D1321" s="228"/>
      <c r="E1321" s="229"/>
      <c r="F1321" s="229"/>
      <c r="G1321" s="229"/>
      <c r="H1321" s="228"/>
      <c r="I1321" s="228"/>
      <c r="J1321" s="11" t="s">
        <v>111</v>
      </c>
      <c r="K1321" s="7" t="s">
        <v>112</v>
      </c>
      <c r="L1321" s="7" t="s">
        <v>85</v>
      </c>
      <c r="M1321" s="7">
        <v>2</v>
      </c>
      <c r="N1321" s="227"/>
      <c r="O1321" s="228"/>
      <c r="P1321" s="228"/>
      <c r="Q1321" s="228"/>
      <c r="R1321" s="231"/>
      <c r="S1321" s="231"/>
      <c r="T1321" s="232"/>
      <c r="U1321" s="232"/>
      <c r="V1321" s="234"/>
      <c r="W1321" s="236"/>
      <c r="X1321" s="236"/>
      <c r="Y1321" s="236"/>
      <c r="Z1321" s="236"/>
      <c r="AA1321" s="236"/>
      <c r="AB1321" s="236"/>
      <c r="AC1321" s="227"/>
      <c r="AD1321" s="237"/>
      <c r="AE1321" s="237"/>
      <c r="AF1321" s="228"/>
      <c r="AG1321" s="227"/>
      <c r="AH1321" s="227"/>
      <c r="AI1321" s="227"/>
      <c r="AJ1321" s="228"/>
    </row>
    <row r="1322" spans="2:36" s="79" customFormat="1" ht="59.1" customHeight="1" x14ac:dyDescent="0.3">
      <c r="B1322" s="228"/>
      <c r="C1322" s="228"/>
      <c r="D1322" s="228"/>
      <c r="E1322" s="229"/>
      <c r="F1322" s="229"/>
      <c r="G1322" s="229"/>
      <c r="H1322" s="228"/>
      <c r="I1322" s="228"/>
      <c r="J1322" s="11" t="s">
        <v>127</v>
      </c>
      <c r="K1322" s="7" t="s">
        <v>128</v>
      </c>
      <c r="L1322" s="7" t="s">
        <v>85</v>
      </c>
      <c r="M1322" s="63">
        <v>72</v>
      </c>
      <c r="N1322" s="227"/>
      <c r="O1322" s="228"/>
      <c r="P1322" s="228"/>
      <c r="Q1322" s="228"/>
      <c r="R1322" s="231"/>
      <c r="S1322" s="231"/>
      <c r="T1322" s="232"/>
      <c r="U1322" s="232"/>
      <c r="V1322" s="235"/>
      <c r="W1322" s="236"/>
      <c r="X1322" s="236"/>
      <c r="Y1322" s="236"/>
      <c r="Z1322" s="236"/>
      <c r="AA1322" s="236"/>
      <c r="AB1322" s="236"/>
      <c r="AC1322" s="227"/>
      <c r="AD1322" s="237"/>
      <c r="AE1322" s="237"/>
      <c r="AF1322" s="228"/>
      <c r="AG1322" s="227"/>
      <c r="AH1322" s="227"/>
      <c r="AI1322" s="227"/>
      <c r="AJ1322" s="228"/>
    </row>
    <row r="1323" spans="2:36" s="79" customFormat="1" ht="95.1" customHeight="1" x14ac:dyDescent="0.3">
      <c r="B1323" s="228" t="s">
        <v>385</v>
      </c>
      <c r="C1323" s="228" t="s">
        <v>386</v>
      </c>
      <c r="D1323" s="228" t="s">
        <v>106</v>
      </c>
      <c r="E1323" s="229" t="s">
        <v>67</v>
      </c>
      <c r="F1323" s="229" t="s">
        <v>804</v>
      </c>
      <c r="G1323" s="229" t="s">
        <v>147</v>
      </c>
      <c r="H1323" s="228" t="s">
        <v>70</v>
      </c>
      <c r="I1323" s="228" t="s">
        <v>79</v>
      </c>
      <c r="J1323" s="28" t="s">
        <v>207</v>
      </c>
      <c r="K1323" s="14" t="s">
        <v>107</v>
      </c>
      <c r="L1323" s="14" t="s">
        <v>86</v>
      </c>
      <c r="M1323" s="14">
        <v>40</v>
      </c>
      <c r="N1323" s="227" t="s">
        <v>108</v>
      </c>
      <c r="O1323" s="228" t="s">
        <v>387</v>
      </c>
      <c r="P1323" s="228" t="s">
        <v>75</v>
      </c>
      <c r="Q1323" s="228" t="s">
        <v>76</v>
      </c>
      <c r="R1323" s="231" t="s">
        <v>77</v>
      </c>
      <c r="S1323" s="231" t="s">
        <v>109</v>
      </c>
      <c r="T1323" s="232">
        <f>V1323+Y1323</f>
        <v>74674.92</v>
      </c>
      <c r="U1323" s="232">
        <f>T1323/M1324</f>
        <v>74674.92</v>
      </c>
      <c r="V1323" s="233">
        <v>37337.46</v>
      </c>
      <c r="W1323" s="236" t="s">
        <v>79</v>
      </c>
      <c r="X1323" s="236" t="s">
        <v>79</v>
      </c>
      <c r="Y1323" s="236">
        <v>37337.46</v>
      </c>
      <c r="Z1323" s="236" t="s">
        <v>98</v>
      </c>
      <c r="AA1323" s="236" t="s">
        <v>79</v>
      </c>
      <c r="AB1323" s="236">
        <v>6054.73</v>
      </c>
      <c r="AC1323" s="227" t="s">
        <v>149</v>
      </c>
      <c r="AD1323" s="237">
        <f>V1323+Y1323</f>
        <v>74674.92</v>
      </c>
      <c r="AE1323" s="237" t="s">
        <v>79</v>
      </c>
      <c r="AF1323" s="227" t="s">
        <v>79</v>
      </c>
      <c r="AG1323" s="227" t="s">
        <v>33</v>
      </c>
      <c r="AH1323" s="227" t="s">
        <v>150</v>
      </c>
      <c r="AI1323" s="227" t="s">
        <v>157</v>
      </c>
      <c r="AJ1323" s="227"/>
    </row>
    <row r="1324" spans="2:36" s="79" customFormat="1" ht="52.2" customHeight="1" x14ac:dyDescent="0.3">
      <c r="B1324" s="228"/>
      <c r="C1324" s="228"/>
      <c r="D1324" s="228"/>
      <c r="E1324" s="229"/>
      <c r="F1324" s="229"/>
      <c r="G1324" s="229"/>
      <c r="H1324" s="228"/>
      <c r="I1324" s="228"/>
      <c r="J1324" s="11" t="s">
        <v>111</v>
      </c>
      <c r="K1324" s="7" t="s">
        <v>112</v>
      </c>
      <c r="L1324" s="7" t="s">
        <v>85</v>
      </c>
      <c r="M1324" s="7">
        <v>1</v>
      </c>
      <c r="N1324" s="227"/>
      <c r="O1324" s="228"/>
      <c r="P1324" s="228"/>
      <c r="Q1324" s="228"/>
      <c r="R1324" s="231"/>
      <c r="S1324" s="231"/>
      <c r="T1324" s="232"/>
      <c r="U1324" s="232"/>
      <c r="V1324" s="234"/>
      <c r="W1324" s="236"/>
      <c r="X1324" s="236"/>
      <c r="Y1324" s="236"/>
      <c r="Z1324" s="236"/>
      <c r="AA1324" s="236"/>
      <c r="AB1324" s="236"/>
      <c r="AC1324" s="227"/>
      <c r="AD1324" s="237"/>
      <c r="AE1324" s="237"/>
      <c r="AF1324" s="228"/>
      <c r="AG1324" s="227"/>
      <c r="AH1324" s="227"/>
      <c r="AI1324" s="227"/>
      <c r="AJ1324" s="228"/>
    </row>
    <row r="1325" spans="2:36" s="79" customFormat="1" ht="59.1" customHeight="1" x14ac:dyDescent="0.3">
      <c r="B1325" s="228"/>
      <c r="C1325" s="228"/>
      <c r="D1325" s="228"/>
      <c r="E1325" s="229"/>
      <c r="F1325" s="229"/>
      <c r="G1325" s="229"/>
      <c r="H1325" s="228"/>
      <c r="I1325" s="228"/>
      <c r="J1325" s="11" t="s">
        <v>127</v>
      </c>
      <c r="K1325" s="7" t="s">
        <v>128</v>
      </c>
      <c r="L1325" s="7" t="s">
        <v>85</v>
      </c>
      <c r="M1325" s="63">
        <v>36</v>
      </c>
      <c r="N1325" s="227"/>
      <c r="O1325" s="228"/>
      <c r="P1325" s="228"/>
      <c r="Q1325" s="228"/>
      <c r="R1325" s="231"/>
      <c r="S1325" s="231"/>
      <c r="T1325" s="232"/>
      <c r="U1325" s="232"/>
      <c r="V1325" s="235"/>
      <c r="W1325" s="236"/>
      <c r="X1325" s="236"/>
      <c r="Y1325" s="236"/>
      <c r="Z1325" s="236"/>
      <c r="AA1325" s="236"/>
      <c r="AB1325" s="236"/>
      <c r="AC1325" s="227"/>
      <c r="AD1325" s="237"/>
      <c r="AE1325" s="237"/>
      <c r="AF1325" s="228"/>
      <c r="AG1325" s="227"/>
      <c r="AH1325" s="227"/>
      <c r="AI1325" s="227"/>
      <c r="AJ1325" s="228"/>
    </row>
    <row r="1326" spans="2:36" s="89" customFormat="1" ht="41.4" x14ac:dyDescent="0.3">
      <c r="B1326" s="228" t="s">
        <v>388</v>
      </c>
      <c r="C1326" s="228" t="s">
        <v>378</v>
      </c>
      <c r="D1326" s="228" t="s">
        <v>66</v>
      </c>
      <c r="E1326" s="229" t="s">
        <v>67</v>
      </c>
      <c r="F1326" s="229" t="s">
        <v>796</v>
      </c>
      <c r="G1326" s="229" t="s">
        <v>69</v>
      </c>
      <c r="H1326" s="228" t="s">
        <v>70</v>
      </c>
      <c r="I1326" s="228" t="s">
        <v>79</v>
      </c>
      <c r="J1326" s="11" t="s">
        <v>113</v>
      </c>
      <c r="K1326" s="7" t="s">
        <v>114</v>
      </c>
      <c r="L1326" s="7" t="s">
        <v>115</v>
      </c>
      <c r="M1326" s="7">
        <v>2</v>
      </c>
      <c r="N1326" s="227" t="s">
        <v>108</v>
      </c>
      <c r="O1326" s="228" t="s">
        <v>376</v>
      </c>
      <c r="P1326" s="228" t="s">
        <v>75</v>
      </c>
      <c r="Q1326" s="228" t="s">
        <v>76</v>
      </c>
      <c r="R1326" s="231" t="s">
        <v>77</v>
      </c>
      <c r="S1326" s="231" t="s">
        <v>109</v>
      </c>
      <c r="T1326" s="232">
        <f>V1326+Y1326</f>
        <v>151940</v>
      </c>
      <c r="U1326" s="232">
        <f>T1326/M1327</f>
        <v>75970</v>
      </c>
      <c r="V1326" s="236">
        <v>75970</v>
      </c>
      <c r="W1326" s="236" t="s">
        <v>79</v>
      </c>
      <c r="X1326" s="236" t="s">
        <v>79</v>
      </c>
      <c r="Y1326" s="236">
        <v>75970</v>
      </c>
      <c r="Z1326" s="236" t="s">
        <v>79</v>
      </c>
      <c r="AA1326" s="236" t="s">
        <v>79</v>
      </c>
      <c r="AB1326" s="236">
        <v>12319.46</v>
      </c>
      <c r="AC1326" s="227" t="s">
        <v>80</v>
      </c>
      <c r="AD1326" s="237">
        <f>V1326+Y1326</f>
        <v>151940</v>
      </c>
      <c r="AE1326" s="237" t="s">
        <v>79</v>
      </c>
      <c r="AF1326" s="228" t="s">
        <v>79</v>
      </c>
      <c r="AG1326" s="227" t="s">
        <v>33</v>
      </c>
      <c r="AH1326" s="227" t="s">
        <v>229</v>
      </c>
      <c r="AI1326" s="227" t="s">
        <v>294</v>
      </c>
      <c r="AJ1326" s="228"/>
    </row>
    <row r="1327" spans="2:36" s="89" customFormat="1" ht="55.2" x14ac:dyDescent="0.3">
      <c r="B1327" s="228"/>
      <c r="C1327" s="228"/>
      <c r="D1327" s="228"/>
      <c r="E1327" s="229"/>
      <c r="F1327" s="229"/>
      <c r="G1327" s="229"/>
      <c r="H1327" s="228"/>
      <c r="I1327" s="228"/>
      <c r="J1327" s="11" t="s">
        <v>116</v>
      </c>
      <c r="K1327" s="7" t="s">
        <v>117</v>
      </c>
      <c r="L1327" s="7" t="s">
        <v>85</v>
      </c>
      <c r="M1327" s="7">
        <v>2</v>
      </c>
      <c r="N1327" s="227"/>
      <c r="O1327" s="228"/>
      <c r="P1327" s="228"/>
      <c r="Q1327" s="228"/>
      <c r="R1327" s="231"/>
      <c r="S1327" s="231"/>
      <c r="T1327" s="232"/>
      <c r="U1327" s="232"/>
      <c r="V1327" s="236"/>
      <c r="W1327" s="236"/>
      <c r="X1327" s="236"/>
      <c r="Y1327" s="236"/>
      <c r="Z1327" s="236"/>
      <c r="AA1327" s="236"/>
      <c r="AB1327" s="236"/>
      <c r="AC1327" s="227"/>
      <c r="AD1327" s="237"/>
      <c r="AE1327" s="237"/>
      <c r="AF1327" s="228"/>
      <c r="AG1327" s="227"/>
      <c r="AH1327" s="227"/>
      <c r="AI1327" s="227"/>
      <c r="AJ1327" s="228"/>
    </row>
    <row r="1328" spans="2:36" s="89" customFormat="1" ht="41.4" x14ac:dyDescent="0.3">
      <c r="B1328" s="228"/>
      <c r="C1328" s="228"/>
      <c r="D1328" s="228"/>
      <c r="E1328" s="229"/>
      <c r="F1328" s="229"/>
      <c r="G1328" s="229"/>
      <c r="H1328" s="228"/>
      <c r="I1328" s="228"/>
      <c r="J1328" s="11" t="s">
        <v>208</v>
      </c>
      <c r="K1328" s="7" t="s">
        <v>118</v>
      </c>
      <c r="L1328" s="7" t="s">
        <v>119</v>
      </c>
      <c r="M1328" s="7">
        <v>2</v>
      </c>
      <c r="N1328" s="227"/>
      <c r="O1328" s="228"/>
      <c r="P1328" s="228"/>
      <c r="Q1328" s="228"/>
      <c r="R1328" s="231"/>
      <c r="S1328" s="231"/>
      <c r="T1328" s="232"/>
      <c r="U1328" s="232"/>
      <c r="V1328" s="236"/>
      <c r="W1328" s="236"/>
      <c r="X1328" s="236"/>
      <c r="Y1328" s="236"/>
      <c r="Z1328" s="236"/>
      <c r="AA1328" s="236"/>
      <c r="AB1328" s="236"/>
      <c r="AC1328" s="227"/>
      <c r="AD1328" s="237"/>
      <c r="AE1328" s="237"/>
      <c r="AF1328" s="228"/>
      <c r="AG1328" s="227"/>
      <c r="AH1328" s="227"/>
      <c r="AI1328" s="227"/>
      <c r="AJ1328" s="228"/>
    </row>
    <row r="1329" spans="2:36" s="89" customFormat="1" ht="27.6" x14ac:dyDescent="0.3">
      <c r="B1329" s="228"/>
      <c r="C1329" s="228"/>
      <c r="D1329" s="228"/>
      <c r="E1329" s="229"/>
      <c r="F1329" s="229"/>
      <c r="G1329" s="229"/>
      <c r="H1329" s="228"/>
      <c r="I1329" s="228"/>
      <c r="J1329" s="11" t="s">
        <v>120</v>
      </c>
      <c r="K1329" s="7" t="s">
        <v>121</v>
      </c>
      <c r="L1329" s="7" t="s">
        <v>119</v>
      </c>
      <c r="M1329" s="7">
        <v>2</v>
      </c>
      <c r="N1329" s="227"/>
      <c r="O1329" s="228"/>
      <c r="P1329" s="228"/>
      <c r="Q1329" s="228"/>
      <c r="R1329" s="231"/>
      <c r="S1329" s="231"/>
      <c r="T1329" s="232"/>
      <c r="U1329" s="232"/>
      <c r="V1329" s="236"/>
      <c r="W1329" s="236"/>
      <c r="X1329" s="236"/>
      <c r="Y1329" s="236"/>
      <c r="Z1329" s="236"/>
      <c r="AA1329" s="236"/>
      <c r="AB1329" s="236"/>
      <c r="AC1329" s="227"/>
      <c r="AD1329" s="237"/>
      <c r="AE1329" s="237"/>
      <c r="AF1329" s="228"/>
      <c r="AG1329" s="227"/>
      <c r="AH1329" s="227"/>
      <c r="AI1329" s="227"/>
      <c r="AJ1329" s="228"/>
    </row>
    <row r="1330" spans="2:36" s="79" customFormat="1" ht="95.1" customHeight="1" x14ac:dyDescent="0.3">
      <c r="B1330" s="228" t="s">
        <v>389</v>
      </c>
      <c r="C1330" s="228" t="s">
        <v>390</v>
      </c>
      <c r="D1330" s="228" t="s">
        <v>106</v>
      </c>
      <c r="E1330" s="229" t="s">
        <v>67</v>
      </c>
      <c r="F1330" s="229" t="s">
        <v>795</v>
      </c>
      <c r="G1330" s="229" t="s">
        <v>147</v>
      </c>
      <c r="H1330" s="228" t="s">
        <v>70</v>
      </c>
      <c r="I1330" s="228" t="s">
        <v>79</v>
      </c>
      <c r="J1330" s="28" t="s">
        <v>207</v>
      </c>
      <c r="K1330" s="14" t="s">
        <v>107</v>
      </c>
      <c r="L1330" s="14" t="s">
        <v>86</v>
      </c>
      <c r="M1330" s="14">
        <v>40</v>
      </c>
      <c r="N1330" s="227" t="s">
        <v>108</v>
      </c>
      <c r="O1330" s="228" t="s">
        <v>391</v>
      </c>
      <c r="P1330" s="228" t="s">
        <v>75</v>
      </c>
      <c r="Q1330" s="228" t="s">
        <v>76</v>
      </c>
      <c r="R1330" s="231" t="s">
        <v>77</v>
      </c>
      <c r="S1330" s="231" t="s">
        <v>109</v>
      </c>
      <c r="T1330" s="232">
        <f>V1330+Y1330</f>
        <v>171200</v>
      </c>
      <c r="U1330" s="232">
        <f>T1330/2</f>
        <v>85600</v>
      </c>
      <c r="V1330" s="233">
        <v>85600</v>
      </c>
      <c r="W1330" s="236" t="s">
        <v>79</v>
      </c>
      <c r="X1330" s="236" t="s">
        <v>79</v>
      </c>
      <c r="Y1330" s="236">
        <v>85600</v>
      </c>
      <c r="Z1330" s="236" t="s">
        <v>98</v>
      </c>
      <c r="AA1330" s="236" t="s">
        <v>79</v>
      </c>
      <c r="AB1330" s="236">
        <v>13881.09</v>
      </c>
      <c r="AC1330" s="227" t="s">
        <v>149</v>
      </c>
      <c r="AD1330" s="237">
        <f>V1330+Y1330</f>
        <v>171200</v>
      </c>
      <c r="AE1330" s="237" t="s">
        <v>79</v>
      </c>
      <c r="AF1330" s="227" t="s">
        <v>79</v>
      </c>
      <c r="AG1330" s="227" t="s">
        <v>33</v>
      </c>
      <c r="AH1330" s="227" t="s">
        <v>161</v>
      </c>
      <c r="AI1330" s="227" t="s">
        <v>294</v>
      </c>
      <c r="AJ1330" s="227"/>
    </row>
    <row r="1331" spans="2:36" s="79" customFormat="1" ht="59.1" customHeight="1" x14ac:dyDescent="0.3">
      <c r="B1331" s="228"/>
      <c r="C1331" s="228"/>
      <c r="D1331" s="228"/>
      <c r="E1331" s="229"/>
      <c r="F1331" s="229"/>
      <c r="G1331" s="229"/>
      <c r="H1331" s="228"/>
      <c r="I1331" s="228"/>
      <c r="J1331" s="11" t="s">
        <v>111</v>
      </c>
      <c r="K1331" s="7" t="s">
        <v>112</v>
      </c>
      <c r="L1331" s="7" t="s">
        <v>85</v>
      </c>
      <c r="M1331" s="7">
        <v>2</v>
      </c>
      <c r="N1331" s="227"/>
      <c r="O1331" s="228"/>
      <c r="P1331" s="228"/>
      <c r="Q1331" s="228"/>
      <c r="R1331" s="231"/>
      <c r="S1331" s="231"/>
      <c r="T1331" s="232"/>
      <c r="U1331" s="232"/>
      <c r="V1331" s="234"/>
      <c r="W1331" s="236"/>
      <c r="X1331" s="236"/>
      <c r="Y1331" s="236"/>
      <c r="Z1331" s="236"/>
      <c r="AA1331" s="236"/>
      <c r="AB1331" s="236"/>
      <c r="AC1331" s="227"/>
      <c r="AD1331" s="237"/>
      <c r="AE1331" s="237"/>
      <c r="AF1331" s="228"/>
      <c r="AG1331" s="227"/>
      <c r="AH1331" s="227"/>
      <c r="AI1331" s="227"/>
      <c r="AJ1331" s="228"/>
    </row>
    <row r="1332" spans="2:36" s="79" customFormat="1" ht="59.1" customHeight="1" x14ac:dyDescent="0.3">
      <c r="B1332" s="228"/>
      <c r="C1332" s="228"/>
      <c r="D1332" s="228"/>
      <c r="E1332" s="229"/>
      <c r="F1332" s="229"/>
      <c r="G1332" s="229"/>
      <c r="H1332" s="228"/>
      <c r="I1332" s="228"/>
      <c r="J1332" s="11" t="s">
        <v>127</v>
      </c>
      <c r="K1332" s="7" t="s">
        <v>128</v>
      </c>
      <c r="L1332" s="7" t="s">
        <v>85</v>
      </c>
      <c r="M1332" s="63">
        <v>70</v>
      </c>
      <c r="N1332" s="227"/>
      <c r="O1332" s="228"/>
      <c r="P1332" s="228"/>
      <c r="Q1332" s="228"/>
      <c r="R1332" s="231"/>
      <c r="S1332" s="231"/>
      <c r="T1332" s="232"/>
      <c r="U1332" s="232"/>
      <c r="V1332" s="235"/>
      <c r="W1332" s="236"/>
      <c r="X1332" s="236"/>
      <c r="Y1332" s="236"/>
      <c r="Z1332" s="236"/>
      <c r="AA1332" s="236"/>
      <c r="AB1332" s="236"/>
      <c r="AC1332" s="227"/>
      <c r="AD1332" s="237"/>
      <c r="AE1332" s="237"/>
      <c r="AF1332" s="228"/>
      <c r="AG1332" s="227"/>
      <c r="AH1332" s="227"/>
      <c r="AI1332" s="227"/>
      <c r="AJ1332" s="228"/>
    </row>
    <row r="1333" spans="2:36" s="79" customFormat="1" ht="132" customHeight="1" x14ac:dyDescent="0.3">
      <c r="B1333" s="228" t="s">
        <v>392</v>
      </c>
      <c r="C1333" s="228" t="s">
        <v>383</v>
      </c>
      <c r="D1333" s="228" t="s">
        <v>106</v>
      </c>
      <c r="E1333" s="229" t="s">
        <v>67</v>
      </c>
      <c r="F1333" s="229" t="s">
        <v>795</v>
      </c>
      <c r="G1333" s="229" t="s">
        <v>147</v>
      </c>
      <c r="H1333" s="228" t="s">
        <v>70</v>
      </c>
      <c r="I1333" s="228" t="s">
        <v>79</v>
      </c>
      <c r="J1333" s="11" t="s">
        <v>207</v>
      </c>
      <c r="K1333" s="7" t="s">
        <v>107</v>
      </c>
      <c r="L1333" s="7" t="s">
        <v>86</v>
      </c>
      <c r="M1333" s="7">
        <v>40</v>
      </c>
      <c r="N1333" s="227" t="s">
        <v>108</v>
      </c>
      <c r="O1333" s="228" t="s">
        <v>393</v>
      </c>
      <c r="P1333" s="228" t="s">
        <v>75</v>
      </c>
      <c r="Q1333" s="228" t="s">
        <v>76</v>
      </c>
      <c r="R1333" s="231" t="s">
        <v>77</v>
      </c>
      <c r="S1333" s="231" t="s">
        <v>109</v>
      </c>
      <c r="T1333" s="232">
        <f>V1333+Y1333</f>
        <v>64913.34</v>
      </c>
      <c r="U1333" s="232">
        <f>T1333</f>
        <v>64913.34</v>
      </c>
      <c r="V1333" s="233">
        <v>32456.67</v>
      </c>
      <c r="W1333" s="236" t="s">
        <v>79</v>
      </c>
      <c r="X1333" s="236" t="s">
        <v>79</v>
      </c>
      <c r="Y1333" s="236">
        <v>32456.67</v>
      </c>
      <c r="Z1333" s="236" t="s">
        <v>98</v>
      </c>
      <c r="AA1333" s="236" t="s">
        <v>79</v>
      </c>
      <c r="AB1333" s="236">
        <v>5263.25</v>
      </c>
      <c r="AC1333" s="227" t="s">
        <v>149</v>
      </c>
      <c r="AD1333" s="237">
        <f>V1333+Y1333</f>
        <v>64913.34</v>
      </c>
      <c r="AE1333" s="237" t="s">
        <v>79</v>
      </c>
      <c r="AF1333" s="227" t="s">
        <v>79</v>
      </c>
      <c r="AG1333" s="227" t="s">
        <v>33</v>
      </c>
      <c r="AH1333" s="227" t="s">
        <v>161</v>
      </c>
      <c r="AI1333" s="227" t="s">
        <v>294</v>
      </c>
      <c r="AJ1333" s="227"/>
    </row>
    <row r="1334" spans="2:36" s="79" customFormat="1" ht="86.1" customHeight="1" x14ac:dyDescent="0.3">
      <c r="B1334" s="228"/>
      <c r="C1334" s="228"/>
      <c r="D1334" s="228"/>
      <c r="E1334" s="229"/>
      <c r="F1334" s="229"/>
      <c r="G1334" s="229"/>
      <c r="H1334" s="228"/>
      <c r="I1334" s="228"/>
      <c r="J1334" s="11" t="s">
        <v>111</v>
      </c>
      <c r="K1334" s="7" t="s">
        <v>112</v>
      </c>
      <c r="L1334" s="7" t="s">
        <v>85</v>
      </c>
      <c r="M1334" s="7">
        <v>1</v>
      </c>
      <c r="N1334" s="227"/>
      <c r="O1334" s="228"/>
      <c r="P1334" s="228"/>
      <c r="Q1334" s="228"/>
      <c r="R1334" s="231"/>
      <c r="S1334" s="231"/>
      <c r="T1334" s="232"/>
      <c r="U1334" s="232"/>
      <c r="V1334" s="234"/>
      <c r="W1334" s="236"/>
      <c r="X1334" s="236"/>
      <c r="Y1334" s="236"/>
      <c r="Z1334" s="236"/>
      <c r="AA1334" s="236"/>
      <c r="AB1334" s="236"/>
      <c r="AC1334" s="227"/>
      <c r="AD1334" s="237"/>
      <c r="AE1334" s="237"/>
      <c r="AF1334" s="228"/>
      <c r="AG1334" s="227"/>
      <c r="AH1334" s="227"/>
      <c r="AI1334" s="227"/>
      <c r="AJ1334" s="228"/>
    </row>
    <row r="1335" spans="2:36" s="79" customFormat="1" ht="59.1" customHeight="1" x14ac:dyDescent="0.3">
      <c r="B1335" s="228"/>
      <c r="C1335" s="228"/>
      <c r="D1335" s="228"/>
      <c r="E1335" s="229"/>
      <c r="F1335" s="229"/>
      <c r="G1335" s="229"/>
      <c r="H1335" s="228"/>
      <c r="I1335" s="228"/>
      <c r="J1335" s="11" t="s">
        <v>127</v>
      </c>
      <c r="K1335" s="7" t="s">
        <v>128</v>
      </c>
      <c r="L1335" s="7" t="s">
        <v>85</v>
      </c>
      <c r="M1335" s="63">
        <v>36</v>
      </c>
      <c r="N1335" s="227"/>
      <c r="O1335" s="228"/>
      <c r="P1335" s="228"/>
      <c r="Q1335" s="228"/>
      <c r="R1335" s="231"/>
      <c r="S1335" s="231"/>
      <c r="T1335" s="232"/>
      <c r="U1335" s="232"/>
      <c r="V1335" s="235"/>
      <c r="W1335" s="236"/>
      <c r="X1335" s="236"/>
      <c r="Y1335" s="236"/>
      <c r="Z1335" s="236"/>
      <c r="AA1335" s="236"/>
      <c r="AB1335" s="236"/>
      <c r="AC1335" s="227"/>
      <c r="AD1335" s="237"/>
      <c r="AE1335" s="237"/>
      <c r="AF1335" s="228"/>
      <c r="AG1335" s="227"/>
      <c r="AH1335" s="227"/>
      <c r="AI1335" s="227"/>
      <c r="AJ1335" s="228"/>
    </row>
    <row r="1336" spans="2:36" s="79" customFormat="1" ht="96.6" x14ac:dyDescent="0.3">
      <c r="B1336" s="228" t="s">
        <v>394</v>
      </c>
      <c r="C1336" s="228" t="s">
        <v>386</v>
      </c>
      <c r="D1336" s="228" t="s">
        <v>106</v>
      </c>
      <c r="E1336" s="229" t="s">
        <v>67</v>
      </c>
      <c r="F1336" s="229" t="s">
        <v>795</v>
      </c>
      <c r="G1336" s="229" t="s">
        <v>147</v>
      </c>
      <c r="H1336" s="228" t="s">
        <v>70</v>
      </c>
      <c r="I1336" s="228" t="s">
        <v>79</v>
      </c>
      <c r="J1336" s="11" t="s">
        <v>207</v>
      </c>
      <c r="K1336" s="7" t="s">
        <v>107</v>
      </c>
      <c r="L1336" s="7" t="s">
        <v>86</v>
      </c>
      <c r="M1336" s="7">
        <v>40</v>
      </c>
      <c r="N1336" s="227" t="s">
        <v>108</v>
      </c>
      <c r="O1336" s="228" t="s">
        <v>387</v>
      </c>
      <c r="P1336" s="228" t="s">
        <v>75</v>
      </c>
      <c r="Q1336" s="228" t="s">
        <v>76</v>
      </c>
      <c r="R1336" s="231" t="s">
        <v>77</v>
      </c>
      <c r="S1336" s="231" t="s">
        <v>109</v>
      </c>
      <c r="T1336" s="232">
        <f>V1336+Y1336</f>
        <v>74674.94</v>
      </c>
      <c r="U1336" s="232">
        <f>T1336</f>
        <v>74674.94</v>
      </c>
      <c r="V1336" s="233">
        <v>37337.47</v>
      </c>
      <c r="W1336" s="236" t="s">
        <v>79</v>
      </c>
      <c r="X1336" s="236" t="s">
        <v>79</v>
      </c>
      <c r="Y1336" s="236">
        <v>37337.47</v>
      </c>
      <c r="Z1336" s="236" t="s">
        <v>98</v>
      </c>
      <c r="AA1336" s="236" t="s">
        <v>79</v>
      </c>
      <c r="AB1336" s="236">
        <v>6054.73</v>
      </c>
      <c r="AC1336" s="227" t="s">
        <v>149</v>
      </c>
      <c r="AD1336" s="237">
        <f>V1336+Y1336</f>
        <v>74674.94</v>
      </c>
      <c r="AE1336" s="237" t="s">
        <v>79</v>
      </c>
      <c r="AF1336" s="228" t="s">
        <v>79</v>
      </c>
      <c r="AG1336" s="227" t="s">
        <v>33</v>
      </c>
      <c r="AH1336" s="227" t="s">
        <v>253</v>
      </c>
      <c r="AI1336" s="227" t="s">
        <v>166</v>
      </c>
      <c r="AJ1336" s="228"/>
    </row>
    <row r="1337" spans="2:36" s="79" customFormat="1" ht="86.1" customHeight="1" x14ac:dyDescent="0.3">
      <c r="B1337" s="228"/>
      <c r="C1337" s="228"/>
      <c r="D1337" s="228"/>
      <c r="E1337" s="229"/>
      <c r="F1337" s="229"/>
      <c r="G1337" s="229"/>
      <c r="H1337" s="228"/>
      <c r="I1337" s="228"/>
      <c r="J1337" s="11" t="s">
        <v>111</v>
      </c>
      <c r="K1337" s="7" t="s">
        <v>112</v>
      </c>
      <c r="L1337" s="7" t="s">
        <v>85</v>
      </c>
      <c r="M1337" s="7">
        <v>1</v>
      </c>
      <c r="N1337" s="227"/>
      <c r="O1337" s="228"/>
      <c r="P1337" s="228"/>
      <c r="Q1337" s="228"/>
      <c r="R1337" s="231"/>
      <c r="S1337" s="231"/>
      <c r="T1337" s="232"/>
      <c r="U1337" s="232"/>
      <c r="V1337" s="234"/>
      <c r="W1337" s="236"/>
      <c r="X1337" s="236"/>
      <c r="Y1337" s="236"/>
      <c r="Z1337" s="236"/>
      <c r="AA1337" s="236"/>
      <c r="AB1337" s="236"/>
      <c r="AC1337" s="227"/>
      <c r="AD1337" s="237"/>
      <c r="AE1337" s="237"/>
      <c r="AF1337" s="228"/>
      <c r="AG1337" s="227"/>
      <c r="AH1337" s="227"/>
      <c r="AI1337" s="227"/>
      <c r="AJ1337" s="228"/>
    </row>
    <row r="1338" spans="2:36" s="79" customFormat="1" ht="59.1" customHeight="1" x14ac:dyDescent="0.3">
      <c r="B1338" s="228"/>
      <c r="C1338" s="228"/>
      <c r="D1338" s="228"/>
      <c r="E1338" s="229"/>
      <c r="F1338" s="229"/>
      <c r="G1338" s="229"/>
      <c r="H1338" s="228"/>
      <c r="I1338" s="228"/>
      <c r="J1338" s="11" t="s">
        <v>127</v>
      </c>
      <c r="K1338" s="7" t="s">
        <v>128</v>
      </c>
      <c r="L1338" s="7" t="s">
        <v>85</v>
      </c>
      <c r="M1338" s="63">
        <v>36</v>
      </c>
      <c r="N1338" s="227"/>
      <c r="O1338" s="228"/>
      <c r="P1338" s="228"/>
      <c r="Q1338" s="228"/>
      <c r="R1338" s="231"/>
      <c r="S1338" s="231"/>
      <c r="T1338" s="232"/>
      <c r="U1338" s="232"/>
      <c r="V1338" s="235"/>
      <c r="W1338" s="236"/>
      <c r="X1338" s="236"/>
      <c r="Y1338" s="236"/>
      <c r="Z1338" s="236"/>
      <c r="AA1338" s="236"/>
      <c r="AB1338" s="236"/>
      <c r="AC1338" s="227"/>
      <c r="AD1338" s="237"/>
      <c r="AE1338" s="237"/>
      <c r="AF1338" s="228"/>
      <c r="AG1338" s="227"/>
      <c r="AH1338" s="227"/>
      <c r="AI1338" s="227"/>
      <c r="AJ1338" s="228"/>
    </row>
    <row r="1339" spans="2:36" s="79" customFormat="1" ht="132" customHeight="1" x14ac:dyDescent="0.3">
      <c r="B1339" s="228" t="s">
        <v>926</v>
      </c>
      <c r="C1339" s="228" t="s">
        <v>383</v>
      </c>
      <c r="D1339" s="228" t="s">
        <v>106</v>
      </c>
      <c r="E1339" s="229" t="s">
        <v>67</v>
      </c>
      <c r="F1339" s="229" t="s">
        <v>795</v>
      </c>
      <c r="G1339" s="229" t="s">
        <v>147</v>
      </c>
      <c r="H1339" s="228" t="s">
        <v>70</v>
      </c>
      <c r="I1339" s="228" t="s">
        <v>79</v>
      </c>
      <c r="J1339" s="11" t="s">
        <v>207</v>
      </c>
      <c r="K1339" s="7" t="s">
        <v>107</v>
      </c>
      <c r="L1339" s="7" t="s">
        <v>86</v>
      </c>
      <c r="M1339" s="7">
        <v>40</v>
      </c>
      <c r="N1339" s="227" t="s">
        <v>108</v>
      </c>
      <c r="O1339" s="228" t="s">
        <v>384</v>
      </c>
      <c r="P1339" s="228" t="s">
        <v>75</v>
      </c>
      <c r="Q1339" s="228" t="s">
        <v>76</v>
      </c>
      <c r="R1339" s="231" t="s">
        <v>77</v>
      </c>
      <c r="S1339" s="231" t="s">
        <v>109</v>
      </c>
      <c r="T1339" s="232">
        <f>V1339+Y1339</f>
        <v>64913.32</v>
      </c>
      <c r="U1339" s="232">
        <f>T1339/M1340</f>
        <v>64913.32</v>
      </c>
      <c r="V1339" s="233">
        <v>32456.66</v>
      </c>
      <c r="W1339" s="236" t="s">
        <v>79</v>
      </c>
      <c r="X1339" s="236" t="s">
        <v>79</v>
      </c>
      <c r="Y1339" s="236">
        <v>32456.66</v>
      </c>
      <c r="Z1339" s="236" t="s">
        <v>98</v>
      </c>
      <c r="AA1339" s="236" t="s">
        <v>79</v>
      </c>
      <c r="AB1339" s="236">
        <v>5263.25</v>
      </c>
      <c r="AC1339" s="227" t="s">
        <v>149</v>
      </c>
      <c r="AD1339" s="237">
        <f>V1339+Y1339</f>
        <v>64913.32</v>
      </c>
      <c r="AE1339" s="237" t="s">
        <v>79</v>
      </c>
      <c r="AF1339" s="227" t="s">
        <v>79</v>
      </c>
      <c r="AG1339" s="227" t="s">
        <v>33</v>
      </c>
      <c r="AH1339" s="227" t="s">
        <v>160</v>
      </c>
      <c r="AI1339" s="227" t="s">
        <v>161</v>
      </c>
      <c r="AJ1339" s="227"/>
    </row>
    <row r="1340" spans="2:36" s="79" customFormat="1" ht="86.1" customHeight="1" x14ac:dyDescent="0.3">
      <c r="B1340" s="228"/>
      <c r="C1340" s="228"/>
      <c r="D1340" s="228"/>
      <c r="E1340" s="229"/>
      <c r="F1340" s="229"/>
      <c r="G1340" s="229"/>
      <c r="H1340" s="228"/>
      <c r="I1340" s="228"/>
      <c r="J1340" s="11" t="s">
        <v>111</v>
      </c>
      <c r="K1340" s="7" t="s">
        <v>112</v>
      </c>
      <c r="L1340" s="7" t="s">
        <v>85</v>
      </c>
      <c r="M1340" s="7">
        <v>1</v>
      </c>
      <c r="N1340" s="227"/>
      <c r="O1340" s="228"/>
      <c r="P1340" s="228"/>
      <c r="Q1340" s="228"/>
      <c r="R1340" s="231"/>
      <c r="S1340" s="231"/>
      <c r="T1340" s="232"/>
      <c r="U1340" s="232"/>
      <c r="V1340" s="234"/>
      <c r="W1340" s="236"/>
      <c r="X1340" s="236"/>
      <c r="Y1340" s="236"/>
      <c r="Z1340" s="236"/>
      <c r="AA1340" s="236"/>
      <c r="AB1340" s="236"/>
      <c r="AC1340" s="227"/>
      <c r="AD1340" s="237"/>
      <c r="AE1340" s="237"/>
      <c r="AF1340" s="228"/>
      <c r="AG1340" s="227"/>
      <c r="AH1340" s="227"/>
      <c r="AI1340" s="227"/>
      <c r="AJ1340" s="228"/>
    </row>
    <row r="1341" spans="2:36" s="79" customFormat="1" ht="59.1" customHeight="1" x14ac:dyDescent="0.3">
      <c r="B1341" s="228"/>
      <c r="C1341" s="228"/>
      <c r="D1341" s="228"/>
      <c r="E1341" s="229"/>
      <c r="F1341" s="229"/>
      <c r="G1341" s="229"/>
      <c r="H1341" s="228"/>
      <c r="I1341" s="228"/>
      <c r="J1341" s="11" t="s">
        <v>127</v>
      </c>
      <c r="K1341" s="7" t="s">
        <v>128</v>
      </c>
      <c r="L1341" s="7" t="s">
        <v>85</v>
      </c>
      <c r="M1341" s="63">
        <v>40</v>
      </c>
      <c r="N1341" s="227"/>
      <c r="O1341" s="228"/>
      <c r="P1341" s="228"/>
      <c r="Q1341" s="228"/>
      <c r="R1341" s="231"/>
      <c r="S1341" s="231"/>
      <c r="T1341" s="232"/>
      <c r="U1341" s="232"/>
      <c r="V1341" s="235"/>
      <c r="W1341" s="236"/>
      <c r="X1341" s="236"/>
      <c r="Y1341" s="236"/>
      <c r="Z1341" s="236"/>
      <c r="AA1341" s="236"/>
      <c r="AB1341" s="236"/>
      <c r="AC1341" s="227"/>
      <c r="AD1341" s="237"/>
      <c r="AE1341" s="237"/>
      <c r="AF1341" s="228"/>
      <c r="AG1341" s="227"/>
      <c r="AH1341" s="227"/>
      <c r="AI1341" s="227"/>
      <c r="AJ1341" s="228"/>
    </row>
    <row r="1342" spans="2:36" s="79" customFormat="1" ht="123" customHeight="1" x14ac:dyDescent="0.3">
      <c r="B1342" s="256" t="s">
        <v>927</v>
      </c>
      <c r="C1342" s="256" t="s">
        <v>380</v>
      </c>
      <c r="D1342" s="256" t="s">
        <v>106</v>
      </c>
      <c r="E1342" s="271" t="s">
        <v>67</v>
      </c>
      <c r="F1342" s="499" t="s">
        <v>795</v>
      </c>
      <c r="G1342" s="271" t="s">
        <v>147</v>
      </c>
      <c r="H1342" s="342" t="s">
        <v>70</v>
      </c>
      <c r="I1342" s="342" t="s">
        <v>79</v>
      </c>
      <c r="J1342" s="11" t="s">
        <v>207</v>
      </c>
      <c r="K1342" s="7" t="s">
        <v>107</v>
      </c>
      <c r="L1342" s="7" t="s">
        <v>86</v>
      </c>
      <c r="M1342" s="7">
        <v>40</v>
      </c>
      <c r="N1342" s="281" t="s">
        <v>108</v>
      </c>
      <c r="O1342" s="256" t="s">
        <v>381</v>
      </c>
      <c r="P1342" s="256" t="s">
        <v>75</v>
      </c>
      <c r="Q1342" s="256" t="s">
        <v>76</v>
      </c>
      <c r="R1342" s="263" t="s">
        <v>77</v>
      </c>
      <c r="S1342" s="263" t="s">
        <v>109</v>
      </c>
      <c r="T1342" s="302">
        <f>V1342+Y1342</f>
        <v>171200</v>
      </c>
      <c r="U1342" s="302">
        <f>T1342/M1343</f>
        <v>85600</v>
      </c>
      <c r="V1342" s="233">
        <v>85600</v>
      </c>
      <c r="W1342" s="233" t="s">
        <v>79</v>
      </c>
      <c r="X1342" s="233" t="s">
        <v>79</v>
      </c>
      <c r="Y1342" s="233">
        <v>85600</v>
      </c>
      <c r="Z1342" s="233" t="s">
        <v>98</v>
      </c>
      <c r="AA1342" s="233" t="s">
        <v>79</v>
      </c>
      <c r="AB1342" s="233">
        <v>13881.09</v>
      </c>
      <c r="AC1342" s="239" t="s">
        <v>149</v>
      </c>
      <c r="AD1342" s="260">
        <f>V1342+Y1342</f>
        <v>171200</v>
      </c>
      <c r="AE1342" s="260" t="s">
        <v>79</v>
      </c>
      <c r="AF1342" s="239" t="s">
        <v>79</v>
      </c>
      <c r="AG1342" s="239" t="s">
        <v>33</v>
      </c>
      <c r="AH1342" s="281" t="s">
        <v>253</v>
      </c>
      <c r="AI1342" s="239" t="s">
        <v>166</v>
      </c>
      <c r="AJ1342" s="239"/>
    </row>
    <row r="1343" spans="2:36" s="79" customFormat="1" ht="86.1" customHeight="1" x14ac:dyDescent="0.3">
      <c r="B1343" s="257"/>
      <c r="C1343" s="257"/>
      <c r="D1343" s="257"/>
      <c r="E1343" s="272"/>
      <c r="F1343" s="272"/>
      <c r="G1343" s="272"/>
      <c r="H1343" s="257"/>
      <c r="I1343" s="257"/>
      <c r="J1343" s="11" t="s">
        <v>111</v>
      </c>
      <c r="K1343" s="7" t="s">
        <v>112</v>
      </c>
      <c r="L1343" s="7" t="s">
        <v>85</v>
      </c>
      <c r="M1343" s="7">
        <v>2</v>
      </c>
      <c r="N1343" s="240"/>
      <c r="O1343" s="257"/>
      <c r="P1343" s="257"/>
      <c r="Q1343" s="257"/>
      <c r="R1343" s="264"/>
      <c r="S1343" s="264"/>
      <c r="T1343" s="303"/>
      <c r="U1343" s="303"/>
      <c r="V1343" s="234"/>
      <c r="W1343" s="234"/>
      <c r="X1343" s="234"/>
      <c r="Y1343" s="234"/>
      <c r="Z1343" s="234"/>
      <c r="AA1343" s="234"/>
      <c r="AB1343" s="234"/>
      <c r="AC1343" s="240"/>
      <c r="AD1343" s="261"/>
      <c r="AE1343" s="261"/>
      <c r="AF1343" s="257"/>
      <c r="AG1343" s="240"/>
      <c r="AH1343" s="240"/>
      <c r="AI1343" s="240"/>
      <c r="AJ1343" s="257"/>
    </row>
    <row r="1344" spans="2:36" s="79" customFormat="1" ht="59.1" customHeight="1" x14ac:dyDescent="0.3">
      <c r="B1344" s="258"/>
      <c r="C1344" s="258"/>
      <c r="D1344" s="258"/>
      <c r="E1344" s="273"/>
      <c r="F1344" s="273"/>
      <c r="G1344" s="273"/>
      <c r="H1344" s="258"/>
      <c r="I1344" s="258"/>
      <c r="J1344" s="11" t="s">
        <v>127</v>
      </c>
      <c r="K1344" s="7" t="s">
        <v>128</v>
      </c>
      <c r="L1344" s="7" t="s">
        <v>85</v>
      </c>
      <c r="M1344" s="63">
        <v>70</v>
      </c>
      <c r="N1344" s="241"/>
      <c r="O1344" s="258"/>
      <c r="P1344" s="258"/>
      <c r="Q1344" s="258"/>
      <c r="R1344" s="265"/>
      <c r="S1344" s="265"/>
      <c r="T1344" s="253"/>
      <c r="U1344" s="253"/>
      <c r="V1344" s="235"/>
      <c r="W1344" s="235"/>
      <c r="X1344" s="235"/>
      <c r="Y1344" s="235"/>
      <c r="Z1344" s="235"/>
      <c r="AA1344" s="235"/>
      <c r="AB1344" s="235"/>
      <c r="AC1344" s="241"/>
      <c r="AD1344" s="262"/>
      <c r="AE1344" s="262"/>
      <c r="AF1344" s="258"/>
      <c r="AG1344" s="241"/>
      <c r="AH1344" s="241"/>
      <c r="AI1344" s="241"/>
      <c r="AJ1344" s="258"/>
    </row>
    <row r="1345" spans="2:36" s="89" customFormat="1" ht="52.2" customHeight="1" x14ac:dyDescent="0.3">
      <c r="B1345" s="228" t="s">
        <v>928</v>
      </c>
      <c r="C1345" s="228" t="s">
        <v>377</v>
      </c>
      <c r="D1345" s="228" t="s">
        <v>66</v>
      </c>
      <c r="E1345" s="229" t="s">
        <v>67</v>
      </c>
      <c r="F1345" s="229" t="s">
        <v>796</v>
      </c>
      <c r="G1345" s="229" t="s">
        <v>69</v>
      </c>
      <c r="H1345" s="228" t="s">
        <v>70</v>
      </c>
      <c r="I1345" s="228" t="s">
        <v>79</v>
      </c>
      <c r="J1345" s="11" t="s">
        <v>113</v>
      </c>
      <c r="K1345" s="7" t="s">
        <v>114</v>
      </c>
      <c r="L1345" s="7" t="s">
        <v>115</v>
      </c>
      <c r="M1345" s="7">
        <v>1</v>
      </c>
      <c r="N1345" s="227" t="s">
        <v>108</v>
      </c>
      <c r="O1345" s="228" t="s">
        <v>376</v>
      </c>
      <c r="P1345" s="228" t="s">
        <v>75</v>
      </c>
      <c r="Q1345" s="228" t="s">
        <v>76</v>
      </c>
      <c r="R1345" s="231" t="s">
        <v>77</v>
      </c>
      <c r="S1345" s="231" t="s">
        <v>109</v>
      </c>
      <c r="T1345" s="232">
        <f>V1345+Y1345</f>
        <v>75970</v>
      </c>
      <c r="U1345" s="232">
        <f>T1345/M1346</f>
        <v>75970</v>
      </c>
      <c r="V1345" s="236">
        <v>37985</v>
      </c>
      <c r="W1345" s="236" t="s">
        <v>79</v>
      </c>
      <c r="X1345" s="236" t="s">
        <v>79</v>
      </c>
      <c r="Y1345" s="236">
        <v>37985</v>
      </c>
      <c r="Z1345" s="236" t="s">
        <v>79</v>
      </c>
      <c r="AA1345" s="236" t="s">
        <v>79</v>
      </c>
      <c r="AB1345" s="236">
        <v>6159.73</v>
      </c>
      <c r="AC1345" s="227" t="s">
        <v>80</v>
      </c>
      <c r="AD1345" s="237">
        <f>V1345+Y1345</f>
        <v>75970</v>
      </c>
      <c r="AE1345" s="237" t="s">
        <v>79</v>
      </c>
      <c r="AF1345" s="227" t="s">
        <v>79</v>
      </c>
      <c r="AG1345" s="227" t="s">
        <v>33</v>
      </c>
      <c r="AH1345" s="227" t="s">
        <v>160</v>
      </c>
      <c r="AI1345" s="227" t="s">
        <v>161</v>
      </c>
      <c r="AJ1345" s="227"/>
    </row>
    <row r="1346" spans="2:36" s="89" customFormat="1" ht="85.2" customHeight="1" x14ac:dyDescent="0.3">
      <c r="B1346" s="228"/>
      <c r="C1346" s="228"/>
      <c r="D1346" s="228"/>
      <c r="E1346" s="229"/>
      <c r="F1346" s="229"/>
      <c r="G1346" s="229"/>
      <c r="H1346" s="228"/>
      <c r="I1346" s="228"/>
      <c r="J1346" s="11" t="s">
        <v>116</v>
      </c>
      <c r="K1346" s="7" t="s">
        <v>117</v>
      </c>
      <c r="L1346" s="7" t="s">
        <v>85</v>
      </c>
      <c r="M1346" s="7">
        <v>1</v>
      </c>
      <c r="N1346" s="227"/>
      <c r="O1346" s="228"/>
      <c r="P1346" s="228"/>
      <c r="Q1346" s="228"/>
      <c r="R1346" s="231"/>
      <c r="S1346" s="231"/>
      <c r="T1346" s="232"/>
      <c r="U1346" s="232"/>
      <c r="V1346" s="236"/>
      <c r="W1346" s="236"/>
      <c r="X1346" s="236"/>
      <c r="Y1346" s="236"/>
      <c r="Z1346" s="236"/>
      <c r="AA1346" s="236"/>
      <c r="AB1346" s="236"/>
      <c r="AC1346" s="227"/>
      <c r="AD1346" s="237"/>
      <c r="AE1346" s="237"/>
      <c r="AF1346" s="228"/>
      <c r="AG1346" s="227"/>
      <c r="AH1346" s="227"/>
      <c r="AI1346" s="227"/>
      <c r="AJ1346" s="228"/>
    </row>
    <row r="1347" spans="2:36" s="89" customFormat="1" ht="81" customHeight="1" x14ac:dyDescent="0.3">
      <c r="B1347" s="228"/>
      <c r="C1347" s="228"/>
      <c r="D1347" s="228"/>
      <c r="E1347" s="229"/>
      <c r="F1347" s="229"/>
      <c r="G1347" s="229"/>
      <c r="H1347" s="228"/>
      <c r="I1347" s="228"/>
      <c r="J1347" s="11" t="s">
        <v>208</v>
      </c>
      <c r="K1347" s="7" t="s">
        <v>118</v>
      </c>
      <c r="L1347" s="7" t="s">
        <v>119</v>
      </c>
      <c r="M1347" s="7">
        <v>1</v>
      </c>
      <c r="N1347" s="227"/>
      <c r="O1347" s="228"/>
      <c r="P1347" s="228"/>
      <c r="Q1347" s="228"/>
      <c r="R1347" s="231"/>
      <c r="S1347" s="231"/>
      <c r="T1347" s="232"/>
      <c r="U1347" s="232"/>
      <c r="V1347" s="236"/>
      <c r="W1347" s="236"/>
      <c r="X1347" s="236"/>
      <c r="Y1347" s="236"/>
      <c r="Z1347" s="236"/>
      <c r="AA1347" s="236"/>
      <c r="AB1347" s="236"/>
      <c r="AC1347" s="227"/>
      <c r="AD1347" s="237"/>
      <c r="AE1347" s="237"/>
      <c r="AF1347" s="228"/>
      <c r="AG1347" s="227"/>
      <c r="AH1347" s="227"/>
      <c r="AI1347" s="227"/>
      <c r="AJ1347" s="228"/>
    </row>
    <row r="1348" spans="2:36" s="89" customFormat="1" ht="64.2" customHeight="1" x14ac:dyDescent="0.3">
      <c r="B1348" s="228"/>
      <c r="C1348" s="228"/>
      <c r="D1348" s="228"/>
      <c r="E1348" s="229"/>
      <c r="F1348" s="229"/>
      <c r="G1348" s="229"/>
      <c r="H1348" s="228"/>
      <c r="I1348" s="228"/>
      <c r="J1348" s="11" t="s">
        <v>120</v>
      </c>
      <c r="K1348" s="7" t="s">
        <v>121</v>
      </c>
      <c r="L1348" s="7" t="s">
        <v>119</v>
      </c>
      <c r="M1348" s="63">
        <v>1</v>
      </c>
      <c r="N1348" s="227"/>
      <c r="O1348" s="228"/>
      <c r="P1348" s="228"/>
      <c r="Q1348" s="228"/>
      <c r="R1348" s="231"/>
      <c r="S1348" s="231"/>
      <c r="T1348" s="232"/>
      <c r="U1348" s="232"/>
      <c r="V1348" s="236"/>
      <c r="W1348" s="236"/>
      <c r="X1348" s="236"/>
      <c r="Y1348" s="236"/>
      <c r="Z1348" s="236"/>
      <c r="AA1348" s="236"/>
      <c r="AB1348" s="236"/>
      <c r="AC1348" s="227"/>
      <c r="AD1348" s="237"/>
      <c r="AE1348" s="237"/>
      <c r="AF1348" s="228"/>
      <c r="AG1348" s="227"/>
      <c r="AH1348" s="227"/>
      <c r="AI1348" s="227"/>
      <c r="AJ1348" s="228"/>
    </row>
    <row r="1349" spans="2:36" s="89" customFormat="1" ht="52.2" customHeight="1" x14ac:dyDescent="0.3">
      <c r="B1349" s="228" t="s">
        <v>1243</v>
      </c>
      <c r="C1349" s="228" t="s">
        <v>377</v>
      </c>
      <c r="D1349" s="228" t="s">
        <v>66</v>
      </c>
      <c r="E1349" s="229" t="s">
        <v>67</v>
      </c>
      <c r="F1349" s="229" t="s">
        <v>796</v>
      </c>
      <c r="G1349" s="229" t="s">
        <v>69</v>
      </c>
      <c r="H1349" s="228" t="s">
        <v>70</v>
      </c>
      <c r="I1349" s="228" t="s">
        <v>79</v>
      </c>
      <c r="J1349" s="11" t="s">
        <v>113</v>
      </c>
      <c r="K1349" s="7" t="s">
        <v>114</v>
      </c>
      <c r="L1349" s="7" t="s">
        <v>115</v>
      </c>
      <c r="M1349" s="7">
        <v>1</v>
      </c>
      <c r="N1349" s="227" t="s">
        <v>108</v>
      </c>
      <c r="O1349" s="228" t="s">
        <v>376</v>
      </c>
      <c r="P1349" s="228" t="s">
        <v>75</v>
      </c>
      <c r="Q1349" s="228" t="s">
        <v>76</v>
      </c>
      <c r="R1349" s="231" t="s">
        <v>77</v>
      </c>
      <c r="S1349" s="231" t="s">
        <v>109</v>
      </c>
      <c r="T1349" s="232">
        <f>V1349+Y1349</f>
        <v>78763.5</v>
      </c>
      <c r="U1349" s="232">
        <f>T1349/M1350</f>
        <v>78763.5</v>
      </c>
      <c r="V1349" s="236">
        <v>39381.75</v>
      </c>
      <c r="W1349" s="236" t="s">
        <v>79</v>
      </c>
      <c r="X1349" s="236" t="s">
        <v>79</v>
      </c>
      <c r="Y1349" s="236">
        <v>39381.75</v>
      </c>
      <c r="Z1349" s="236" t="s">
        <v>79</v>
      </c>
      <c r="AA1349" s="236" t="s">
        <v>79</v>
      </c>
      <c r="AB1349" s="236">
        <v>6386.23</v>
      </c>
      <c r="AC1349" s="227" t="s">
        <v>80</v>
      </c>
      <c r="AD1349" s="237">
        <f>V1349+Y1349</f>
        <v>78763.5</v>
      </c>
      <c r="AE1349" s="237" t="s">
        <v>79</v>
      </c>
      <c r="AF1349" s="227" t="s">
        <v>79</v>
      </c>
      <c r="AG1349" s="227" t="s">
        <v>33</v>
      </c>
      <c r="AH1349" s="227" t="s">
        <v>406</v>
      </c>
      <c r="AI1349" s="227" t="s">
        <v>510</v>
      </c>
      <c r="AJ1349" s="227"/>
    </row>
    <row r="1350" spans="2:36" s="89" customFormat="1" ht="85.2" customHeight="1" x14ac:dyDescent="0.3">
      <c r="B1350" s="228"/>
      <c r="C1350" s="228"/>
      <c r="D1350" s="228"/>
      <c r="E1350" s="229"/>
      <c r="F1350" s="229"/>
      <c r="G1350" s="229"/>
      <c r="H1350" s="228"/>
      <c r="I1350" s="228"/>
      <c r="J1350" s="11" t="s">
        <v>116</v>
      </c>
      <c r="K1350" s="7" t="s">
        <v>117</v>
      </c>
      <c r="L1350" s="7" t="s">
        <v>85</v>
      </c>
      <c r="M1350" s="7">
        <v>1</v>
      </c>
      <c r="N1350" s="227"/>
      <c r="O1350" s="228"/>
      <c r="P1350" s="228"/>
      <c r="Q1350" s="228"/>
      <c r="R1350" s="231"/>
      <c r="S1350" s="231"/>
      <c r="T1350" s="232"/>
      <c r="U1350" s="232"/>
      <c r="V1350" s="236"/>
      <c r="W1350" s="236"/>
      <c r="X1350" s="236"/>
      <c r="Y1350" s="236"/>
      <c r="Z1350" s="236"/>
      <c r="AA1350" s="236"/>
      <c r="AB1350" s="236"/>
      <c r="AC1350" s="227"/>
      <c r="AD1350" s="237"/>
      <c r="AE1350" s="237"/>
      <c r="AF1350" s="228"/>
      <c r="AG1350" s="227"/>
      <c r="AH1350" s="227"/>
      <c r="AI1350" s="227"/>
      <c r="AJ1350" s="228"/>
    </row>
    <row r="1351" spans="2:36" s="89" customFormat="1" ht="81" customHeight="1" x14ac:dyDescent="0.3">
      <c r="B1351" s="228"/>
      <c r="C1351" s="228"/>
      <c r="D1351" s="228"/>
      <c r="E1351" s="229"/>
      <c r="F1351" s="229"/>
      <c r="G1351" s="229"/>
      <c r="H1351" s="228"/>
      <c r="I1351" s="228"/>
      <c r="J1351" s="11" t="s">
        <v>208</v>
      </c>
      <c r="K1351" s="7" t="s">
        <v>118</v>
      </c>
      <c r="L1351" s="7" t="s">
        <v>119</v>
      </c>
      <c r="M1351" s="7">
        <v>1</v>
      </c>
      <c r="N1351" s="227"/>
      <c r="O1351" s="228"/>
      <c r="P1351" s="228"/>
      <c r="Q1351" s="228"/>
      <c r="R1351" s="231"/>
      <c r="S1351" s="231"/>
      <c r="T1351" s="232"/>
      <c r="U1351" s="232"/>
      <c r="V1351" s="236"/>
      <c r="W1351" s="236"/>
      <c r="X1351" s="236"/>
      <c r="Y1351" s="236"/>
      <c r="Z1351" s="236"/>
      <c r="AA1351" s="236"/>
      <c r="AB1351" s="236"/>
      <c r="AC1351" s="227"/>
      <c r="AD1351" s="237"/>
      <c r="AE1351" s="237"/>
      <c r="AF1351" s="228"/>
      <c r="AG1351" s="227"/>
      <c r="AH1351" s="227"/>
      <c r="AI1351" s="227"/>
      <c r="AJ1351" s="228"/>
    </row>
    <row r="1352" spans="2:36" s="89" customFormat="1" ht="64.2" customHeight="1" x14ac:dyDescent="0.3">
      <c r="B1352" s="228"/>
      <c r="C1352" s="228"/>
      <c r="D1352" s="228"/>
      <c r="E1352" s="229"/>
      <c r="F1352" s="229"/>
      <c r="G1352" s="229"/>
      <c r="H1352" s="228"/>
      <c r="I1352" s="228"/>
      <c r="J1352" s="11" t="s">
        <v>120</v>
      </c>
      <c r="K1352" s="7" t="s">
        <v>121</v>
      </c>
      <c r="L1352" s="7" t="s">
        <v>119</v>
      </c>
      <c r="M1352" s="63">
        <v>1</v>
      </c>
      <c r="N1352" s="227"/>
      <c r="O1352" s="228"/>
      <c r="P1352" s="228"/>
      <c r="Q1352" s="228"/>
      <c r="R1352" s="231"/>
      <c r="S1352" s="231"/>
      <c r="T1352" s="232"/>
      <c r="U1352" s="232"/>
      <c r="V1352" s="236"/>
      <c r="W1352" s="236"/>
      <c r="X1352" s="236"/>
      <c r="Y1352" s="236"/>
      <c r="Z1352" s="236"/>
      <c r="AA1352" s="236"/>
      <c r="AB1352" s="236"/>
      <c r="AC1352" s="227"/>
      <c r="AD1352" s="237"/>
      <c r="AE1352" s="237"/>
      <c r="AF1352" s="228"/>
      <c r="AG1352" s="227"/>
      <c r="AH1352" s="227"/>
      <c r="AI1352" s="227"/>
      <c r="AJ1352" s="228"/>
    </row>
    <row r="1353" spans="2:36" s="79" customFormat="1" ht="132" customHeight="1" x14ac:dyDescent="0.3">
      <c r="B1353" s="228" t="s">
        <v>1244</v>
      </c>
      <c r="C1353" s="228" t="s">
        <v>383</v>
      </c>
      <c r="D1353" s="228" t="s">
        <v>106</v>
      </c>
      <c r="E1353" s="229" t="s">
        <v>67</v>
      </c>
      <c r="F1353" s="229" t="s">
        <v>795</v>
      </c>
      <c r="G1353" s="229" t="s">
        <v>147</v>
      </c>
      <c r="H1353" s="228" t="s">
        <v>70</v>
      </c>
      <c r="I1353" s="228" t="s">
        <v>79</v>
      </c>
      <c r="J1353" s="11" t="s">
        <v>207</v>
      </c>
      <c r="K1353" s="7" t="s">
        <v>107</v>
      </c>
      <c r="L1353" s="7" t="s">
        <v>86</v>
      </c>
      <c r="M1353" s="7">
        <v>40</v>
      </c>
      <c r="N1353" s="227" t="s">
        <v>108</v>
      </c>
      <c r="O1353" s="228" t="s">
        <v>384</v>
      </c>
      <c r="P1353" s="228" t="s">
        <v>75</v>
      </c>
      <c r="Q1353" s="228" t="s">
        <v>76</v>
      </c>
      <c r="R1353" s="231" t="s">
        <v>77</v>
      </c>
      <c r="S1353" s="231" t="s">
        <v>109</v>
      </c>
      <c r="T1353" s="232">
        <f>V1353+Y1353</f>
        <v>16178.74</v>
      </c>
      <c r="U1353" s="232">
        <f>T1353/M1354</f>
        <v>16178.74</v>
      </c>
      <c r="V1353" s="233">
        <v>8089.37</v>
      </c>
      <c r="W1353" s="236" t="s">
        <v>79</v>
      </c>
      <c r="X1353" s="236" t="s">
        <v>79</v>
      </c>
      <c r="Y1353" s="236">
        <v>8089.37</v>
      </c>
      <c r="Z1353" s="236" t="s">
        <v>98</v>
      </c>
      <c r="AA1353" s="236" t="s">
        <v>79</v>
      </c>
      <c r="AB1353" s="236">
        <v>1311.79</v>
      </c>
      <c r="AC1353" s="227" t="s">
        <v>149</v>
      </c>
      <c r="AD1353" s="237">
        <f>V1353+Y1353</f>
        <v>16178.74</v>
      </c>
      <c r="AE1353" s="237" t="s">
        <v>79</v>
      </c>
      <c r="AF1353" s="227" t="s">
        <v>79</v>
      </c>
      <c r="AG1353" s="227" t="s">
        <v>33</v>
      </c>
      <c r="AH1353" s="227" t="s">
        <v>406</v>
      </c>
      <c r="AI1353" s="227" t="s">
        <v>510</v>
      </c>
      <c r="AJ1353" s="227"/>
    </row>
    <row r="1354" spans="2:36" s="79" customFormat="1" ht="86.1" customHeight="1" x14ac:dyDescent="0.3">
      <c r="B1354" s="228"/>
      <c r="C1354" s="228"/>
      <c r="D1354" s="228"/>
      <c r="E1354" s="229"/>
      <c r="F1354" s="229"/>
      <c r="G1354" s="229"/>
      <c r="H1354" s="228"/>
      <c r="I1354" s="228"/>
      <c r="J1354" s="11" t="s">
        <v>111</v>
      </c>
      <c r="K1354" s="7" t="s">
        <v>112</v>
      </c>
      <c r="L1354" s="7" t="s">
        <v>85</v>
      </c>
      <c r="M1354" s="7">
        <v>1</v>
      </c>
      <c r="N1354" s="227"/>
      <c r="O1354" s="228"/>
      <c r="P1354" s="228"/>
      <c r="Q1354" s="228"/>
      <c r="R1354" s="231"/>
      <c r="S1354" s="231"/>
      <c r="T1354" s="232"/>
      <c r="U1354" s="232"/>
      <c r="V1354" s="234"/>
      <c r="W1354" s="236"/>
      <c r="X1354" s="236"/>
      <c r="Y1354" s="236"/>
      <c r="Z1354" s="236"/>
      <c r="AA1354" s="236"/>
      <c r="AB1354" s="236"/>
      <c r="AC1354" s="227"/>
      <c r="AD1354" s="237"/>
      <c r="AE1354" s="237"/>
      <c r="AF1354" s="228"/>
      <c r="AG1354" s="227"/>
      <c r="AH1354" s="227"/>
      <c r="AI1354" s="227"/>
      <c r="AJ1354" s="228"/>
    </row>
    <row r="1355" spans="2:36" s="79" customFormat="1" ht="59.1" customHeight="1" x14ac:dyDescent="0.3">
      <c r="B1355" s="228"/>
      <c r="C1355" s="228"/>
      <c r="D1355" s="228"/>
      <c r="E1355" s="229"/>
      <c r="F1355" s="229"/>
      <c r="G1355" s="229"/>
      <c r="H1355" s="228"/>
      <c r="I1355" s="228"/>
      <c r="J1355" s="11" t="s">
        <v>127</v>
      </c>
      <c r="K1355" s="7" t="s">
        <v>128</v>
      </c>
      <c r="L1355" s="7" t="s">
        <v>85</v>
      </c>
      <c r="M1355" s="63">
        <v>10</v>
      </c>
      <c r="N1355" s="227"/>
      <c r="O1355" s="228"/>
      <c r="P1355" s="228"/>
      <c r="Q1355" s="228"/>
      <c r="R1355" s="231"/>
      <c r="S1355" s="231"/>
      <c r="T1355" s="232"/>
      <c r="U1355" s="232"/>
      <c r="V1355" s="235"/>
      <c r="W1355" s="236"/>
      <c r="X1355" s="236"/>
      <c r="Y1355" s="236"/>
      <c r="Z1355" s="236"/>
      <c r="AA1355" s="236"/>
      <c r="AB1355" s="236"/>
      <c r="AC1355" s="227"/>
      <c r="AD1355" s="237"/>
      <c r="AE1355" s="237"/>
      <c r="AF1355" s="228"/>
      <c r="AG1355" s="227"/>
      <c r="AH1355" s="227"/>
      <c r="AI1355" s="227"/>
      <c r="AJ1355" s="228"/>
    </row>
    <row r="1356" spans="2:36" s="79" customFormat="1" ht="96.6" x14ac:dyDescent="0.3">
      <c r="B1356" s="503" t="s">
        <v>769</v>
      </c>
      <c r="C1356" s="256" t="s">
        <v>770</v>
      </c>
      <c r="D1356" s="271" t="s">
        <v>66</v>
      </c>
      <c r="E1356" s="271" t="s">
        <v>67</v>
      </c>
      <c r="F1356" s="271" t="s">
        <v>795</v>
      </c>
      <c r="G1356" s="229" t="s">
        <v>147</v>
      </c>
      <c r="H1356" s="228" t="s">
        <v>70</v>
      </c>
      <c r="I1356" s="228" t="s">
        <v>79</v>
      </c>
      <c r="J1356" s="11" t="s">
        <v>207</v>
      </c>
      <c r="K1356" s="7" t="s">
        <v>107</v>
      </c>
      <c r="L1356" s="7" t="s">
        <v>86</v>
      </c>
      <c r="M1356" s="7">
        <v>40</v>
      </c>
      <c r="N1356" s="506" t="s">
        <v>638</v>
      </c>
      <c r="O1356" s="307" t="s">
        <v>774</v>
      </c>
      <c r="P1356" s="228" t="s">
        <v>75</v>
      </c>
      <c r="Q1356" s="228" t="s">
        <v>76</v>
      </c>
      <c r="R1356" s="231" t="s">
        <v>77</v>
      </c>
      <c r="S1356" s="231" t="s">
        <v>109</v>
      </c>
      <c r="T1356" s="232">
        <f>V1356+Y1356</f>
        <v>63650.82</v>
      </c>
      <c r="U1356" s="302" t="s">
        <v>98</v>
      </c>
      <c r="V1356" s="260">
        <v>31825.41</v>
      </c>
      <c r="W1356" s="236" t="s">
        <v>79</v>
      </c>
      <c r="X1356" s="236" t="s">
        <v>79</v>
      </c>
      <c r="Y1356" s="260">
        <v>31825.41</v>
      </c>
      <c r="Z1356" s="233"/>
      <c r="AA1356" s="236" t="s">
        <v>79</v>
      </c>
      <c r="AB1356" s="456">
        <v>5160.88</v>
      </c>
      <c r="AC1356" s="233"/>
      <c r="AD1356" s="237">
        <f>V1356+Y1356</f>
        <v>63650.82</v>
      </c>
      <c r="AE1356" s="233"/>
      <c r="AF1356" s="228" t="s">
        <v>79</v>
      </c>
      <c r="AG1356" s="227" t="s">
        <v>33</v>
      </c>
      <c r="AH1356" s="357" t="s">
        <v>158</v>
      </c>
      <c r="AI1356" s="451" t="s">
        <v>176</v>
      </c>
      <c r="AJ1356" s="228"/>
    </row>
    <row r="1357" spans="2:36" s="79" customFormat="1" ht="59.1" customHeight="1" x14ac:dyDescent="0.3">
      <c r="B1357" s="504"/>
      <c r="C1357" s="257"/>
      <c r="D1357" s="272"/>
      <c r="E1357" s="272"/>
      <c r="F1357" s="272"/>
      <c r="G1357" s="229"/>
      <c r="H1357" s="228"/>
      <c r="I1357" s="228"/>
      <c r="J1357" s="11" t="s">
        <v>111</v>
      </c>
      <c r="K1357" s="7" t="s">
        <v>112</v>
      </c>
      <c r="L1357" s="7" t="s">
        <v>85</v>
      </c>
      <c r="M1357" s="86">
        <v>1</v>
      </c>
      <c r="N1357" s="507"/>
      <c r="O1357" s="496"/>
      <c r="P1357" s="228"/>
      <c r="Q1357" s="228"/>
      <c r="R1357" s="231"/>
      <c r="S1357" s="231"/>
      <c r="T1357" s="232"/>
      <c r="U1357" s="303"/>
      <c r="V1357" s="261"/>
      <c r="W1357" s="236"/>
      <c r="X1357" s="236"/>
      <c r="Y1357" s="261"/>
      <c r="Z1357" s="234"/>
      <c r="AA1357" s="236"/>
      <c r="AB1357" s="457"/>
      <c r="AC1357" s="234"/>
      <c r="AD1357" s="237"/>
      <c r="AE1357" s="234"/>
      <c r="AF1357" s="228"/>
      <c r="AG1357" s="227"/>
      <c r="AH1357" s="358"/>
      <c r="AI1357" s="452"/>
      <c r="AJ1357" s="228"/>
    </row>
    <row r="1358" spans="2:36" s="79" customFormat="1" ht="123" customHeight="1" x14ac:dyDescent="0.3">
      <c r="B1358" s="505"/>
      <c r="C1358" s="258"/>
      <c r="D1358" s="273"/>
      <c r="E1358" s="273"/>
      <c r="F1358" s="273"/>
      <c r="G1358" s="229"/>
      <c r="H1358" s="228"/>
      <c r="I1358" s="228"/>
      <c r="J1358" s="11" t="s">
        <v>127</v>
      </c>
      <c r="K1358" s="7" t="s">
        <v>128</v>
      </c>
      <c r="L1358" s="7" t="s">
        <v>85</v>
      </c>
      <c r="M1358" s="52">
        <v>50</v>
      </c>
      <c r="N1358" s="508"/>
      <c r="O1358" s="482"/>
      <c r="P1358" s="228"/>
      <c r="Q1358" s="228"/>
      <c r="R1358" s="231"/>
      <c r="S1358" s="231"/>
      <c r="T1358" s="232"/>
      <c r="U1358" s="253"/>
      <c r="V1358" s="262"/>
      <c r="W1358" s="236"/>
      <c r="X1358" s="236"/>
      <c r="Y1358" s="262"/>
      <c r="Z1358" s="235"/>
      <c r="AA1358" s="236"/>
      <c r="AB1358" s="458"/>
      <c r="AC1358" s="235"/>
      <c r="AD1358" s="237"/>
      <c r="AE1358" s="235"/>
      <c r="AF1358" s="228"/>
      <c r="AG1358" s="227"/>
      <c r="AH1358" s="359"/>
      <c r="AI1358" s="455"/>
      <c r="AJ1358" s="228"/>
    </row>
    <row r="1359" spans="2:36" s="79" customFormat="1" ht="59.1" customHeight="1" x14ac:dyDescent="0.3">
      <c r="B1359" s="497" t="s">
        <v>1056</v>
      </c>
      <c r="C1359" s="243" t="s">
        <v>771</v>
      </c>
      <c r="D1359" s="299" t="s">
        <v>66</v>
      </c>
      <c r="E1359" s="299" t="s">
        <v>67</v>
      </c>
      <c r="F1359" s="299" t="s">
        <v>796</v>
      </c>
      <c r="G1359" s="299" t="s">
        <v>69</v>
      </c>
      <c r="H1359" s="304" t="s">
        <v>70</v>
      </c>
      <c r="I1359" s="304" t="s">
        <v>98</v>
      </c>
      <c r="J1359" s="20" t="s">
        <v>113</v>
      </c>
      <c r="K1359" s="27" t="s">
        <v>114</v>
      </c>
      <c r="L1359" s="27" t="s">
        <v>115</v>
      </c>
      <c r="M1359" s="61">
        <v>4</v>
      </c>
      <c r="N1359" s="479" t="s">
        <v>638</v>
      </c>
      <c r="O1359" s="360" t="s">
        <v>775</v>
      </c>
      <c r="P1359" s="304" t="s">
        <v>75</v>
      </c>
      <c r="Q1359" s="304" t="s">
        <v>76</v>
      </c>
      <c r="R1359" s="304" t="s">
        <v>77</v>
      </c>
      <c r="S1359" s="304" t="s">
        <v>109</v>
      </c>
      <c r="T1359" s="416">
        <f>+V1359+Y1359</f>
        <v>120700</v>
      </c>
      <c r="U1359" s="304" t="s">
        <v>98</v>
      </c>
      <c r="V1359" s="283">
        <v>60350</v>
      </c>
      <c r="W1359" s="285"/>
      <c r="X1359" s="285"/>
      <c r="Y1359" s="283">
        <v>60350</v>
      </c>
      <c r="Z1359" s="285"/>
      <c r="AA1359" s="285"/>
      <c r="AB1359" s="459">
        <v>9786.49</v>
      </c>
      <c r="AC1359" s="285" t="s">
        <v>80</v>
      </c>
      <c r="AD1359" s="416">
        <f>+V1359+Y1359</f>
        <v>120700</v>
      </c>
      <c r="AE1359" s="285"/>
      <c r="AF1359" s="304"/>
      <c r="AG1359" s="285" t="s">
        <v>33</v>
      </c>
      <c r="AH1359" s="361" t="s">
        <v>158</v>
      </c>
      <c r="AI1359" s="362" t="s">
        <v>176</v>
      </c>
      <c r="AJ1359" s="304"/>
    </row>
    <row r="1360" spans="2:36" s="79" customFormat="1" ht="59.1" customHeight="1" x14ac:dyDescent="0.3">
      <c r="B1360" s="498"/>
      <c r="C1360" s="243"/>
      <c r="D1360" s="360"/>
      <c r="E1360" s="360"/>
      <c r="F1360" s="299"/>
      <c r="G1360" s="299"/>
      <c r="H1360" s="306"/>
      <c r="I1360" s="306"/>
      <c r="J1360" s="20" t="s">
        <v>116</v>
      </c>
      <c r="K1360" s="27" t="s">
        <v>117</v>
      </c>
      <c r="L1360" s="27" t="s">
        <v>85</v>
      </c>
      <c r="M1360" s="61">
        <v>1</v>
      </c>
      <c r="N1360" s="480"/>
      <c r="O1360" s="360"/>
      <c r="P1360" s="306"/>
      <c r="Q1360" s="306"/>
      <c r="R1360" s="306"/>
      <c r="S1360" s="306"/>
      <c r="T1360" s="417"/>
      <c r="U1360" s="306"/>
      <c r="V1360" s="391"/>
      <c r="W1360" s="286"/>
      <c r="X1360" s="286"/>
      <c r="Y1360" s="391"/>
      <c r="Z1360" s="286"/>
      <c r="AA1360" s="286"/>
      <c r="AB1360" s="460"/>
      <c r="AC1360" s="286"/>
      <c r="AD1360" s="417"/>
      <c r="AE1360" s="286"/>
      <c r="AF1360" s="306"/>
      <c r="AG1360" s="286"/>
      <c r="AH1360" s="361"/>
      <c r="AI1360" s="362"/>
      <c r="AJ1360" s="306"/>
    </row>
    <row r="1361" spans="2:36" s="79" customFormat="1" ht="59.1" customHeight="1" x14ac:dyDescent="0.3">
      <c r="B1361" s="498"/>
      <c r="C1361" s="243"/>
      <c r="D1361" s="360"/>
      <c r="E1361" s="360"/>
      <c r="F1361" s="299"/>
      <c r="G1361" s="299"/>
      <c r="H1361" s="306"/>
      <c r="I1361" s="306"/>
      <c r="J1361" s="20" t="s">
        <v>208</v>
      </c>
      <c r="K1361" s="27" t="s">
        <v>118</v>
      </c>
      <c r="L1361" s="27" t="s">
        <v>119</v>
      </c>
      <c r="M1361" s="61">
        <v>1</v>
      </c>
      <c r="N1361" s="480"/>
      <c r="O1361" s="360"/>
      <c r="P1361" s="306"/>
      <c r="Q1361" s="306"/>
      <c r="R1361" s="306"/>
      <c r="S1361" s="306"/>
      <c r="T1361" s="417"/>
      <c r="U1361" s="306"/>
      <c r="V1361" s="391"/>
      <c r="W1361" s="286"/>
      <c r="X1361" s="286"/>
      <c r="Y1361" s="391"/>
      <c r="Z1361" s="286"/>
      <c r="AA1361" s="286"/>
      <c r="AB1361" s="460"/>
      <c r="AC1361" s="286"/>
      <c r="AD1361" s="417"/>
      <c r="AE1361" s="286"/>
      <c r="AF1361" s="306"/>
      <c r="AG1361" s="286"/>
      <c r="AH1361" s="361"/>
      <c r="AI1361" s="362"/>
      <c r="AJ1361" s="306"/>
    </row>
    <row r="1362" spans="2:36" s="79" customFormat="1" ht="59.1" customHeight="1" x14ac:dyDescent="0.3">
      <c r="B1362" s="498"/>
      <c r="C1362" s="243"/>
      <c r="D1362" s="360"/>
      <c r="E1362" s="360"/>
      <c r="F1362" s="299"/>
      <c r="G1362" s="299"/>
      <c r="H1362" s="305"/>
      <c r="I1362" s="305"/>
      <c r="J1362" s="20" t="s">
        <v>120</v>
      </c>
      <c r="K1362" s="27" t="s">
        <v>121</v>
      </c>
      <c r="L1362" s="27" t="s">
        <v>119</v>
      </c>
      <c r="M1362" s="61">
        <v>1</v>
      </c>
      <c r="N1362" s="480"/>
      <c r="O1362" s="360"/>
      <c r="P1362" s="305"/>
      <c r="Q1362" s="305"/>
      <c r="R1362" s="305"/>
      <c r="S1362" s="305"/>
      <c r="T1362" s="418"/>
      <c r="U1362" s="305"/>
      <c r="V1362" s="391"/>
      <c r="W1362" s="287"/>
      <c r="X1362" s="287"/>
      <c r="Y1362" s="391"/>
      <c r="Z1362" s="287"/>
      <c r="AA1362" s="287"/>
      <c r="AB1362" s="460"/>
      <c r="AC1362" s="287"/>
      <c r="AD1362" s="418"/>
      <c r="AE1362" s="287"/>
      <c r="AF1362" s="305"/>
      <c r="AG1362" s="287"/>
      <c r="AH1362" s="361"/>
      <c r="AI1362" s="362"/>
      <c r="AJ1362" s="305"/>
    </row>
    <row r="1363" spans="2:36" s="79" customFormat="1" ht="96.6" x14ac:dyDescent="0.3">
      <c r="B1363" s="500" t="s">
        <v>910</v>
      </c>
      <c r="C1363" s="256" t="s">
        <v>772</v>
      </c>
      <c r="D1363" s="256" t="s">
        <v>66</v>
      </c>
      <c r="E1363" s="271" t="s">
        <v>67</v>
      </c>
      <c r="F1363" s="271" t="s">
        <v>795</v>
      </c>
      <c r="G1363" s="229" t="s">
        <v>147</v>
      </c>
      <c r="H1363" s="256" t="s">
        <v>70</v>
      </c>
      <c r="I1363" s="256" t="s">
        <v>98</v>
      </c>
      <c r="J1363" s="11" t="s">
        <v>207</v>
      </c>
      <c r="K1363" s="7" t="s">
        <v>107</v>
      </c>
      <c r="L1363" s="7" t="s">
        <v>86</v>
      </c>
      <c r="M1363" s="7">
        <v>40</v>
      </c>
      <c r="N1363" s="277" t="s">
        <v>638</v>
      </c>
      <c r="O1363" s="269" t="s">
        <v>774</v>
      </c>
      <c r="P1363" s="228" t="s">
        <v>75</v>
      </c>
      <c r="Q1363" s="228" t="s">
        <v>76</v>
      </c>
      <c r="R1363" s="231" t="s">
        <v>77</v>
      </c>
      <c r="S1363" s="231" t="s">
        <v>109</v>
      </c>
      <c r="T1363" s="232">
        <f>V1363+Y1363</f>
        <v>180556.38</v>
      </c>
      <c r="U1363" s="302" t="s">
        <v>98</v>
      </c>
      <c r="V1363" s="291">
        <v>90278.19</v>
      </c>
      <c r="W1363" s="236" t="s">
        <v>79</v>
      </c>
      <c r="X1363" s="236" t="s">
        <v>79</v>
      </c>
      <c r="Y1363" s="291">
        <v>90278.19</v>
      </c>
      <c r="Z1363" s="236" t="s">
        <v>98</v>
      </c>
      <c r="AA1363" s="236" t="s">
        <v>79</v>
      </c>
      <c r="AB1363" s="291">
        <v>14639.71</v>
      </c>
      <c r="AC1363" s="227" t="s">
        <v>149</v>
      </c>
      <c r="AD1363" s="237">
        <f>V1363+Y1363</f>
        <v>180556.38</v>
      </c>
      <c r="AE1363" s="237" t="s">
        <v>79</v>
      </c>
      <c r="AF1363" s="228" t="s">
        <v>79</v>
      </c>
      <c r="AG1363" s="227" t="s">
        <v>33</v>
      </c>
      <c r="AH1363" s="357" t="s">
        <v>158</v>
      </c>
      <c r="AI1363" s="451" t="s">
        <v>176</v>
      </c>
      <c r="AJ1363" s="256"/>
    </row>
    <row r="1364" spans="2:36" s="79" customFormat="1" ht="59.1" customHeight="1" x14ac:dyDescent="0.3">
      <c r="B1364" s="501"/>
      <c r="C1364" s="257"/>
      <c r="D1364" s="257"/>
      <c r="E1364" s="272"/>
      <c r="F1364" s="272"/>
      <c r="G1364" s="229"/>
      <c r="H1364" s="257"/>
      <c r="I1364" s="257"/>
      <c r="J1364" s="11" t="s">
        <v>111</v>
      </c>
      <c r="K1364" s="7" t="s">
        <v>112</v>
      </c>
      <c r="L1364" s="7" t="s">
        <v>85</v>
      </c>
      <c r="M1364" s="86">
        <v>8</v>
      </c>
      <c r="N1364" s="278"/>
      <c r="O1364" s="465"/>
      <c r="P1364" s="228"/>
      <c r="Q1364" s="228"/>
      <c r="R1364" s="231"/>
      <c r="S1364" s="231"/>
      <c r="T1364" s="232"/>
      <c r="U1364" s="303"/>
      <c r="V1364" s="292"/>
      <c r="W1364" s="236"/>
      <c r="X1364" s="236"/>
      <c r="Y1364" s="292"/>
      <c r="Z1364" s="236"/>
      <c r="AA1364" s="236"/>
      <c r="AB1364" s="292"/>
      <c r="AC1364" s="227"/>
      <c r="AD1364" s="237"/>
      <c r="AE1364" s="237"/>
      <c r="AF1364" s="228"/>
      <c r="AG1364" s="227"/>
      <c r="AH1364" s="358"/>
      <c r="AI1364" s="452"/>
      <c r="AJ1364" s="257"/>
    </row>
    <row r="1365" spans="2:36" s="79" customFormat="1" ht="144" customHeight="1" x14ac:dyDescent="0.3">
      <c r="B1365" s="502"/>
      <c r="C1365" s="258"/>
      <c r="D1365" s="258"/>
      <c r="E1365" s="273"/>
      <c r="F1365" s="273"/>
      <c r="G1365" s="229"/>
      <c r="H1365" s="258"/>
      <c r="I1365" s="258"/>
      <c r="J1365" s="11" t="s">
        <v>127</v>
      </c>
      <c r="K1365" s="7" t="s">
        <v>128</v>
      </c>
      <c r="L1365" s="7" t="s">
        <v>85</v>
      </c>
      <c r="M1365" s="86">
        <v>430</v>
      </c>
      <c r="N1365" s="279"/>
      <c r="O1365" s="270"/>
      <c r="P1365" s="228"/>
      <c r="Q1365" s="228"/>
      <c r="R1365" s="231"/>
      <c r="S1365" s="231"/>
      <c r="T1365" s="232"/>
      <c r="U1365" s="253"/>
      <c r="V1365" s="293"/>
      <c r="W1365" s="236"/>
      <c r="X1365" s="236"/>
      <c r="Y1365" s="293"/>
      <c r="Z1365" s="236"/>
      <c r="AA1365" s="236"/>
      <c r="AB1365" s="293"/>
      <c r="AC1365" s="227"/>
      <c r="AD1365" s="237"/>
      <c r="AE1365" s="237"/>
      <c r="AF1365" s="228"/>
      <c r="AG1365" s="227"/>
      <c r="AH1365" s="359"/>
      <c r="AI1365" s="455"/>
      <c r="AJ1365" s="258"/>
    </row>
    <row r="1366" spans="2:36" s="79" customFormat="1" ht="96.6" x14ac:dyDescent="0.3">
      <c r="B1366" s="500" t="s">
        <v>768</v>
      </c>
      <c r="C1366" s="256" t="s">
        <v>773</v>
      </c>
      <c r="D1366" s="256" t="s">
        <v>66</v>
      </c>
      <c r="E1366" s="271" t="s">
        <v>67</v>
      </c>
      <c r="F1366" s="271" t="s">
        <v>805</v>
      </c>
      <c r="G1366" s="229" t="s">
        <v>147</v>
      </c>
      <c r="H1366" s="256" t="s">
        <v>70</v>
      </c>
      <c r="I1366" s="256" t="s">
        <v>98</v>
      </c>
      <c r="J1366" s="11" t="s">
        <v>207</v>
      </c>
      <c r="K1366" s="7" t="s">
        <v>107</v>
      </c>
      <c r="L1366" s="7" t="s">
        <v>86</v>
      </c>
      <c r="M1366" s="7">
        <v>40</v>
      </c>
      <c r="N1366" s="277" t="s">
        <v>638</v>
      </c>
      <c r="O1366" s="269" t="s">
        <v>774</v>
      </c>
      <c r="P1366" s="228" t="s">
        <v>75</v>
      </c>
      <c r="Q1366" s="228" t="s">
        <v>76</v>
      </c>
      <c r="R1366" s="231" t="s">
        <v>77</v>
      </c>
      <c r="S1366" s="231" t="s">
        <v>109</v>
      </c>
      <c r="T1366" s="232">
        <f>V1366+Y1366</f>
        <v>185607.02</v>
      </c>
      <c r="U1366" s="302" t="s">
        <v>98</v>
      </c>
      <c r="V1366" s="291">
        <v>92803.51</v>
      </c>
      <c r="W1366" s="236" t="s">
        <v>79</v>
      </c>
      <c r="X1366" s="236" t="s">
        <v>79</v>
      </c>
      <c r="Y1366" s="291">
        <v>92803.51</v>
      </c>
      <c r="Z1366" s="236" t="s">
        <v>98</v>
      </c>
      <c r="AA1366" s="236" t="s">
        <v>79</v>
      </c>
      <c r="AB1366" s="291">
        <v>15049.22</v>
      </c>
      <c r="AC1366" s="227" t="s">
        <v>149</v>
      </c>
      <c r="AD1366" s="237">
        <f>V1366+Y1366</f>
        <v>185607.02</v>
      </c>
      <c r="AE1366" s="237" t="s">
        <v>79</v>
      </c>
      <c r="AF1366" s="228" t="s">
        <v>79</v>
      </c>
      <c r="AG1366" s="227" t="s">
        <v>33</v>
      </c>
      <c r="AH1366" s="357" t="s">
        <v>158</v>
      </c>
      <c r="AI1366" s="451" t="s">
        <v>176</v>
      </c>
      <c r="AJ1366" s="302"/>
    </row>
    <row r="1367" spans="2:36" s="79" customFormat="1" ht="59.1" customHeight="1" x14ac:dyDescent="0.3">
      <c r="B1367" s="501"/>
      <c r="C1367" s="257"/>
      <c r="D1367" s="257"/>
      <c r="E1367" s="272"/>
      <c r="F1367" s="272"/>
      <c r="G1367" s="229"/>
      <c r="H1367" s="257"/>
      <c r="I1367" s="257"/>
      <c r="J1367" s="11" t="s">
        <v>111</v>
      </c>
      <c r="K1367" s="7" t="s">
        <v>112</v>
      </c>
      <c r="L1367" s="7" t="s">
        <v>85</v>
      </c>
      <c r="M1367" s="86">
        <v>5</v>
      </c>
      <c r="N1367" s="278"/>
      <c r="O1367" s="465"/>
      <c r="P1367" s="228"/>
      <c r="Q1367" s="228"/>
      <c r="R1367" s="231"/>
      <c r="S1367" s="231"/>
      <c r="T1367" s="232"/>
      <c r="U1367" s="303"/>
      <c r="V1367" s="292"/>
      <c r="W1367" s="236"/>
      <c r="X1367" s="236"/>
      <c r="Y1367" s="292"/>
      <c r="Z1367" s="236"/>
      <c r="AA1367" s="236"/>
      <c r="AB1367" s="292"/>
      <c r="AC1367" s="227"/>
      <c r="AD1367" s="237"/>
      <c r="AE1367" s="237"/>
      <c r="AF1367" s="228"/>
      <c r="AG1367" s="227"/>
      <c r="AH1367" s="358"/>
      <c r="AI1367" s="452"/>
      <c r="AJ1367" s="303"/>
    </row>
    <row r="1368" spans="2:36" s="79" customFormat="1" ht="140.69999999999999" customHeight="1" x14ac:dyDescent="0.3">
      <c r="B1368" s="502"/>
      <c r="C1368" s="258"/>
      <c r="D1368" s="258"/>
      <c r="E1368" s="273"/>
      <c r="F1368" s="273"/>
      <c r="G1368" s="229"/>
      <c r="H1368" s="258"/>
      <c r="I1368" s="258"/>
      <c r="J1368" s="11" t="s">
        <v>127</v>
      </c>
      <c r="K1368" s="7" t="s">
        <v>128</v>
      </c>
      <c r="L1368" s="7" t="s">
        <v>85</v>
      </c>
      <c r="M1368" s="86">
        <v>122</v>
      </c>
      <c r="N1368" s="279"/>
      <c r="O1368" s="270"/>
      <c r="P1368" s="228"/>
      <c r="Q1368" s="228"/>
      <c r="R1368" s="231"/>
      <c r="S1368" s="231"/>
      <c r="T1368" s="232"/>
      <c r="U1368" s="253"/>
      <c r="V1368" s="293"/>
      <c r="W1368" s="236"/>
      <c r="X1368" s="236"/>
      <c r="Y1368" s="293"/>
      <c r="Z1368" s="236"/>
      <c r="AA1368" s="236"/>
      <c r="AB1368" s="293"/>
      <c r="AC1368" s="227"/>
      <c r="AD1368" s="237"/>
      <c r="AE1368" s="237"/>
      <c r="AF1368" s="228"/>
      <c r="AG1368" s="227"/>
      <c r="AH1368" s="359"/>
      <c r="AI1368" s="455"/>
      <c r="AJ1368" s="253"/>
    </row>
    <row r="1369" spans="2:36" s="79" customFormat="1" ht="96.6" x14ac:dyDescent="0.3">
      <c r="B1369" s="503" t="s">
        <v>767</v>
      </c>
      <c r="C1369" s="256" t="s">
        <v>770</v>
      </c>
      <c r="D1369" s="256" t="s">
        <v>66</v>
      </c>
      <c r="E1369" s="271" t="s">
        <v>67</v>
      </c>
      <c r="F1369" s="271" t="s">
        <v>805</v>
      </c>
      <c r="G1369" s="229" t="s">
        <v>147</v>
      </c>
      <c r="H1369" s="256" t="s">
        <v>70</v>
      </c>
      <c r="I1369" s="256" t="s">
        <v>98</v>
      </c>
      <c r="J1369" s="11" t="s">
        <v>207</v>
      </c>
      <c r="K1369" s="7" t="s">
        <v>107</v>
      </c>
      <c r="L1369" s="7" t="s">
        <v>86</v>
      </c>
      <c r="M1369" s="7">
        <v>40</v>
      </c>
      <c r="N1369" s="277" t="s">
        <v>638</v>
      </c>
      <c r="O1369" s="269" t="s">
        <v>774</v>
      </c>
      <c r="P1369" s="228" t="s">
        <v>75</v>
      </c>
      <c r="Q1369" s="228" t="s">
        <v>76</v>
      </c>
      <c r="R1369" s="231" t="s">
        <v>77</v>
      </c>
      <c r="S1369" s="231" t="s">
        <v>109</v>
      </c>
      <c r="T1369" s="232">
        <f>V1369+Y1369</f>
        <v>64178.34</v>
      </c>
      <c r="U1369" s="302" t="s">
        <v>98</v>
      </c>
      <c r="V1369" s="260">
        <v>32089.17</v>
      </c>
      <c r="W1369" s="236" t="s">
        <v>79</v>
      </c>
      <c r="X1369" s="236" t="s">
        <v>79</v>
      </c>
      <c r="Y1369" s="260">
        <v>32089.17</v>
      </c>
      <c r="Z1369" s="236" t="s">
        <v>98</v>
      </c>
      <c r="AA1369" s="236" t="s">
        <v>79</v>
      </c>
      <c r="AB1369" s="456">
        <v>5203.6499999999996</v>
      </c>
      <c r="AC1369" s="227" t="s">
        <v>149</v>
      </c>
      <c r="AD1369" s="237">
        <f>V1369+Y1369</f>
        <v>64178.34</v>
      </c>
      <c r="AE1369" s="237" t="s">
        <v>79</v>
      </c>
      <c r="AF1369" s="228" t="s">
        <v>79</v>
      </c>
      <c r="AG1369" s="227" t="s">
        <v>33</v>
      </c>
      <c r="AH1369" s="357" t="s">
        <v>166</v>
      </c>
      <c r="AI1369" s="451" t="s">
        <v>167</v>
      </c>
      <c r="AJ1369" s="302"/>
    </row>
    <row r="1370" spans="2:36" s="79" customFormat="1" ht="59.1" customHeight="1" x14ac:dyDescent="0.3">
      <c r="B1370" s="504"/>
      <c r="C1370" s="257"/>
      <c r="D1370" s="257"/>
      <c r="E1370" s="272"/>
      <c r="F1370" s="272"/>
      <c r="G1370" s="229"/>
      <c r="H1370" s="257"/>
      <c r="I1370" s="257"/>
      <c r="J1370" s="11" t="s">
        <v>111</v>
      </c>
      <c r="K1370" s="7" t="s">
        <v>112</v>
      </c>
      <c r="L1370" s="7" t="s">
        <v>85</v>
      </c>
      <c r="M1370" s="52">
        <v>1</v>
      </c>
      <c r="N1370" s="278"/>
      <c r="O1370" s="465"/>
      <c r="P1370" s="228"/>
      <c r="Q1370" s="228"/>
      <c r="R1370" s="231"/>
      <c r="S1370" s="231"/>
      <c r="T1370" s="232"/>
      <c r="U1370" s="303"/>
      <c r="V1370" s="261"/>
      <c r="W1370" s="236"/>
      <c r="X1370" s="236"/>
      <c r="Y1370" s="261"/>
      <c r="Z1370" s="236"/>
      <c r="AA1370" s="236"/>
      <c r="AB1370" s="457"/>
      <c r="AC1370" s="227"/>
      <c r="AD1370" s="237"/>
      <c r="AE1370" s="237"/>
      <c r="AF1370" s="228"/>
      <c r="AG1370" s="227"/>
      <c r="AH1370" s="358"/>
      <c r="AI1370" s="452"/>
      <c r="AJ1370" s="303"/>
    </row>
    <row r="1371" spans="2:36" s="79" customFormat="1" ht="134.1" customHeight="1" x14ac:dyDescent="0.3">
      <c r="B1371" s="505"/>
      <c r="C1371" s="258"/>
      <c r="D1371" s="258"/>
      <c r="E1371" s="273"/>
      <c r="F1371" s="273"/>
      <c r="G1371" s="229"/>
      <c r="H1371" s="258"/>
      <c r="I1371" s="258"/>
      <c r="J1371" s="11" t="s">
        <v>127</v>
      </c>
      <c r="K1371" s="7" t="s">
        <v>128</v>
      </c>
      <c r="L1371" s="7" t="s">
        <v>85</v>
      </c>
      <c r="M1371" s="52">
        <v>50</v>
      </c>
      <c r="N1371" s="279"/>
      <c r="O1371" s="270"/>
      <c r="P1371" s="228"/>
      <c r="Q1371" s="228"/>
      <c r="R1371" s="231"/>
      <c r="S1371" s="231"/>
      <c r="T1371" s="232"/>
      <c r="U1371" s="253"/>
      <c r="V1371" s="262"/>
      <c r="W1371" s="236"/>
      <c r="X1371" s="236"/>
      <c r="Y1371" s="262"/>
      <c r="Z1371" s="236"/>
      <c r="AA1371" s="236"/>
      <c r="AB1371" s="458"/>
      <c r="AC1371" s="227"/>
      <c r="AD1371" s="237"/>
      <c r="AE1371" s="237"/>
      <c r="AF1371" s="228"/>
      <c r="AG1371" s="227"/>
      <c r="AH1371" s="359"/>
      <c r="AI1371" s="455"/>
      <c r="AJ1371" s="253"/>
    </row>
    <row r="1372" spans="2:36" s="79" customFormat="1" ht="96.6" x14ac:dyDescent="0.3">
      <c r="B1372" s="503" t="s">
        <v>766</v>
      </c>
      <c r="C1372" s="256" t="s">
        <v>772</v>
      </c>
      <c r="D1372" s="256" t="s">
        <v>66</v>
      </c>
      <c r="E1372" s="271" t="s">
        <v>67</v>
      </c>
      <c r="F1372" s="271" t="s">
        <v>805</v>
      </c>
      <c r="G1372" s="229" t="s">
        <v>147</v>
      </c>
      <c r="H1372" s="256" t="s">
        <v>70</v>
      </c>
      <c r="I1372" s="256" t="s">
        <v>98</v>
      </c>
      <c r="J1372" s="11" t="s">
        <v>207</v>
      </c>
      <c r="K1372" s="7" t="s">
        <v>107</v>
      </c>
      <c r="L1372" s="7" t="s">
        <v>86</v>
      </c>
      <c r="M1372" s="7">
        <v>40</v>
      </c>
      <c r="N1372" s="277" t="s">
        <v>638</v>
      </c>
      <c r="O1372" s="269" t="s">
        <v>774</v>
      </c>
      <c r="P1372" s="228" t="s">
        <v>75</v>
      </c>
      <c r="Q1372" s="228" t="s">
        <v>76</v>
      </c>
      <c r="R1372" s="231" t="s">
        <v>77</v>
      </c>
      <c r="S1372" s="231" t="s">
        <v>109</v>
      </c>
      <c r="T1372" s="232">
        <f>V1372+Y1372</f>
        <v>219800.44</v>
      </c>
      <c r="U1372" s="302" t="s">
        <v>98</v>
      </c>
      <c r="V1372" s="233">
        <v>109900.22</v>
      </c>
      <c r="W1372" s="236" t="s">
        <v>79</v>
      </c>
      <c r="X1372" s="236" t="s">
        <v>79</v>
      </c>
      <c r="Y1372" s="233">
        <v>109900.22</v>
      </c>
      <c r="Z1372" s="236" t="s">
        <v>98</v>
      </c>
      <c r="AA1372" s="236" t="s">
        <v>79</v>
      </c>
      <c r="AB1372" s="233">
        <v>17821.66</v>
      </c>
      <c r="AC1372" s="227" t="s">
        <v>149</v>
      </c>
      <c r="AD1372" s="237">
        <f>V1372+Y1372</f>
        <v>219800.44</v>
      </c>
      <c r="AE1372" s="237" t="s">
        <v>79</v>
      </c>
      <c r="AF1372" s="228" t="s">
        <v>79</v>
      </c>
      <c r="AG1372" s="227" t="s">
        <v>33</v>
      </c>
      <c r="AH1372" s="357" t="s">
        <v>166</v>
      </c>
      <c r="AI1372" s="451" t="s">
        <v>167</v>
      </c>
      <c r="AJ1372" s="302"/>
    </row>
    <row r="1373" spans="2:36" s="79" customFormat="1" ht="59.1" customHeight="1" x14ac:dyDescent="0.3">
      <c r="B1373" s="504"/>
      <c r="C1373" s="257"/>
      <c r="D1373" s="257"/>
      <c r="E1373" s="272"/>
      <c r="F1373" s="272"/>
      <c r="G1373" s="229"/>
      <c r="H1373" s="257"/>
      <c r="I1373" s="257"/>
      <c r="J1373" s="11" t="s">
        <v>111</v>
      </c>
      <c r="K1373" s="7" t="s">
        <v>112</v>
      </c>
      <c r="L1373" s="7" t="s">
        <v>85</v>
      </c>
      <c r="M1373" s="63">
        <v>9</v>
      </c>
      <c r="N1373" s="278"/>
      <c r="O1373" s="465"/>
      <c r="P1373" s="228"/>
      <c r="Q1373" s="228"/>
      <c r="R1373" s="231"/>
      <c r="S1373" s="231"/>
      <c r="T1373" s="232"/>
      <c r="U1373" s="303"/>
      <c r="V1373" s="234"/>
      <c r="W1373" s="236"/>
      <c r="X1373" s="236"/>
      <c r="Y1373" s="234"/>
      <c r="Z1373" s="236"/>
      <c r="AA1373" s="236"/>
      <c r="AB1373" s="234"/>
      <c r="AC1373" s="227"/>
      <c r="AD1373" s="237"/>
      <c r="AE1373" s="237"/>
      <c r="AF1373" s="228"/>
      <c r="AG1373" s="227"/>
      <c r="AH1373" s="358"/>
      <c r="AI1373" s="452"/>
      <c r="AJ1373" s="303"/>
    </row>
    <row r="1374" spans="2:36" s="79" customFormat="1" ht="143.1" customHeight="1" x14ac:dyDescent="0.3">
      <c r="B1374" s="504"/>
      <c r="C1374" s="257"/>
      <c r="D1374" s="257"/>
      <c r="E1374" s="272"/>
      <c r="F1374" s="272"/>
      <c r="G1374" s="229"/>
      <c r="H1374" s="258"/>
      <c r="I1374" s="258"/>
      <c r="J1374" s="11" t="s">
        <v>127</v>
      </c>
      <c r="K1374" s="7" t="s">
        <v>128</v>
      </c>
      <c r="L1374" s="7" t="s">
        <v>85</v>
      </c>
      <c r="M1374" s="63">
        <v>102</v>
      </c>
      <c r="N1374" s="279"/>
      <c r="O1374" s="270"/>
      <c r="P1374" s="228"/>
      <c r="Q1374" s="228"/>
      <c r="R1374" s="231"/>
      <c r="S1374" s="231"/>
      <c r="T1374" s="232"/>
      <c r="U1374" s="253"/>
      <c r="V1374" s="235"/>
      <c r="W1374" s="236"/>
      <c r="X1374" s="236"/>
      <c r="Y1374" s="235"/>
      <c r="Z1374" s="236"/>
      <c r="AA1374" s="236"/>
      <c r="AB1374" s="235"/>
      <c r="AC1374" s="227"/>
      <c r="AD1374" s="237"/>
      <c r="AE1374" s="237"/>
      <c r="AF1374" s="228"/>
      <c r="AG1374" s="227"/>
      <c r="AH1374" s="359"/>
      <c r="AI1374" s="455"/>
      <c r="AJ1374" s="253"/>
    </row>
    <row r="1375" spans="2:36" s="79" customFormat="1" ht="107.1" customHeight="1" x14ac:dyDescent="0.3">
      <c r="B1375" s="500" t="s">
        <v>765</v>
      </c>
      <c r="C1375" s="256" t="s">
        <v>773</v>
      </c>
      <c r="D1375" s="256" t="s">
        <v>66</v>
      </c>
      <c r="E1375" s="271" t="s">
        <v>67</v>
      </c>
      <c r="F1375" s="271" t="s">
        <v>795</v>
      </c>
      <c r="G1375" s="229" t="s">
        <v>147</v>
      </c>
      <c r="H1375" s="256" t="s">
        <v>70</v>
      </c>
      <c r="I1375" s="228" t="s">
        <v>79</v>
      </c>
      <c r="J1375" s="11" t="s">
        <v>207</v>
      </c>
      <c r="K1375" s="7" t="s">
        <v>107</v>
      </c>
      <c r="L1375" s="7" t="s">
        <v>86</v>
      </c>
      <c r="M1375" s="7">
        <v>40</v>
      </c>
      <c r="N1375" s="277" t="s">
        <v>638</v>
      </c>
      <c r="O1375" s="269" t="s">
        <v>774</v>
      </c>
      <c r="P1375" s="228" t="s">
        <v>75</v>
      </c>
      <c r="Q1375" s="228" t="s">
        <v>76</v>
      </c>
      <c r="R1375" s="231" t="s">
        <v>77</v>
      </c>
      <c r="S1375" s="231" t="s">
        <v>109</v>
      </c>
      <c r="T1375" s="232">
        <f>V1375+Y1375</f>
        <v>171892.38</v>
      </c>
      <c r="U1375" s="302" t="s">
        <v>98</v>
      </c>
      <c r="V1375" s="233">
        <v>85946.19</v>
      </c>
      <c r="W1375" s="236" t="s">
        <v>79</v>
      </c>
      <c r="X1375" s="236" t="s">
        <v>79</v>
      </c>
      <c r="Y1375" s="233">
        <v>85946.19</v>
      </c>
      <c r="Z1375" s="236" t="s">
        <v>98</v>
      </c>
      <c r="AA1375" s="236" t="s">
        <v>79</v>
      </c>
      <c r="AB1375" s="233">
        <v>13937.22</v>
      </c>
      <c r="AC1375" s="227" t="s">
        <v>149</v>
      </c>
      <c r="AD1375" s="237">
        <f>V1375+Y1375</f>
        <v>171892.38</v>
      </c>
      <c r="AE1375" s="237" t="s">
        <v>79</v>
      </c>
      <c r="AF1375" s="228" t="s">
        <v>79</v>
      </c>
      <c r="AG1375" s="227" t="s">
        <v>33</v>
      </c>
      <c r="AH1375" s="357" t="s">
        <v>166</v>
      </c>
      <c r="AI1375" s="451" t="s">
        <v>167</v>
      </c>
      <c r="AJ1375" s="239"/>
    </row>
    <row r="1376" spans="2:36" s="79" customFormat="1" ht="59.1" customHeight="1" x14ac:dyDescent="0.3">
      <c r="B1376" s="501"/>
      <c r="C1376" s="257"/>
      <c r="D1376" s="257"/>
      <c r="E1376" s="272"/>
      <c r="F1376" s="272"/>
      <c r="G1376" s="229"/>
      <c r="H1376" s="257"/>
      <c r="I1376" s="228"/>
      <c r="J1376" s="11" t="s">
        <v>111</v>
      </c>
      <c r="K1376" s="7" t="s">
        <v>112</v>
      </c>
      <c r="L1376" s="7" t="s">
        <v>85</v>
      </c>
      <c r="M1376" s="63">
        <v>4</v>
      </c>
      <c r="N1376" s="278"/>
      <c r="O1376" s="465"/>
      <c r="P1376" s="228"/>
      <c r="Q1376" s="228"/>
      <c r="R1376" s="231"/>
      <c r="S1376" s="231"/>
      <c r="T1376" s="232"/>
      <c r="U1376" s="303"/>
      <c r="V1376" s="234"/>
      <c r="W1376" s="236"/>
      <c r="X1376" s="236"/>
      <c r="Y1376" s="234"/>
      <c r="Z1376" s="236"/>
      <c r="AA1376" s="236"/>
      <c r="AB1376" s="234"/>
      <c r="AC1376" s="227"/>
      <c r="AD1376" s="237"/>
      <c r="AE1376" s="237"/>
      <c r="AF1376" s="228"/>
      <c r="AG1376" s="227"/>
      <c r="AH1376" s="358"/>
      <c r="AI1376" s="452"/>
      <c r="AJ1376" s="240"/>
    </row>
    <row r="1377" spans="2:36" s="79" customFormat="1" ht="145.5" customHeight="1" x14ac:dyDescent="0.3">
      <c r="B1377" s="501"/>
      <c r="C1377" s="257"/>
      <c r="D1377" s="257"/>
      <c r="E1377" s="272"/>
      <c r="F1377" s="272"/>
      <c r="G1377" s="271"/>
      <c r="H1377" s="258"/>
      <c r="I1377" s="228"/>
      <c r="J1377" s="11" t="s">
        <v>127</v>
      </c>
      <c r="K1377" s="7" t="s">
        <v>128</v>
      </c>
      <c r="L1377" s="7" t="s">
        <v>85</v>
      </c>
      <c r="M1377" s="63">
        <v>35</v>
      </c>
      <c r="N1377" s="279"/>
      <c r="O1377" s="270"/>
      <c r="P1377" s="228"/>
      <c r="Q1377" s="228"/>
      <c r="R1377" s="231"/>
      <c r="S1377" s="231"/>
      <c r="T1377" s="232"/>
      <c r="U1377" s="253"/>
      <c r="V1377" s="235"/>
      <c r="W1377" s="236"/>
      <c r="X1377" s="236"/>
      <c r="Y1377" s="235"/>
      <c r="Z1377" s="236"/>
      <c r="AA1377" s="236"/>
      <c r="AB1377" s="235"/>
      <c r="AC1377" s="227"/>
      <c r="AD1377" s="237"/>
      <c r="AE1377" s="237"/>
      <c r="AF1377" s="228"/>
      <c r="AG1377" s="227"/>
      <c r="AH1377" s="359"/>
      <c r="AI1377" s="455"/>
      <c r="AJ1377" s="241"/>
    </row>
    <row r="1378" spans="2:36" s="79" customFormat="1" ht="59.1" customHeight="1" x14ac:dyDescent="0.3">
      <c r="B1378" s="497" t="s">
        <v>1057</v>
      </c>
      <c r="C1378" s="243" t="s">
        <v>771</v>
      </c>
      <c r="D1378" s="299" t="s">
        <v>66</v>
      </c>
      <c r="E1378" s="299" t="s">
        <v>67</v>
      </c>
      <c r="F1378" s="299" t="s">
        <v>796</v>
      </c>
      <c r="G1378" s="299" t="s">
        <v>69</v>
      </c>
      <c r="H1378" s="304" t="s">
        <v>70</v>
      </c>
      <c r="I1378" s="304" t="s">
        <v>98</v>
      </c>
      <c r="J1378" s="20" t="s">
        <v>113</v>
      </c>
      <c r="K1378" s="27" t="s">
        <v>114</v>
      </c>
      <c r="L1378" s="27" t="s">
        <v>115</v>
      </c>
      <c r="M1378" s="61">
        <v>4</v>
      </c>
      <c r="N1378" s="479" t="s">
        <v>638</v>
      </c>
      <c r="O1378" s="360" t="s">
        <v>775</v>
      </c>
      <c r="P1378" s="304" t="s">
        <v>75</v>
      </c>
      <c r="Q1378" s="304" t="s">
        <v>76</v>
      </c>
      <c r="R1378" s="304" t="s">
        <v>77</v>
      </c>
      <c r="S1378" s="304" t="s">
        <v>109</v>
      </c>
      <c r="T1378" s="348">
        <f>+V1378+Y1378</f>
        <v>120700</v>
      </c>
      <c r="U1378" s="304" t="s">
        <v>98</v>
      </c>
      <c r="V1378" s="283">
        <v>60350</v>
      </c>
      <c r="W1378" s="285"/>
      <c r="X1378" s="285"/>
      <c r="Y1378" s="283">
        <v>60350</v>
      </c>
      <c r="Z1378" s="285"/>
      <c r="AA1378" s="285"/>
      <c r="AB1378" s="459">
        <v>9786.49</v>
      </c>
      <c r="AC1378" s="285" t="s">
        <v>80</v>
      </c>
      <c r="AD1378" s="416">
        <f>+V1378+Y1378</f>
        <v>120700</v>
      </c>
      <c r="AE1378" s="285"/>
      <c r="AF1378" s="304"/>
      <c r="AG1378" s="285" t="s">
        <v>33</v>
      </c>
      <c r="AH1378" s="361" t="s">
        <v>161</v>
      </c>
      <c r="AI1378" s="362" t="s">
        <v>179</v>
      </c>
      <c r="AJ1378" s="304"/>
    </row>
    <row r="1379" spans="2:36" s="79" customFormat="1" ht="59.1" customHeight="1" x14ac:dyDescent="0.3">
      <c r="B1379" s="498"/>
      <c r="C1379" s="243"/>
      <c r="D1379" s="360"/>
      <c r="E1379" s="360"/>
      <c r="F1379" s="299"/>
      <c r="G1379" s="299"/>
      <c r="H1379" s="306"/>
      <c r="I1379" s="306"/>
      <c r="J1379" s="20" t="s">
        <v>116</v>
      </c>
      <c r="K1379" s="27" t="s">
        <v>117</v>
      </c>
      <c r="L1379" s="27" t="s">
        <v>85</v>
      </c>
      <c r="M1379" s="61">
        <v>1</v>
      </c>
      <c r="N1379" s="480"/>
      <c r="O1379" s="360"/>
      <c r="P1379" s="306"/>
      <c r="Q1379" s="306"/>
      <c r="R1379" s="306"/>
      <c r="S1379" s="306"/>
      <c r="T1379" s="349"/>
      <c r="U1379" s="306"/>
      <c r="V1379" s="391"/>
      <c r="W1379" s="286"/>
      <c r="X1379" s="286"/>
      <c r="Y1379" s="391"/>
      <c r="Z1379" s="286"/>
      <c r="AA1379" s="286"/>
      <c r="AB1379" s="460"/>
      <c r="AC1379" s="286"/>
      <c r="AD1379" s="417"/>
      <c r="AE1379" s="286"/>
      <c r="AF1379" s="306"/>
      <c r="AG1379" s="286"/>
      <c r="AH1379" s="361"/>
      <c r="AI1379" s="362"/>
      <c r="AJ1379" s="306"/>
    </row>
    <row r="1380" spans="2:36" s="79" customFormat="1" ht="59.1" customHeight="1" x14ac:dyDescent="0.3">
      <c r="B1380" s="498"/>
      <c r="C1380" s="243"/>
      <c r="D1380" s="360"/>
      <c r="E1380" s="360"/>
      <c r="F1380" s="299"/>
      <c r="G1380" s="299"/>
      <c r="H1380" s="306"/>
      <c r="I1380" s="306"/>
      <c r="J1380" s="20" t="s">
        <v>208</v>
      </c>
      <c r="K1380" s="27" t="s">
        <v>118</v>
      </c>
      <c r="L1380" s="27" t="s">
        <v>119</v>
      </c>
      <c r="M1380" s="61">
        <v>1</v>
      </c>
      <c r="N1380" s="480"/>
      <c r="O1380" s="360"/>
      <c r="P1380" s="306"/>
      <c r="Q1380" s="306"/>
      <c r="R1380" s="306"/>
      <c r="S1380" s="306"/>
      <c r="T1380" s="349"/>
      <c r="U1380" s="306"/>
      <c r="V1380" s="391"/>
      <c r="W1380" s="286"/>
      <c r="X1380" s="286"/>
      <c r="Y1380" s="391"/>
      <c r="Z1380" s="286"/>
      <c r="AA1380" s="286"/>
      <c r="AB1380" s="460"/>
      <c r="AC1380" s="286"/>
      <c r="AD1380" s="417"/>
      <c r="AE1380" s="286"/>
      <c r="AF1380" s="306"/>
      <c r="AG1380" s="286"/>
      <c r="AH1380" s="361"/>
      <c r="AI1380" s="362"/>
      <c r="AJ1380" s="306"/>
    </row>
    <row r="1381" spans="2:36" s="79" customFormat="1" ht="59.1" customHeight="1" x14ac:dyDescent="0.3">
      <c r="B1381" s="498"/>
      <c r="C1381" s="243"/>
      <c r="D1381" s="360"/>
      <c r="E1381" s="360"/>
      <c r="F1381" s="299"/>
      <c r="G1381" s="299"/>
      <c r="H1381" s="305"/>
      <c r="I1381" s="305"/>
      <c r="J1381" s="20" t="s">
        <v>120</v>
      </c>
      <c r="K1381" s="27" t="s">
        <v>121</v>
      </c>
      <c r="L1381" s="27" t="s">
        <v>119</v>
      </c>
      <c r="M1381" s="61">
        <v>1</v>
      </c>
      <c r="N1381" s="480"/>
      <c r="O1381" s="360"/>
      <c r="P1381" s="305"/>
      <c r="Q1381" s="305"/>
      <c r="R1381" s="305"/>
      <c r="S1381" s="305"/>
      <c r="T1381" s="350"/>
      <c r="U1381" s="305"/>
      <c r="V1381" s="391"/>
      <c r="W1381" s="287"/>
      <c r="X1381" s="287"/>
      <c r="Y1381" s="391"/>
      <c r="Z1381" s="287"/>
      <c r="AA1381" s="287"/>
      <c r="AB1381" s="460"/>
      <c r="AC1381" s="287"/>
      <c r="AD1381" s="418"/>
      <c r="AE1381" s="287"/>
      <c r="AF1381" s="305"/>
      <c r="AG1381" s="287"/>
      <c r="AH1381" s="361"/>
      <c r="AI1381" s="362"/>
      <c r="AJ1381" s="305"/>
    </row>
    <row r="1382" spans="2:36" s="79" customFormat="1" ht="96.6" x14ac:dyDescent="0.3">
      <c r="B1382" s="500" t="s">
        <v>933</v>
      </c>
      <c r="C1382" s="256" t="s">
        <v>772</v>
      </c>
      <c r="D1382" s="256" t="s">
        <v>66</v>
      </c>
      <c r="E1382" s="271" t="s">
        <v>67</v>
      </c>
      <c r="F1382" s="271" t="s">
        <v>795</v>
      </c>
      <c r="G1382" s="229" t="s">
        <v>147</v>
      </c>
      <c r="H1382" s="256" t="s">
        <v>70</v>
      </c>
      <c r="I1382" s="256" t="s">
        <v>98</v>
      </c>
      <c r="J1382" s="11" t="s">
        <v>207</v>
      </c>
      <c r="K1382" s="7" t="s">
        <v>107</v>
      </c>
      <c r="L1382" s="7" t="s">
        <v>86</v>
      </c>
      <c r="M1382" s="7">
        <v>40</v>
      </c>
      <c r="N1382" s="277" t="s">
        <v>638</v>
      </c>
      <c r="O1382" s="269" t="s">
        <v>774</v>
      </c>
      <c r="P1382" s="228" t="s">
        <v>75</v>
      </c>
      <c r="Q1382" s="228" t="s">
        <v>76</v>
      </c>
      <c r="R1382" s="231" t="s">
        <v>77</v>
      </c>
      <c r="S1382" s="231" t="s">
        <v>109</v>
      </c>
      <c r="T1382" s="232">
        <f>V1382+Y1382</f>
        <v>185116.78</v>
      </c>
      <c r="U1382" s="302" t="s">
        <v>98</v>
      </c>
      <c r="V1382" s="291">
        <v>92558.39</v>
      </c>
      <c r="W1382" s="236" t="s">
        <v>79</v>
      </c>
      <c r="X1382" s="236" t="s">
        <v>79</v>
      </c>
      <c r="Y1382" s="291">
        <v>92558.39</v>
      </c>
      <c r="Z1382" s="236" t="s">
        <v>98</v>
      </c>
      <c r="AA1382" s="236" t="s">
        <v>79</v>
      </c>
      <c r="AB1382" s="291">
        <v>15009.47</v>
      </c>
      <c r="AC1382" s="227" t="s">
        <v>149</v>
      </c>
      <c r="AD1382" s="237">
        <f>V1382+Y1382</f>
        <v>185116.78</v>
      </c>
      <c r="AE1382" s="237" t="s">
        <v>79</v>
      </c>
      <c r="AF1382" s="228" t="s">
        <v>79</v>
      </c>
      <c r="AG1382" s="227" t="s">
        <v>33</v>
      </c>
      <c r="AH1382" s="357" t="s">
        <v>161</v>
      </c>
      <c r="AI1382" s="451" t="s">
        <v>179</v>
      </c>
      <c r="AJ1382" s="256"/>
    </row>
    <row r="1383" spans="2:36" s="79" customFormat="1" ht="59.1" customHeight="1" x14ac:dyDescent="0.3">
      <c r="B1383" s="501"/>
      <c r="C1383" s="257"/>
      <c r="D1383" s="257"/>
      <c r="E1383" s="272"/>
      <c r="F1383" s="272"/>
      <c r="G1383" s="229"/>
      <c r="H1383" s="257"/>
      <c r="I1383" s="257"/>
      <c r="J1383" s="11" t="s">
        <v>111</v>
      </c>
      <c r="K1383" s="7" t="s">
        <v>112</v>
      </c>
      <c r="L1383" s="7" t="s">
        <v>85</v>
      </c>
      <c r="M1383" s="86">
        <v>2</v>
      </c>
      <c r="N1383" s="278"/>
      <c r="O1383" s="465"/>
      <c r="P1383" s="228"/>
      <c r="Q1383" s="228"/>
      <c r="R1383" s="231"/>
      <c r="S1383" s="231"/>
      <c r="T1383" s="232"/>
      <c r="U1383" s="303"/>
      <c r="V1383" s="292"/>
      <c r="W1383" s="236"/>
      <c r="X1383" s="236"/>
      <c r="Y1383" s="292"/>
      <c r="Z1383" s="236"/>
      <c r="AA1383" s="236"/>
      <c r="AB1383" s="292"/>
      <c r="AC1383" s="227"/>
      <c r="AD1383" s="237"/>
      <c r="AE1383" s="237"/>
      <c r="AF1383" s="228"/>
      <c r="AG1383" s="227"/>
      <c r="AH1383" s="358"/>
      <c r="AI1383" s="452"/>
      <c r="AJ1383" s="257"/>
    </row>
    <row r="1384" spans="2:36" s="79" customFormat="1" ht="144" customHeight="1" x14ac:dyDescent="0.3">
      <c r="B1384" s="502"/>
      <c r="C1384" s="258"/>
      <c r="D1384" s="258"/>
      <c r="E1384" s="273"/>
      <c r="F1384" s="273"/>
      <c r="G1384" s="229"/>
      <c r="H1384" s="258"/>
      <c r="I1384" s="258"/>
      <c r="J1384" s="11" t="s">
        <v>127</v>
      </c>
      <c r="K1384" s="7" t="s">
        <v>128</v>
      </c>
      <c r="L1384" s="7" t="s">
        <v>85</v>
      </c>
      <c r="M1384" s="86">
        <v>110</v>
      </c>
      <c r="N1384" s="279"/>
      <c r="O1384" s="270"/>
      <c r="P1384" s="228"/>
      <c r="Q1384" s="228"/>
      <c r="R1384" s="231"/>
      <c r="S1384" s="231"/>
      <c r="T1384" s="232"/>
      <c r="U1384" s="253"/>
      <c r="V1384" s="293"/>
      <c r="W1384" s="236"/>
      <c r="X1384" s="236"/>
      <c r="Y1384" s="293"/>
      <c r="Z1384" s="236"/>
      <c r="AA1384" s="236"/>
      <c r="AB1384" s="293"/>
      <c r="AC1384" s="227"/>
      <c r="AD1384" s="237"/>
      <c r="AE1384" s="237"/>
      <c r="AF1384" s="228"/>
      <c r="AG1384" s="227"/>
      <c r="AH1384" s="359"/>
      <c r="AI1384" s="455"/>
      <c r="AJ1384" s="258"/>
    </row>
    <row r="1385" spans="2:36" s="79" customFormat="1" ht="116.1" customHeight="1" x14ac:dyDescent="0.3">
      <c r="B1385" s="500" t="s">
        <v>934</v>
      </c>
      <c r="C1385" s="256" t="s">
        <v>773</v>
      </c>
      <c r="D1385" s="256" t="s">
        <v>66</v>
      </c>
      <c r="E1385" s="271" t="s">
        <v>67</v>
      </c>
      <c r="F1385" s="271" t="s">
        <v>805</v>
      </c>
      <c r="G1385" s="229" t="s">
        <v>147</v>
      </c>
      <c r="H1385" s="256" t="s">
        <v>70</v>
      </c>
      <c r="I1385" s="256" t="s">
        <v>98</v>
      </c>
      <c r="J1385" s="11" t="s">
        <v>207</v>
      </c>
      <c r="K1385" s="7" t="s">
        <v>107</v>
      </c>
      <c r="L1385" s="7" t="s">
        <v>86</v>
      </c>
      <c r="M1385" s="7">
        <v>40</v>
      </c>
      <c r="N1385" s="277" t="s">
        <v>638</v>
      </c>
      <c r="O1385" s="269" t="s">
        <v>774</v>
      </c>
      <c r="P1385" s="228" t="s">
        <v>75</v>
      </c>
      <c r="Q1385" s="228" t="s">
        <v>76</v>
      </c>
      <c r="R1385" s="231" t="s">
        <v>77</v>
      </c>
      <c r="S1385" s="231" t="s">
        <v>109</v>
      </c>
      <c r="T1385" s="232">
        <f>V1385+Y1385</f>
        <v>186065.8</v>
      </c>
      <c r="U1385" s="302" t="s">
        <v>98</v>
      </c>
      <c r="V1385" s="291">
        <v>93032.9</v>
      </c>
      <c r="W1385" s="236" t="s">
        <v>79</v>
      </c>
      <c r="X1385" s="236" t="s">
        <v>79</v>
      </c>
      <c r="Y1385" s="291">
        <v>93032.9</v>
      </c>
      <c r="Z1385" s="236" t="s">
        <v>98</v>
      </c>
      <c r="AA1385" s="236" t="s">
        <v>79</v>
      </c>
      <c r="AB1385" s="291">
        <v>15086.42</v>
      </c>
      <c r="AC1385" s="227" t="s">
        <v>149</v>
      </c>
      <c r="AD1385" s="237">
        <f>V1385+Y1385</f>
        <v>186065.8</v>
      </c>
      <c r="AE1385" s="237" t="s">
        <v>79</v>
      </c>
      <c r="AF1385" s="228" t="s">
        <v>79</v>
      </c>
      <c r="AG1385" s="227" t="s">
        <v>33</v>
      </c>
      <c r="AH1385" s="357" t="s">
        <v>161</v>
      </c>
      <c r="AI1385" s="451" t="s">
        <v>179</v>
      </c>
      <c r="AJ1385" s="302"/>
    </row>
    <row r="1386" spans="2:36" s="79" customFormat="1" ht="59.1" customHeight="1" x14ac:dyDescent="0.3">
      <c r="B1386" s="501"/>
      <c r="C1386" s="257"/>
      <c r="D1386" s="257"/>
      <c r="E1386" s="272"/>
      <c r="F1386" s="272"/>
      <c r="G1386" s="229"/>
      <c r="H1386" s="257"/>
      <c r="I1386" s="257"/>
      <c r="J1386" s="11" t="s">
        <v>111</v>
      </c>
      <c r="K1386" s="7" t="s">
        <v>112</v>
      </c>
      <c r="L1386" s="7" t="s">
        <v>85</v>
      </c>
      <c r="M1386" s="86">
        <v>5</v>
      </c>
      <c r="N1386" s="278"/>
      <c r="O1386" s="465"/>
      <c r="P1386" s="228"/>
      <c r="Q1386" s="228"/>
      <c r="R1386" s="231"/>
      <c r="S1386" s="231"/>
      <c r="T1386" s="232"/>
      <c r="U1386" s="303"/>
      <c r="V1386" s="292"/>
      <c r="W1386" s="236"/>
      <c r="X1386" s="236"/>
      <c r="Y1386" s="292"/>
      <c r="Z1386" s="236"/>
      <c r="AA1386" s="236"/>
      <c r="AB1386" s="292"/>
      <c r="AC1386" s="227"/>
      <c r="AD1386" s="237"/>
      <c r="AE1386" s="237"/>
      <c r="AF1386" s="228"/>
      <c r="AG1386" s="227"/>
      <c r="AH1386" s="358"/>
      <c r="AI1386" s="452"/>
      <c r="AJ1386" s="303"/>
    </row>
    <row r="1387" spans="2:36" s="79" customFormat="1" ht="140.69999999999999" customHeight="1" x14ac:dyDescent="0.3">
      <c r="B1387" s="502"/>
      <c r="C1387" s="258"/>
      <c r="D1387" s="258"/>
      <c r="E1387" s="273"/>
      <c r="F1387" s="273"/>
      <c r="G1387" s="229"/>
      <c r="H1387" s="258"/>
      <c r="I1387" s="258"/>
      <c r="J1387" s="11" t="s">
        <v>127</v>
      </c>
      <c r="K1387" s="7" t="s">
        <v>128</v>
      </c>
      <c r="L1387" s="7" t="s">
        <v>85</v>
      </c>
      <c r="M1387" s="86">
        <v>100</v>
      </c>
      <c r="N1387" s="279"/>
      <c r="O1387" s="270"/>
      <c r="P1387" s="228"/>
      <c r="Q1387" s="228"/>
      <c r="R1387" s="231"/>
      <c r="S1387" s="231"/>
      <c r="T1387" s="232"/>
      <c r="U1387" s="253"/>
      <c r="V1387" s="293"/>
      <c r="W1387" s="236"/>
      <c r="X1387" s="236"/>
      <c r="Y1387" s="293"/>
      <c r="Z1387" s="236"/>
      <c r="AA1387" s="236"/>
      <c r="AB1387" s="293"/>
      <c r="AC1387" s="227"/>
      <c r="AD1387" s="237"/>
      <c r="AE1387" s="237"/>
      <c r="AF1387" s="228"/>
      <c r="AG1387" s="227"/>
      <c r="AH1387" s="359"/>
      <c r="AI1387" s="455"/>
      <c r="AJ1387" s="253"/>
    </row>
    <row r="1388" spans="2:36" s="79" customFormat="1" ht="59.1" customHeight="1" x14ac:dyDescent="0.3">
      <c r="B1388" s="497" t="s">
        <v>1147</v>
      </c>
      <c r="C1388" s="243" t="s">
        <v>771</v>
      </c>
      <c r="D1388" s="299" t="s">
        <v>66</v>
      </c>
      <c r="E1388" s="299" t="s">
        <v>67</v>
      </c>
      <c r="F1388" s="299" t="s">
        <v>796</v>
      </c>
      <c r="G1388" s="299" t="s">
        <v>69</v>
      </c>
      <c r="H1388" s="304" t="s">
        <v>70</v>
      </c>
      <c r="I1388" s="304" t="s">
        <v>98</v>
      </c>
      <c r="J1388" s="20" t="s">
        <v>113</v>
      </c>
      <c r="K1388" s="27" t="s">
        <v>114</v>
      </c>
      <c r="L1388" s="27" t="s">
        <v>115</v>
      </c>
      <c r="M1388" s="61">
        <v>4</v>
      </c>
      <c r="N1388" s="479" t="s">
        <v>638</v>
      </c>
      <c r="O1388" s="360" t="s">
        <v>775</v>
      </c>
      <c r="P1388" s="304" t="s">
        <v>75</v>
      </c>
      <c r="Q1388" s="304" t="s">
        <v>76</v>
      </c>
      <c r="R1388" s="304" t="s">
        <v>77</v>
      </c>
      <c r="S1388" s="304" t="s">
        <v>109</v>
      </c>
      <c r="T1388" s="348">
        <f>+V1388+Y1388</f>
        <v>120700</v>
      </c>
      <c r="U1388" s="304" t="s">
        <v>98</v>
      </c>
      <c r="V1388" s="283">
        <v>60350</v>
      </c>
      <c r="W1388" s="285"/>
      <c r="X1388" s="285"/>
      <c r="Y1388" s="283">
        <v>60350</v>
      </c>
      <c r="Z1388" s="285"/>
      <c r="AA1388" s="285"/>
      <c r="AB1388" s="459">
        <v>9786.49</v>
      </c>
      <c r="AC1388" s="285" t="s">
        <v>80</v>
      </c>
      <c r="AD1388" s="416">
        <f>+V1388+Y1388</f>
        <v>120700</v>
      </c>
      <c r="AE1388" s="285"/>
      <c r="AF1388" s="304"/>
      <c r="AG1388" s="285" t="s">
        <v>33</v>
      </c>
      <c r="AH1388" s="361" t="s">
        <v>247</v>
      </c>
      <c r="AI1388" s="362" t="s">
        <v>252</v>
      </c>
      <c r="AJ1388" s="256"/>
    </row>
    <row r="1389" spans="2:36" s="79" customFormat="1" ht="59.1" customHeight="1" x14ac:dyDescent="0.3">
      <c r="B1389" s="498"/>
      <c r="C1389" s="243"/>
      <c r="D1389" s="360"/>
      <c r="E1389" s="360"/>
      <c r="F1389" s="299"/>
      <c r="G1389" s="299"/>
      <c r="H1389" s="306"/>
      <c r="I1389" s="306"/>
      <c r="J1389" s="20" t="s">
        <v>116</v>
      </c>
      <c r="K1389" s="27" t="s">
        <v>117</v>
      </c>
      <c r="L1389" s="27" t="s">
        <v>85</v>
      </c>
      <c r="M1389" s="61">
        <v>1</v>
      </c>
      <c r="N1389" s="480"/>
      <c r="O1389" s="360"/>
      <c r="P1389" s="306"/>
      <c r="Q1389" s="306"/>
      <c r="R1389" s="306"/>
      <c r="S1389" s="306"/>
      <c r="T1389" s="349"/>
      <c r="U1389" s="306"/>
      <c r="V1389" s="391"/>
      <c r="W1389" s="286"/>
      <c r="X1389" s="286"/>
      <c r="Y1389" s="391"/>
      <c r="Z1389" s="286"/>
      <c r="AA1389" s="286"/>
      <c r="AB1389" s="460"/>
      <c r="AC1389" s="286"/>
      <c r="AD1389" s="417"/>
      <c r="AE1389" s="286"/>
      <c r="AF1389" s="306"/>
      <c r="AG1389" s="286"/>
      <c r="AH1389" s="361"/>
      <c r="AI1389" s="362"/>
      <c r="AJ1389" s="257"/>
    </row>
    <row r="1390" spans="2:36" s="79" customFormat="1" ht="59.1" customHeight="1" x14ac:dyDescent="0.3">
      <c r="B1390" s="498"/>
      <c r="C1390" s="243"/>
      <c r="D1390" s="360"/>
      <c r="E1390" s="360"/>
      <c r="F1390" s="299"/>
      <c r="G1390" s="299"/>
      <c r="H1390" s="306"/>
      <c r="I1390" s="306"/>
      <c r="J1390" s="20" t="s">
        <v>208</v>
      </c>
      <c r="K1390" s="27" t="s">
        <v>118</v>
      </c>
      <c r="L1390" s="27" t="s">
        <v>119</v>
      </c>
      <c r="M1390" s="61">
        <v>1</v>
      </c>
      <c r="N1390" s="480"/>
      <c r="O1390" s="360"/>
      <c r="P1390" s="306"/>
      <c r="Q1390" s="306"/>
      <c r="R1390" s="306"/>
      <c r="S1390" s="306"/>
      <c r="T1390" s="349"/>
      <c r="U1390" s="306"/>
      <c r="V1390" s="391"/>
      <c r="W1390" s="286"/>
      <c r="X1390" s="286"/>
      <c r="Y1390" s="391"/>
      <c r="Z1390" s="286"/>
      <c r="AA1390" s="286"/>
      <c r="AB1390" s="460"/>
      <c r="AC1390" s="286"/>
      <c r="AD1390" s="417"/>
      <c r="AE1390" s="286"/>
      <c r="AF1390" s="306"/>
      <c r="AG1390" s="286"/>
      <c r="AH1390" s="361"/>
      <c r="AI1390" s="362"/>
      <c r="AJ1390" s="257"/>
    </row>
    <row r="1391" spans="2:36" s="79" customFormat="1" ht="59.1" customHeight="1" x14ac:dyDescent="0.3">
      <c r="B1391" s="498"/>
      <c r="C1391" s="243"/>
      <c r="D1391" s="360"/>
      <c r="E1391" s="360"/>
      <c r="F1391" s="299"/>
      <c r="G1391" s="299"/>
      <c r="H1391" s="305"/>
      <c r="I1391" s="305"/>
      <c r="J1391" s="20" t="s">
        <v>120</v>
      </c>
      <c r="K1391" s="27" t="s">
        <v>121</v>
      </c>
      <c r="L1391" s="27" t="s">
        <v>119</v>
      </c>
      <c r="M1391" s="61">
        <v>1</v>
      </c>
      <c r="N1391" s="480"/>
      <c r="O1391" s="360"/>
      <c r="P1391" s="305"/>
      <c r="Q1391" s="305"/>
      <c r="R1391" s="305"/>
      <c r="S1391" s="305"/>
      <c r="T1391" s="350"/>
      <c r="U1391" s="305"/>
      <c r="V1391" s="391"/>
      <c r="W1391" s="287"/>
      <c r="X1391" s="287"/>
      <c r="Y1391" s="391"/>
      <c r="Z1391" s="287"/>
      <c r="AA1391" s="287"/>
      <c r="AB1391" s="460"/>
      <c r="AC1391" s="287"/>
      <c r="AD1391" s="418"/>
      <c r="AE1391" s="287"/>
      <c r="AF1391" s="305"/>
      <c r="AG1391" s="287"/>
      <c r="AH1391" s="361"/>
      <c r="AI1391" s="362"/>
      <c r="AJ1391" s="258"/>
    </row>
    <row r="1392" spans="2:36" s="79" customFormat="1" ht="96.6" x14ac:dyDescent="0.3">
      <c r="B1392" s="500" t="s">
        <v>981</v>
      </c>
      <c r="C1392" s="256" t="s">
        <v>772</v>
      </c>
      <c r="D1392" s="256" t="s">
        <v>66</v>
      </c>
      <c r="E1392" s="271" t="s">
        <v>67</v>
      </c>
      <c r="F1392" s="271" t="s">
        <v>795</v>
      </c>
      <c r="G1392" s="229" t="s">
        <v>147</v>
      </c>
      <c r="H1392" s="256" t="s">
        <v>70</v>
      </c>
      <c r="I1392" s="256" t="s">
        <v>98</v>
      </c>
      <c r="J1392" s="11" t="s">
        <v>207</v>
      </c>
      <c r="K1392" s="7" t="s">
        <v>107</v>
      </c>
      <c r="L1392" s="7" t="s">
        <v>86</v>
      </c>
      <c r="M1392" s="7">
        <v>40</v>
      </c>
      <c r="N1392" s="277" t="s">
        <v>638</v>
      </c>
      <c r="O1392" s="269" t="s">
        <v>774</v>
      </c>
      <c r="P1392" s="228" t="s">
        <v>75</v>
      </c>
      <c r="Q1392" s="228" t="s">
        <v>76</v>
      </c>
      <c r="R1392" s="231" t="s">
        <v>77</v>
      </c>
      <c r="S1392" s="231" t="s">
        <v>109</v>
      </c>
      <c r="T1392" s="232">
        <f>V1392+Y1392</f>
        <v>214479.76</v>
      </c>
      <c r="U1392" s="302" t="s">
        <v>98</v>
      </c>
      <c r="V1392" s="291">
        <v>107239.88</v>
      </c>
      <c r="W1392" s="236" t="s">
        <v>79</v>
      </c>
      <c r="X1392" s="236" t="s">
        <v>79</v>
      </c>
      <c r="Y1392" s="291">
        <v>107239.88</v>
      </c>
      <c r="Z1392" s="236" t="s">
        <v>98</v>
      </c>
      <c r="AA1392" s="236" t="s">
        <v>79</v>
      </c>
      <c r="AB1392" s="291">
        <v>17390.25</v>
      </c>
      <c r="AC1392" s="227" t="s">
        <v>149</v>
      </c>
      <c r="AD1392" s="237">
        <f>V1392+Y1392</f>
        <v>214479.76</v>
      </c>
      <c r="AE1392" s="237" t="s">
        <v>79</v>
      </c>
      <c r="AF1392" s="228" t="s">
        <v>79</v>
      </c>
      <c r="AG1392" s="227" t="s">
        <v>33</v>
      </c>
      <c r="AH1392" s="357" t="s">
        <v>247</v>
      </c>
      <c r="AI1392" s="451" t="s">
        <v>252</v>
      </c>
      <c r="AJ1392" s="256"/>
    </row>
    <row r="1393" spans="2:36" s="79" customFormat="1" ht="59.1" customHeight="1" x14ac:dyDescent="0.3">
      <c r="B1393" s="501"/>
      <c r="C1393" s="257"/>
      <c r="D1393" s="257"/>
      <c r="E1393" s="272"/>
      <c r="F1393" s="272"/>
      <c r="G1393" s="229"/>
      <c r="H1393" s="257"/>
      <c r="I1393" s="257"/>
      <c r="J1393" s="11" t="s">
        <v>111</v>
      </c>
      <c r="K1393" s="7" t="s">
        <v>112</v>
      </c>
      <c r="L1393" s="7" t="s">
        <v>85</v>
      </c>
      <c r="M1393" s="86">
        <v>9</v>
      </c>
      <c r="N1393" s="278"/>
      <c r="O1393" s="465"/>
      <c r="P1393" s="228"/>
      <c r="Q1393" s="228"/>
      <c r="R1393" s="231"/>
      <c r="S1393" s="231"/>
      <c r="T1393" s="232"/>
      <c r="U1393" s="303"/>
      <c r="V1393" s="292"/>
      <c r="W1393" s="236"/>
      <c r="X1393" s="236"/>
      <c r="Y1393" s="292"/>
      <c r="Z1393" s="236"/>
      <c r="AA1393" s="236"/>
      <c r="AB1393" s="292"/>
      <c r="AC1393" s="227"/>
      <c r="AD1393" s="237"/>
      <c r="AE1393" s="237"/>
      <c r="AF1393" s="228"/>
      <c r="AG1393" s="227"/>
      <c r="AH1393" s="358"/>
      <c r="AI1393" s="452"/>
      <c r="AJ1393" s="257"/>
    </row>
    <row r="1394" spans="2:36" s="79" customFormat="1" ht="144" customHeight="1" x14ac:dyDescent="0.3">
      <c r="B1394" s="502"/>
      <c r="C1394" s="258"/>
      <c r="D1394" s="258"/>
      <c r="E1394" s="273"/>
      <c r="F1394" s="273"/>
      <c r="G1394" s="229"/>
      <c r="H1394" s="258"/>
      <c r="I1394" s="258"/>
      <c r="J1394" s="11" t="s">
        <v>127</v>
      </c>
      <c r="K1394" s="7" t="s">
        <v>128</v>
      </c>
      <c r="L1394" s="7" t="s">
        <v>85</v>
      </c>
      <c r="M1394" s="86">
        <v>474</v>
      </c>
      <c r="N1394" s="279"/>
      <c r="O1394" s="270"/>
      <c r="P1394" s="228"/>
      <c r="Q1394" s="228"/>
      <c r="R1394" s="231"/>
      <c r="S1394" s="231"/>
      <c r="T1394" s="232"/>
      <c r="U1394" s="253"/>
      <c r="V1394" s="293"/>
      <c r="W1394" s="236"/>
      <c r="X1394" s="236"/>
      <c r="Y1394" s="293"/>
      <c r="Z1394" s="236"/>
      <c r="AA1394" s="236"/>
      <c r="AB1394" s="293"/>
      <c r="AC1394" s="227"/>
      <c r="AD1394" s="237"/>
      <c r="AE1394" s="237"/>
      <c r="AF1394" s="228"/>
      <c r="AG1394" s="227"/>
      <c r="AH1394" s="359"/>
      <c r="AI1394" s="455"/>
      <c r="AJ1394" s="258"/>
    </row>
    <row r="1395" spans="2:36" s="79" customFormat="1" ht="116.1" customHeight="1" x14ac:dyDescent="0.3">
      <c r="B1395" s="500" t="s">
        <v>982</v>
      </c>
      <c r="C1395" s="256" t="s">
        <v>773</v>
      </c>
      <c r="D1395" s="256" t="s">
        <v>66</v>
      </c>
      <c r="E1395" s="271" t="s">
        <v>67</v>
      </c>
      <c r="F1395" s="271" t="s">
        <v>805</v>
      </c>
      <c r="G1395" s="229" t="s">
        <v>147</v>
      </c>
      <c r="H1395" s="256" t="s">
        <v>70</v>
      </c>
      <c r="I1395" s="256" t="s">
        <v>98</v>
      </c>
      <c r="J1395" s="11" t="s">
        <v>207</v>
      </c>
      <c r="K1395" s="7" t="s">
        <v>107</v>
      </c>
      <c r="L1395" s="7" t="s">
        <v>86</v>
      </c>
      <c r="M1395" s="7">
        <v>40</v>
      </c>
      <c r="N1395" s="277" t="s">
        <v>638</v>
      </c>
      <c r="O1395" s="269" t="s">
        <v>774</v>
      </c>
      <c r="P1395" s="228" t="s">
        <v>75</v>
      </c>
      <c r="Q1395" s="228" t="s">
        <v>76</v>
      </c>
      <c r="R1395" s="231" t="s">
        <v>77</v>
      </c>
      <c r="S1395" s="231" t="s">
        <v>109</v>
      </c>
      <c r="T1395" s="232">
        <f>V1395+Y1395</f>
        <v>185853.98</v>
      </c>
      <c r="U1395" s="302" t="s">
        <v>98</v>
      </c>
      <c r="V1395" s="291">
        <v>92926.99</v>
      </c>
      <c r="W1395" s="236" t="s">
        <v>79</v>
      </c>
      <c r="X1395" s="236" t="s">
        <v>79</v>
      </c>
      <c r="Y1395" s="291">
        <v>92926.99</v>
      </c>
      <c r="Z1395" s="236" t="s">
        <v>98</v>
      </c>
      <c r="AA1395" s="236" t="s">
        <v>79</v>
      </c>
      <c r="AB1395" s="291">
        <v>15068.98</v>
      </c>
      <c r="AC1395" s="227" t="s">
        <v>149</v>
      </c>
      <c r="AD1395" s="237">
        <f>V1395+Y1395</f>
        <v>185853.98</v>
      </c>
      <c r="AE1395" s="237" t="s">
        <v>79</v>
      </c>
      <c r="AF1395" s="228" t="s">
        <v>79</v>
      </c>
      <c r="AG1395" s="227" t="s">
        <v>33</v>
      </c>
      <c r="AH1395" s="357" t="s">
        <v>247</v>
      </c>
      <c r="AI1395" s="451" t="s">
        <v>252</v>
      </c>
      <c r="AJ1395" s="302"/>
    </row>
    <row r="1396" spans="2:36" s="79" customFormat="1" ht="59.1" customHeight="1" x14ac:dyDescent="0.3">
      <c r="B1396" s="501"/>
      <c r="C1396" s="257"/>
      <c r="D1396" s="257"/>
      <c r="E1396" s="272"/>
      <c r="F1396" s="272"/>
      <c r="G1396" s="229"/>
      <c r="H1396" s="257"/>
      <c r="I1396" s="257"/>
      <c r="J1396" s="11" t="s">
        <v>111</v>
      </c>
      <c r="K1396" s="7" t="s">
        <v>112</v>
      </c>
      <c r="L1396" s="7" t="s">
        <v>85</v>
      </c>
      <c r="M1396" s="86">
        <v>5</v>
      </c>
      <c r="N1396" s="278"/>
      <c r="O1396" s="465"/>
      <c r="P1396" s="228"/>
      <c r="Q1396" s="228"/>
      <c r="R1396" s="231"/>
      <c r="S1396" s="231"/>
      <c r="T1396" s="232"/>
      <c r="U1396" s="303"/>
      <c r="V1396" s="292"/>
      <c r="W1396" s="236"/>
      <c r="X1396" s="236"/>
      <c r="Y1396" s="292"/>
      <c r="Z1396" s="236"/>
      <c r="AA1396" s="236"/>
      <c r="AB1396" s="292"/>
      <c r="AC1396" s="227"/>
      <c r="AD1396" s="237"/>
      <c r="AE1396" s="237"/>
      <c r="AF1396" s="228"/>
      <c r="AG1396" s="227"/>
      <c r="AH1396" s="358"/>
      <c r="AI1396" s="452"/>
      <c r="AJ1396" s="303"/>
    </row>
    <row r="1397" spans="2:36" s="79" customFormat="1" ht="140.69999999999999" customHeight="1" x14ac:dyDescent="0.3">
      <c r="B1397" s="502"/>
      <c r="C1397" s="258"/>
      <c r="D1397" s="258"/>
      <c r="E1397" s="273"/>
      <c r="F1397" s="273"/>
      <c r="G1397" s="229"/>
      <c r="H1397" s="258"/>
      <c r="I1397" s="258"/>
      <c r="J1397" s="11" t="s">
        <v>127</v>
      </c>
      <c r="K1397" s="7" t="s">
        <v>128</v>
      </c>
      <c r="L1397" s="7" t="s">
        <v>85</v>
      </c>
      <c r="M1397" s="86">
        <v>70</v>
      </c>
      <c r="N1397" s="279"/>
      <c r="O1397" s="270"/>
      <c r="P1397" s="228"/>
      <c r="Q1397" s="228"/>
      <c r="R1397" s="231"/>
      <c r="S1397" s="231"/>
      <c r="T1397" s="232"/>
      <c r="U1397" s="253"/>
      <c r="V1397" s="293"/>
      <c r="W1397" s="236"/>
      <c r="X1397" s="236"/>
      <c r="Y1397" s="293"/>
      <c r="Z1397" s="236"/>
      <c r="AA1397" s="236"/>
      <c r="AB1397" s="293"/>
      <c r="AC1397" s="227"/>
      <c r="AD1397" s="237"/>
      <c r="AE1397" s="237"/>
      <c r="AF1397" s="228"/>
      <c r="AG1397" s="227"/>
      <c r="AH1397" s="359"/>
      <c r="AI1397" s="455"/>
      <c r="AJ1397" s="253"/>
    </row>
    <row r="1398" spans="2:36" s="79" customFormat="1" ht="59.1" customHeight="1" x14ac:dyDescent="0.3">
      <c r="B1398" s="344" t="s">
        <v>1113</v>
      </c>
      <c r="C1398" s="228" t="s">
        <v>771</v>
      </c>
      <c r="D1398" s="229" t="s">
        <v>66</v>
      </c>
      <c r="E1398" s="229" t="s">
        <v>67</v>
      </c>
      <c r="F1398" s="229" t="s">
        <v>796</v>
      </c>
      <c r="G1398" s="229" t="s">
        <v>69</v>
      </c>
      <c r="H1398" s="256" t="s">
        <v>70</v>
      </c>
      <c r="I1398" s="256" t="s">
        <v>98</v>
      </c>
      <c r="J1398" s="11" t="s">
        <v>113</v>
      </c>
      <c r="K1398" s="7" t="s">
        <v>114</v>
      </c>
      <c r="L1398" s="7" t="s">
        <v>115</v>
      </c>
      <c r="M1398" s="63">
        <v>4</v>
      </c>
      <c r="N1398" s="346" t="s">
        <v>638</v>
      </c>
      <c r="O1398" s="274" t="s">
        <v>775</v>
      </c>
      <c r="P1398" s="256" t="s">
        <v>75</v>
      </c>
      <c r="Q1398" s="256" t="s">
        <v>76</v>
      </c>
      <c r="R1398" s="256" t="s">
        <v>77</v>
      </c>
      <c r="S1398" s="256" t="s">
        <v>109</v>
      </c>
      <c r="T1398" s="302">
        <f>+V1398+Y1398</f>
        <v>120700</v>
      </c>
      <c r="U1398" s="256" t="s">
        <v>98</v>
      </c>
      <c r="V1398" s="237">
        <v>60350</v>
      </c>
      <c r="W1398" s="239"/>
      <c r="X1398" s="239"/>
      <c r="Y1398" s="237">
        <v>60350</v>
      </c>
      <c r="Z1398" s="239"/>
      <c r="AA1398" s="239"/>
      <c r="AB1398" s="355">
        <v>9786.49</v>
      </c>
      <c r="AC1398" s="239" t="s">
        <v>80</v>
      </c>
      <c r="AD1398" s="326">
        <f>+V1398+Y1398</f>
        <v>120700</v>
      </c>
      <c r="AE1398" s="239"/>
      <c r="AF1398" s="256"/>
      <c r="AG1398" s="239" t="s">
        <v>33</v>
      </c>
      <c r="AH1398" s="364" t="s">
        <v>166</v>
      </c>
      <c r="AI1398" s="343" t="s">
        <v>1116</v>
      </c>
      <c r="AJ1398" s="256"/>
    </row>
    <row r="1399" spans="2:36" s="79" customFormat="1" ht="59.1" customHeight="1" x14ac:dyDescent="0.3">
      <c r="B1399" s="345"/>
      <c r="C1399" s="228"/>
      <c r="D1399" s="274"/>
      <c r="E1399" s="274"/>
      <c r="F1399" s="229"/>
      <c r="G1399" s="229"/>
      <c r="H1399" s="257"/>
      <c r="I1399" s="257"/>
      <c r="J1399" s="11" t="s">
        <v>116</v>
      </c>
      <c r="K1399" s="7" t="s">
        <v>117</v>
      </c>
      <c r="L1399" s="7" t="s">
        <v>85</v>
      </c>
      <c r="M1399" s="63">
        <v>1</v>
      </c>
      <c r="N1399" s="347"/>
      <c r="O1399" s="274"/>
      <c r="P1399" s="257"/>
      <c r="Q1399" s="257"/>
      <c r="R1399" s="257"/>
      <c r="S1399" s="257"/>
      <c r="T1399" s="303"/>
      <c r="U1399" s="257"/>
      <c r="V1399" s="365"/>
      <c r="W1399" s="240"/>
      <c r="X1399" s="240"/>
      <c r="Y1399" s="365"/>
      <c r="Z1399" s="240"/>
      <c r="AA1399" s="240"/>
      <c r="AB1399" s="481"/>
      <c r="AC1399" s="240"/>
      <c r="AD1399" s="327"/>
      <c r="AE1399" s="240"/>
      <c r="AF1399" s="257"/>
      <c r="AG1399" s="240"/>
      <c r="AH1399" s="364"/>
      <c r="AI1399" s="343"/>
      <c r="AJ1399" s="257"/>
    </row>
    <row r="1400" spans="2:36" s="79" customFormat="1" ht="59.1" customHeight="1" x14ac:dyDescent="0.3">
      <c r="B1400" s="345"/>
      <c r="C1400" s="228"/>
      <c r="D1400" s="274"/>
      <c r="E1400" s="274"/>
      <c r="F1400" s="229"/>
      <c r="G1400" s="229"/>
      <c r="H1400" s="257"/>
      <c r="I1400" s="257"/>
      <c r="J1400" s="11" t="s">
        <v>208</v>
      </c>
      <c r="K1400" s="7" t="s">
        <v>118</v>
      </c>
      <c r="L1400" s="7" t="s">
        <v>119</v>
      </c>
      <c r="M1400" s="63">
        <v>1</v>
      </c>
      <c r="N1400" s="347"/>
      <c r="O1400" s="274"/>
      <c r="P1400" s="257"/>
      <c r="Q1400" s="257"/>
      <c r="R1400" s="257"/>
      <c r="S1400" s="257"/>
      <c r="T1400" s="303"/>
      <c r="U1400" s="257"/>
      <c r="V1400" s="365"/>
      <c r="W1400" s="240"/>
      <c r="X1400" s="240"/>
      <c r="Y1400" s="365"/>
      <c r="Z1400" s="240"/>
      <c r="AA1400" s="240"/>
      <c r="AB1400" s="481"/>
      <c r="AC1400" s="240"/>
      <c r="AD1400" s="327"/>
      <c r="AE1400" s="240"/>
      <c r="AF1400" s="257"/>
      <c r="AG1400" s="240"/>
      <c r="AH1400" s="364"/>
      <c r="AI1400" s="343"/>
      <c r="AJ1400" s="257"/>
    </row>
    <row r="1401" spans="2:36" s="79" customFormat="1" ht="59.1" customHeight="1" x14ac:dyDescent="0.3">
      <c r="B1401" s="345"/>
      <c r="C1401" s="228"/>
      <c r="D1401" s="274"/>
      <c r="E1401" s="274"/>
      <c r="F1401" s="229"/>
      <c r="G1401" s="229"/>
      <c r="H1401" s="258"/>
      <c r="I1401" s="258"/>
      <c r="J1401" s="11" t="s">
        <v>120</v>
      </c>
      <c r="K1401" s="7" t="s">
        <v>121</v>
      </c>
      <c r="L1401" s="7" t="s">
        <v>119</v>
      </c>
      <c r="M1401" s="63">
        <v>1</v>
      </c>
      <c r="N1401" s="347"/>
      <c r="O1401" s="274"/>
      <c r="P1401" s="258"/>
      <c r="Q1401" s="258"/>
      <c r="R1401" s="258"/>
      <c r="S1401" s="258"/>
      <c r="T1401" s="253"/>
      <c r="U1401" s="258"/>
      <c r="V1401" s="365"/>
      <c r="W1401" s="241"/>
      <c r="X1401" s="241"/>
      <c r="Y1401" s="365"/>
      <c r="Z1401" s="241"/>
      <c r="AA1401" s="241"/>
      <c r="AB1401" s="481"/>
      <c r="AC1401" s="241"/>
      <c r="AD1401" s="328"/>
      <c r="AE1401" s="241"/>
      <c r="AF1401" s="258"/>
      <c r="AG1401" s="241"/>
      <c r="AH1401" s="364"/>
      <c r="AI1401" s="343"/>
      <c r="AJ1401" s="258"/>
    </row>
    <row r="1402" spans="2:36" s="79" customFormat="1" ht="75.45" customHeight="1" x14ac:dyDescent="0.3">
      <c r="B1402" s="649" t="s">
        <v>1189</v>
      </c>
      <c r="C1402" s="645" t="s">
        <v>1190</v>
      </c>
      <c r="D1402" s="645" t="s">
        <v>66</v>
      </c>
      <c r="E1402" s="645" t="s">
        <v>1002</v>
      </c>
      <c r="F1402" s="645" t="s">
        <v>805</v>
      </c>
      <c r="G1402" s="645" t="s">
        <v>629</v>
      </c>
      <c r="H1402" s="651" t="s">
        <v>70</v>
      </c>
      <c r="I1402" s="256" t="s">
        <v>98</v>
      </c>
      <c r="J1402" s="192" t="s">
        <v>949</v>
      </c>
      <c r="K1402" s="193" t="s">
        <v>1191</v>
      </c>
      <c r="L1402" s="194" t="s">
        <v>85</v>
      </c>
      <c r="M1402" s="193">
        <v>7</v>
      </c>
      <c r="N1402" s="191" t="s">
        <v>638</v>
      </c>
      <c r="O1402" s="645" t="s">
        <v>774</v>
      </c>
      <c r="P1402" s="256" t="s">
        <v>75</v>
      </c>
      <c r="Q1402" s="256" t="s">
        <v>76</v>
      </c>
      <c r="R1402" s="256" t="s">
        <v>77</v>
      </c>
      <c r="S1402" s="256" t="s">
        <v>109</v>
      </c>
      <c r="T1402" s="302">
        <f>+V1402+Y1402</f>
        <v>182282</v>
      </c>
      <c r="U1402" s="195" t="s">
        <v>1192</v>
      </c>
      <c r="V1402" s="195">
        <v>91141</v>
      </c>
      <c r="W1402" s="239" t="s">
        <v>79</v>
      </c>
      <c r="X1402" s="239" t="s">
        <v>79</v>
      </c>
      <c r="Y1402" s="483">
        <v>91141</v>
      </c>
      <c r="Z1402" s="239" t="s">
        <v>79</v>
      </c>
      <c r="AA1402" s="239" t="s">
        <v>79</v>
      </c>
      <c r="AB1402" s="483">
        <v>14779.63</v>
      </c>
      <c r="AC1402" s="239" t="s">
        <v>149</v>
      </c>
      <c r="AD1402" s="326">
        <f>+V1402+Y1402</f>
        <v>182282</v>
      </c>
      <c r="AE1402" s="239" t="s">
        <v>79</v>
      </c>
      <c r="AF1402" s="239" t="s">
        <v>79</v>
      </c>
      <c r="AG1402" s="239" t="s">
        <v>33</v>
      </c>
      <c r="AH1402" s="645" t="s">
        <v>405</v>
      </c>
      <c r="AI1402" s="664" t="s">
        <v>1212</v>
      </c>
      <c r="AJ1402" s="256"/>
    </row>
    <row r="1403" spans="2:36" s="79" customFormat="1" ht="131.69999999999999" customHeight="1" x14ac:dyDescent="0.3">
      <c r="B1403" s="650"/>
      <c r="C1403" s="646"/>
      <c r="D1403" s="646"/>
      <c r="E1403" s="646"/>
      <c r="F1403" s="646"/>
      <c r="G1403" s="646"/>
      <c r="H1403" s="652"/>
      <c r="I1403" s="257"/>
      <c r="J1403" s="192" t="s">
        <v>127</v>
      </c>
      <c r="K1403" s="193" t="s">
        <v>635</v>
      </c>
      <c r="L1403" s="194" t="s">
        <v>85</v>
      </c>
      <c r="M1403" s="193">
        <v>351</v>
      </c>
      <c r="N1403" s="196"/>
      <c r="O1403" s="646"/>
      <c r="P1403" s="257"/>
      <c r="Q1403" s="257"/>
      <c r="R1403" s="257"/>
      <c r="S1403" s="257"/>
      <c r="T1403" s="303"/>
      <c r="U1403" s="197"/>
      <c r="V1403" s="198"/>
      <c r="W1403" s="240"/>
      <c r="X1403" s="240"/>
      <c r="Y1403" s="484"/>
      <c r="Z1403" s="240"/>
      <c r="AA1403" s="240"/>
      <c r="AB1403" s="484"/>
      <c r="AC1403" s="240"/>
      <c r="AD1403" s="327"/>
      <c r="AE1403" s="240"/>
      <c r="AF1403" s="240"/>
      <c r="AG1403" s="240"/>
      <c r="AH1403" s="646"/>
      <c r="AI1403" s="665"/>
      <c r="AJ1403" s="257"/>
    </row>
    <row r="1404" spans="2:36" s="79" customFormat="1" ht="91.8" customHeight="1" x14ac:dyDescent="0.3">
      <c r="B1404" s="650"/>
      <c r="C1404" s="647"/>
      <c r="D1404" s="647"/>
      <c r="E1404" s="647"/>
      <c r="F1404" s="647"/>
      <c r="G1404" s="647"/>
      <c r="H1404" s="653"/>
      <c r="I1404" s="258"/>
      <c r="J1404" s="192" t="s">
        <v>1193</v>
      </c>
      <c r="K1404" s="193" t="s">
        <v>1194</v>
      </c>
      <c r="L1404" s="193" t="s">
        <v>711</v>
      </c>
      <c r="M1404" s="193">
        <v>40</v>
      </c>
      <c r="N1404" s="199"/>
      <c r="O1404" s="199"/>
      <c r="P1404" s="258"/>
      <c r="Q1404" s="258"/>
      <c r="R1404" s="258"/>
      <c r="S1404" s="258"/>
      <c r="T1404" s="253"/>
      <c r="U1404" s="200"/>
      <c r="V1404" s="201"/>
      <c r="W1404" s="241"/>
      <c r="X1404" s="241"/>
      <c r="Y1404" s="658"/>
      <c r="Z1404" s="241"/>
      <c r="AA1404" s="241"/>
      <c r="AB1404" s="658"/>
      <c r="AC1404" s="241"/>
      <c r="AD1404" s="328"/>
      <c r="AE1404" s="241"/>
      <c r="AF1404" s="241"/>
      <c r="AG1404" s="241"/>
      <c r="AH1404" s="647"/>
      <c r="AI1404" s="666"/>
      <c r="AJ1404" s="258"/>
    </row>
    <row r="1405" spans="2:36" s="79" customFormat="1" ht="90" customHeight="1" x14ac:dyDescent="0.3">
      <c r="B1405" s="663" t="s">
        <v>1195</v>
      </c>
      <c r="C1405" s="663" t="s">
        <v>1196</v>
      </c>
      <c r="D1405" s="663" t="s">
        <v>66</v>
      </c>
      <c r="E1405" s="663" t="s">
        <v>1002</v>
      </c>
      <c r="F1405" s="663" t="s">
        <v>795</v>
      </c>
      <c r="G1405" s="663" t="s">
        <v>629</v>
      </c>
      <c r="H1405" s="79" t="s">
        <v>70</v>
      </c>
      <c r="I1405" s="256" t="s">
        <v>98</v>
      </c>
      <c r="J1405" s="192" t="s">
        <v>949</v>
      </c>
      <c r="K1405" s="193" t="s">
        <v>1191</v>
      </c>
      <c r="L1405" s="194" t="s">
        <v>85</v>
      </c>
      <c r="M1405" s="193">
        <v>3</v>
      </c>
      <c r="N1405" s="193" t="s">
        <v>638</v>
      </c>
      <c r="O1405" s="645" t="s">
        <v>774</v>
      </c>
      <c r="P1405" s="256" t="s">
        <v>75</v>
      </c>
      <c r="Q1405" s="256" t="s">
        <v>76</v>
      </c>
      <c r="R1405" s="256" t="s">
        <v>77</v>
      </c>
      <c r="S1405" s="256" t="s">
        <v>109</v>
      </c>
      <c r="T1405" s="302">
        <f t="shared" ref="T1405" si="0">+V1405+Y1405</f>
        <v>139568.44</v>
      </c>
      <c r="U1405" s="195" t="s">
        <v>1192</v>
      </c>
      <c r="V1405" s="195">
        <v>69784.22</v>
      </c>
      <c r="W1405" s="239" t="s">
        <v>79</v>
      </c>
      <c r="X1405" s="239" t="s">
        <v>79</v>
      </c>
      <c r="Y1405" s="483">
        <v>69784.22</v>
      </c>
      <c r="Z1405" s="239" t="s">
        <v>79</v>
      </c>
      <c r="AA1405" s="239" t="s">
        <v>79</v>
      </c>
      <c r="AB1405" s="483">
        <v>11316.36</v>
      </c>
      <c r="AC1405" s="239" t="s">
        <v>149</v>
      </c>
      <c r="AD1405" s="326">
        <f>+V1405+Y1405</f>
        <v>139568.44</v>
      </c>
      <c r="AE1405" s="239" t="s">
        <v>79</v>
      </c>
      <c r="AF1405" s="239" t="s">
        <v>79</v>
      </c>
      <c r="AG1405" s="239" t="s">
        <v>33</v>
      </c>
      <c r="AH1405" s="645" t="s">
        <v>405</v>
      </c>
      <c r="AI1405" s="664" t="s">
        <v>1212</v>
      </c>
      <c r="AJ1405" s="256"/>
    </row>
    <row r="1406" spans="2:36" s="79" customFormat="1" ht="129.6" customHeight="1" x14ac:dyDescent="0.3">
      <c r="B1406" s="663"/>
      <c r="C1406" s="663"/>
      <c r="D1406" s="663"/>
      <c r="E1406" s="663"/>
      <c r="F1406" s="663"/>
      <c r="G1406" s="663"/>
      <c r="I1406" s="257"/>
      <c r="J1406" s="193" t="s">
        <v>127</v>
      </c>
      <c r="K1406" s="193" t="s">
        <v>635</v>
      </c>
      <c r="L1406" s="194" t="s">
        <v>85</v>
      </c>
      <c r="M1406" s="193">
        <v>60</v>
      </c>
      <c r="N1406" s="193"/>
      <c r="O1406" s="646"/>
      <c r="P1406" s="257"/>
      <c r="Q1406" s="257"/>
      <c r="R1406" s="257"/>
      <c r="S1406" s="257"/>
      <c r="T1406" s="303"/>
      <c r="U1406" s="197"/>
      <c r="V1406" s="198"/>
      <c r="W1406" s="240"/>
      <c r="X1406" s="240"/>
      <c r="Y1406" s="484"/>
      <c r="Z1406" s="240"/>
      <c r="AA1406" s="240"/>
      <c r="AB1406" s="484"/>
      <c r="AC1406" s="240"/>
      <c r="AD1406" s="327"/>
      <c r="AE1406" s="240"/>
      <c r="AF1406" s="240"/>
      <c r="AG1406" s="240"/>
      <c r="AH1406" s="646"/>
      <c r="AI1406" s="665"/>
      <c r="AJ1406" s="257"/>
    </row>
    <row r="1407" spans="2:36" s="79" customFormat="1" ht="123" customHeight="1" thickBot="1" x14ac:dyDescent="0.35">
      <c r="B1407" s="663"/>
      <c r="C1407" s="663"/>
      <c r="D1407" s="663"/>
      <c r="E1407" s="663"/>
      <c r="F1407" s="663"/>
      <c r="G1407" s="663"/>
      <c r="I1407" s="258"/>
      <c r="J1407" s="192" t="s">
        <v>1193</v>
      </c>
      <c r="K1407" s="193" t="s">
        <v>1194</v>
      </c>
      <c r="L1407" s="193" t="s">
        <v>711</v>
      </c>
      <c r="M1407" s="193">
        <v>40</v>
      </c>
      <c r="N1407" s="193"/>
      <c r="O1407" s="193"/>
      <c r="P1407" s="258"/>
      <c r="Q1407" s="258"/>
      <c r="R1407" s="258"/>
      <c r="S1407" s="258"/>
      <c r="T1407" s="253"/>
      <c r="U1407" s="202"/>
      <c r="V1407" s="202"/>
      <c r="W1407" s="241"/>
      <c r="X1407" s="241"/>
      <c r="Y1407" s="485"/>
      <c r="Z1407" s="241"/>
      <c r="AA1407" s="241"/>
      <c r="AB1407" s="485"/>
      <c r="AC1407" s="241"/>
      <c r="AD1407" s="328"/>
      <c r="AE1407" s="241"/>
      <c r="AF1407" s="241"/>
      <c r="AG1407" s="241"/>
      <c r="AH1407" s="670"/>
      <c r="AI1407" s="671"/>
      <c r="AJ1407" s="258"/>
    </row>
    <row r="1408" spans="2:36" s="79" customFormat="1" ht="131.69999999999999" customHeight="1" x14ac:dyDescent="0.3">
      <c r="B1408" s="257" t="s">
        <v>787</v>
      </c>
      <c r="C1408" s="257" t="s">
        <v>788</v>
      </c>
      <c r="D1408" s="257" t="s">
        <v>66</v>
      </c>
      <c r="E1408" s="272" t="s">
        <v>67</v>
      </c>
      <c r="F1408" s="272" t="s">
        <v>795</v>
      </c>
      <c r="G1408" s="272" t="s">
        <v>147</v>
      </c>
      <c r="H1408" s="256" t="s">
        <v>70</v>
      </c>
      <c r="I1408" s="256" t="s">
        <v>98</v>
      </c>
      <c r="J1408" s="72" t="s">
        <v>207</v>
      </c>
      <c r="K1408" s="22" t="s">
        <v>107</v>
      </c>
      <c r="L1408" s="22" t="s">
        <v>86</v>
      </c>
      <c r="M1408" s="73">
        <v>40</v>
      </c>
      <c r="N1408" s="278" t="s">
        <v>108</v>
      </c>
      <c r="O1408" s="257" t="s">
        <v>501</v>
      </c>
      <c r="P1408" s="228" t="s">
        <v>75</v>
      </c>
      <c r="Q1408" s="228" t="s">
        <v>76</v>
      </c>
      <c r="R1408" s="231" t="s">
        <v>77</v>
      </c>
      <c r="S1408" s="231" t="s">
        <v>109</v>
      </c>
      <c r="T1408" s="232">
        <f>V1408+Y1408</f>
        <v>427999.99</v>
      </c>
      <c r="U1408" s="232">
        <v>53499.99</v>
      </c>
      <c r="V1408" s="236">
        <v>213999.99</v>
      </c>
      <c r="W1408" s="236" t="s">
        <v>79</v>
      </c>
      <c r="X1408" s="236" t="s">
        <v>79</v>
      </c>
      <c r="Y1408" s="236">
        <v>214000</v>
      </c>
      <c r="Z1408" s="236" t="s">
        <v>98</v>
      </c>
      <c r="AA1408" s="236" t="s">
        <v>79</v>
      </c>
      <c r="AB1408" s="236">
        <v>34702.71</v>
      </c>
      <c r="AC1408" s="227" t="s">
        <v>149</v>
      </c>
      <c r="AD1408" s="232">
        <f>+V1408+Y1408</f>
        <v>427999.99</v>
      </c>
      <c r="AE1408" s="236" t="s">
        <v>98</v>
      </c>
      <c r="AF1408" s="236" t="s">
        <v>79</v>
      </c>
      <c r="AG1408" s="227" t="s">
        <v>33</v>
      </c>
      <c r="AH1408" s="236" t="s">
        <v>160</v>
      </c>
      <c r="AI1408" s="236" t="s">
        <v>179</v>
      </c>
      <c r="AJ1408" s="232"/>
    </row>
    <row r="1409" spans="2:36" s="79" customFormat="1" ht="58.5" customHeight="1" x14ac:dyDescent="0.3">
      <c r="B1409" s="257"/>
      <c r="C1409" s="257"/>
      <c r="D1409" s="257"/>
      <c r="E1409" s="272"/>
      <c r="F1409" s="272"/>
      <c r="G1409" s="272"/>
      <c r="H1409" s="257"/>
      <c r="I1409" s="257"/>
      <c r="J1409" s="11" t="s">
        <v>111</v>
      </c>
      <c r="K1409" s="7" t="s">
        <v>112</v>
      </c>
      <c r="L1409" s="7" t="s">
        <v>85</v>
      </c>
      <c r="M1409" s="73">
        <v>8</v>
      </c>
      <c r="N1409" s="278"/>
      <c r="O1409" s="257"/>
      <c r="P1409" s="228"/>
      <c r="Q1409" s="228"/>
      <c r="R1409" s="231"/>
      <c r="S1409" s="231"/>
      <c r="T1409" s="232"/>
      <c r="U1409" s="232"/>
      <c r="V1409" s="236"/>
      <c r="W1409" s="236"/>
      <c r="X1409" s="236"/>
      <c r="Y1409" s="236"/>
      <c r="Z1409" s="236"/>
      <c r="AA1409" s="236"/>
      <c r="AB1409" s="236"/>
      <c r="AC1409" s="227"/>
      <c r="AD1409" s="232"/>
      <c r="AE1409" s="236"/>
      <c r="AF1409" s="236"/>
      <c r="AG1409" s="227"/>
      <c r="AH1409" s="236"/>
      <c r="AI1409" s="236"/>
      <c r="AJ1409" s="232"/>
    </row>
    <row r="1410" spans="2:36" s="79" customFormat="1" ht="45.6" customHeight="1" x14ac:dyDescent="0.3">
      <c r="B1410" s="258"/>
      <c r="C1410" s="258"/>
      <c r="D1410" s="258"/>
      <c r="E1410" s="273"/>
      <c r="F1410" s="273"/>
      <c r="G1410" s="273"/>
      <c r="H1410" s="258"/>
      <c r="I1410" s="258"/>
      <c r="J1410" s="11" t="s">
        <v>127</v>
      </c>
      <c r="K1410" s="7" t="s">
        <v>128</v>
      </c>
      <c r="L1410" s="7" t="s">
        <v>85</v>
      </c>
      <c r="M1410" s="73">
        <v>185</v>
      </c>
      <c r="N1410" s="279"/>
      <c r="O1410" s="258"/>
      <c r="P1410" s="228"/>
      <c r="Q1410" s="228"/>
      <c r="R1410" s="231"/>
      <c r="S1410" s="231"/>
      <c r="T1410" s="232"/>
      <c r="U1410" s="232"/>
      <c r="V1410" s="236"/>
      <c r="W1410" s="236"/>
      <c r="X1410" s="236"/>
      <c r="Y1410" s="236"/>
      <c r="Z1410" s="236"/>
      <c r="AA1410" s="236"/>
      <c r="AB1410" s="236"/>
      <c r="AC1410" s="227"/>
      <c r="AD1410" s="232"/>
      <c r="AE1410" s="236"/>
      <c r="AF1410" s="236"/>
      <c r="AG1410" s="227"/>
      <c r="AH1410" s="236"/>
      <c r="AI1410" s="236"/>
      <c r="AJ1410" s="232"/>
    </row>
    <row r="1411" spans="2:36" s="79" customFormat="1" ht="129.6" customHeight="1" x14ac:dyDescent="0.3">
      <c r="B1411" s="256" t="s">
        <v>789</v>
      </c>
      <c r="C1411" s="256" t="s">
        <v>790</v>
      </c>
      <c r="D1411" s="256" t="s">
        <v>66</v>
      </c>
      <c r="E1411" s="271" t="s">
        <v>67</v>
      </c>
      <c r="F1411" s="271" t="s">
        <v>795</v>
      </c>
      <c r="G1411" s="271" t="s">
        <v>147</v>
      </c>
      <c r="H1411" s="256" t="s">
        <v>70</v>
      </c>
      <c r="I1411" s="256" t="s">
        <v>98</v>
      </c>
      <c r="J1411" s="11" t="s">
        <v>207</v>
      </c>
      <c r="K1411" s="7" t="s">
        <v>107</v>
      </c>
      <c r="L1411" s="7" t="s">
        <v>86</v>
      </c>
      <c r="M1411" s="73">
        <v>40</v>
      </c>
      <c r="N1411" s="277" t="s">
        <v>108</v>
      </c>
      <c r="O1411" s="256" t="s">
        <v>501</v>
      </c>
      <c r="P1411" s="228" t="s">
        <v>75</v>
      </c>
      <c r="Q1411" s="228" t="s">
        <v>76</v>
      </c>
      <c r="R1411" s="231" t="s">
        <v>77</v>
      </c>
      <c r="S1411" s="231" t="s">
        <v>109</v>
      </c>
      <c r="T1411" s="232">
        <f>V1411+Y1411</f>
        <v>333840</v>
      </c>
      <c r="U1411" s="232">
        <f>+T1411/M1412</f>
        <v>55640</v>
      </c>
      <c r="V1411" s="236">
        <v>166920</v>
      </c>
      <c r="W1411" s="236" t="s">
        <v>79</v>
      </c>
      <c r="X1411" s="236" t="s">
        <v>79</v>
      </c>
      <c r="Y1411" s="236">
        <v>166920</v>
      </c>
      <c r="Z1411" s="236" t="s">
        <v>98</v>
      </c>
      <c r="AA1411" s="236" t="s">
        <v>79</v>
      </c>
      <c r="AB1411" s="236">
        <v>27068.11</v>
      </c>
      <c r="AC1411" s="227" t="s">
        <v>149</v>
      </c>
      <c r="AD1411" s="232">
        <f>+V1411+Y1411</f>
        <v>333840</v>
      </c>
      <c r="AE1411" s="236" t="s">
        <v>98</v>
      </c>
      <c r="AF1411" s="236" t="s">
        <v>79</v>
      </c>
      <c r="AG1411" s="227" t="s">
        <v>33</v>
      </c>
      <c r="AH1411" s="236" t="s">
        <v>252</v>
      </c>
      <c r="AI1411" s="236" t="s">
        <v>166</v>
      </c>
      <c r="AJ1411" s="232"/>
    </row>
    <row r="1412" spans="2:36" s="79" customFormat="1" ht="57" customHeight="1" x14ac:dyDescent="0.3">
      <c r="B1412" s="257"/>
      <c r="C1412" s="257"/>
      <c r="D1412" s="257"/>
      <c r="E1412" s="272"/>
      <c r="F1412" s="272"/>
      <c r="G1412" s="272"/>
      <c r="H1412" s="257"/>
      <c r="I1412" s="257"/>
      <c r="J1412" s="11" t="s">
        <v>111</v>
      </c>
      <c r="K1412" s="7" t="s">
        <v>112</v>
      </c>
      <c r="L1412" s="7" t="s">
        <v>85</v>
      </c>
      <c r="M1412" s="73">
        <v>6</v>
      </c>
      <c r="N1412" s="278"/>
      <c r="O1412" s="257"/>
      <c r="P1412" s="228"/>
      <c r="Q1412" s="228"/>
      <c r="R1412" s="231"/>
      <c r="S1412" s="231"/>
      <c r="T1412" s="232"/>
      <c r="U1412" s="232"/>
      <c r="V1412" s="236"/>
      <c r="W1412" s="236"/>
      <c r="X1412" s="236"/>
      <c r="Y1412" s="236"/>
      <c r="Z1412" s="236"/>
      <c r="AA1412" s="236"/>
      <c r="AB1412" s="236"/>
      <c r="AC1412" s="227"/>
      <c r="AD1412" s="232"/>
      <c r="AE1412" s="236"/>
      <c r="AF1412" s="236"/>
      <c r="AG1412" s="227"/>
      <c r="AH1412" s="236"/>
      <c r="AI1412" s="236"/>
      <c r="AJ1412" s="232"/>
    </row>
    <row r="1413" spans="2:36" s="79" customFormat="1" ht="45" customHeight="1" x14ac:dyDescent="0.3">
      <c r="B1413" s="257"/>
      <c r="C1413" s="257"/>
      <c r="D1413" s="257"/>
      <c r="E1413" s="272"/>
      <c r="F1413" s="272"/>
      <c r="G1413" s="272"/>
      <c r="H1413" s="258"/>
      <c r="I1413" s="258"/>
      <c r="J1413" s="11" t="s">
        <v>127</v>
      </c>
      <c r="K1413" s="7" t="s">
        <v>128</v>
      </c>
      <c r="L1413" s="7" t="s">
        <v>85</v>
      </c>
      <c r="M1413" s="73">
        <v>156</v>
      </c>
      <c r="N1413" s="279"/>
      <c r="O1413" s="258"/>
      <c r="P1413" s="228"/>
      <c r="Q1413" s="228"/>
      <c r="R1413" s="231"/>
      <c r="S1413" s="231"/>
      <c r="T1413" s="232"/>
      <c r="U1413" s="232"/>
      <c r="V1413" s="236"/>
      <c r="W1413" s="236"/>
      <c r="X1413" s="236"/>
      <c r="Y1413" s="236"/>
      <c r="Z1413" s="236"/>
      <c r="AA1413" s="236"/>
      <c r="AB1413" s="236"/>
      <c r="AC1413" s="227"/>
      <c r="AD1413" s="232"/>
      <c r="AE1413" s="236"/>
      <c r="AF1413" s="236"/>
      <c r="AG1413" s="227"/>
      <c r="AH1413" s="236"/>
      <c r="AI1413" s="236"/>
      <c r="AJ1413" s="232"/>
    </row>
    <row r="1414" spans="2:36" s="79" customFormat="1" ht="57" customHeight="1" x14ac:dyDescent="0.3">
      <c r="B1414" s="228" t="s">
        <v>791</v>
      </c>
      <c r="C1414" s="228" t="s">
        <v>792</v>
      </c>
      <c r="D1414" s="228" t="s">
        <v>66</v>
      </c>
      <c r="E1414" s="271" t="s">
        <v>67</v>
      </c>
      <c r="F1414" s="271" t="s">
        <v>796</v>
      </c>
      <c r="G1414" s="271" t="s">
        <v>69</v>
      </c>
      <c r="H1414" s="256" t="s">
        <v>70</v>
      </c>
      <c r="I1414" s="256" t="s">
        <v>98</v>
      </c>
      <c r="J1414" s="11" t="s">
        <v>113</v>
      </c>
      <c r="K1414" s="7" t="s">
        <v>114</v>
      </c>
      <c r="L1414" s="7" t="s">
        <v>115</v>
      </c>
      <c r="M1414" s="73">
        <v>2</v>
      </c>
      <c r="N1414" s="277" t="s">
        <v>108</v>
      </c>
      <c r="O1414" s="269" t="s">
        <v>501</v>
      </c>
      <c r="P1414" s="256" t="s">
        <v>75</v>
      </c>
      <c r="Q1414" s="256" t="s">
        <v>76</v>
      </c>
      <c r="R1414" s="263" t="s">
        <v>77</v>
      </c>
      <c r="S1414" s="263" t="s">
        <v>109</v>
      </c>
      <c r="T1414" s="302">
        <f>+V1414+Y1414</f>
        <v>151940</v>
      </c>
      <c r="U1414" s="302">
        <f>+T1414/2</f>
        <v>75970</v>
      </c>
      <c r="V1414" s="233">
        <v>75970</v>
      </c>
      <c r="W1414" s="233" t="s">
        <v>98</v>
      </c>
      <c r="X1414" s="233" t="s">
        <v>98</v>
      </c>
      <c r="Y1414" s="233">
        <v>75970</v>
      </c>
      <c r="Z1414" s="233" t="s">
        <v>98</v>
      </c>
      <c r="AA1414" s="233" t="s">
        <v>98</v>
      </c>
      <c r="AB1414" s="233">
        <v>12319.46</v>
      </c>
      <c r="AC1414" s="233" t="s">
        <v>80</v>
      </c>
      <c r="AD1414" s="302">
        <f>+V1414+Y1414</f>
        <v>151940</v>
      </c>
      <c r="AE1414" s="233" t="s">
        <v>98</v>
      </c>
      <c r="AF1414" s="302" t="s">
        <v>98</v>
      </c>
      <c r="AG1414" s="233" t="s">
        <v>33</v>
      </c>
      <c r="AH1414" s="233" t="s">
        <v>252</v>
      </c>
      <c r="AI1414" s="233" t="s">
        <v>166</v>
      </c>
      <c r="AJ1414" s="302"/>
    </row>
    <row r="1415" spans="2:36" s="79" customFormat="1" ht="61.2" customHeight="1" x14ac:dyDescent="0.3">
      <c r="B1415" s="228"/>
      <c r="C1415" s="228"/>
      <c r="D1415" s="228"/>
      <c r="E1415" s="272"/>
      <c r="F1415" s="272"/>
      <c r="G1415" s="272"/>
      <c r="H1415" s="257"/>
      <c r="I1415" s="257"/>
      <c r="J1415" s="11" t="s">
        <v>116</v>
      </c>
      <c r="K1415" s="7" t="s">
        <v>117</v>
      </c>
      <c r="L1415" s="7" t="s">
        <v>85</v>
      </c>
      <c r="M1415" s="73">
        <v>2</v>
      </c>
      <c r="N1415" s="278"/>
      <c r="O1415" s="465"/>
      <c r="P1415" s="257"/>
      <c r="Q1415" s="257"/>
      <c r="R1415" s="264"/>
      <c r="S1415" s="264"/>
      <c r="T1415" s="303"/>
      <c r="U1415" s="303"/>
      <c r="V1415" s="234"/>
      <c r="W1415" s="234"/>
      <c r="X1415" s="234"/>
      <c r="Y1415" s="234"/>
      <c r="Z1415" s="234"/>
      <c r="AA1415" s="234"/>
      <c r="AB1415" s="234"/>
      <c r="AC1415" s="234"/>
      <c r="AD1415" s="303"/>
      <c r="AE1415" s="234"/>
      <c r="AF1415" s="303"/>
      <c r="AG1415" s="234"/>
      <c r="AH1415" s="234"/>
      <c r="AI1415" s="234"/>
      <c r="AJ1415" s="303"/>
    </row>
    <row r="1416" spans="2:36" s="79" customFormat="1" ht="53.7" customHeight="1" x14ac:dyDescent="0.3">
      <c r="B1416" s="228"/>
      <c r="C1416" s="228"/>
      <c r="D1416" s="228"/>
      <c r="E1416" s="272"/>
      <c r="F1416" s="272"/>
      <c r="G1416" s="272"/>
      <c r="H1416" s="257"/>
      <c r="I1416" s="257"/>
      <c r="J1416" s="11" t="s">
        <v>208</v>
      </c>
      <c r="K1416" s="7" t="s">
        <v>118</v>
      </c>
      <c r="L1416" s="7" t="s">
        <v>119</v>
      </c>
      <c r="M1416" s="73">
        <v>2</v>
      </c>
      <c r="N1416" s="278"/>
      <c r="O1416" s="465"/>
      <c r="P1416" s="257"/>
      <c r="Q1416" s="257"/>
      <c r="R1416" s="264"/>
      <c r="S1416" s="264"/>
      <c r="T1416" s="303"/>
      <c r="U1416" s="303"/>
      <c r="V1416" s="234"/>
      <c r="W1416" s="234"/>
      <c r="X1416" s="234"/>
      <c r="Y1416" s="234"/>
      <c r="Z1416" s="234"/>
      <c r="AA1416" s="234"/>
      <c r="AB1416" s="234"/>
      <c r="AC1416" s="234"/>
      <c r="AD1416" s="303"/>
      <c r="AE1416" s="234"/>
      <c r="AF1416" s="303"/>
      <c r="AG1416" s="234"/>
      <c r="AH1416" s="234"/>
      <c r="AI1416" s="234"/>
      <c r="AJ1416" s="303"/>
    </row>
    <row r="1417" spans="2:36" s="79" customFormat="1" ht="40.200000000000003" customHeight="1" x14ac:dyDescent="0.3">
      <c r="B1417" s="228"/>
      <c r="C1417" s="228"/>
      <c r="D1417" s="228"/>
      <c r="E1417" s="273"/>
      <c r="F1417" s="273"/>
      <c r="G1417" s="273"/>
      <c r="H1417" s="258"/>
      <c r="I1417" s="258"/>
      <c r="J1417" s="11" t="s">
        <v>120</v>
      </c>
      <c r="K1417" s="7" t="s">
        <v>121</v>
      </c>
      <c r="L1417" s="7" t="s">
        <v>119</v>
      </c>
      <c r="M1417" s="73">
        <v>2</v>
      </c>
      <c r="N1417" s="279"/>
      <c r="O1417" s="270"/>
      <c r="P1417" s="258"/>
      <c r="Q1417" s="258"/>
      <c r="R1417" s="265"/>
      <c r="S1417" s="265"/>
      <c r="T1417" s="253"/>
      <c r="U1417" s="253"/>
      <c r="V1417" s="235"/>
      <c r="W1417" s="235"/>
      <c r="X1417" s="235"/>
      <c r="Y1417" s="235"/>
      <c r="Z1417" s="235"/>
      <c r="AA1417" s="235"/>
      <c r="AB1417" s="235"/>
      <c r="AC1417" s="235"/>
      <c r="AD1417" s="253"/>
      <c r="AE1417" s="235"/>
      <c r="AF1417" s="253"/>
      <c r="AG1417" s="235"/>
      <c r="AH1417" s="235"/>
      <c r="AI1417" s="235"/>
      <c r="AJ1417" s="253"/>
    </row>
    <row r="1418" spans="2:36" s="79" customFormat="1" ht="69" customHeight="1" x14ac:dyDescent="0.3">
      <c r="B1418" s="228" t="s">
        <v>793</v>
      </c>
      <c r="C1418" s="228" t="s">
        <v>794</v>
      </c>
      <c r="D1418" s="228" t="s">
        <v>66</v>
      </c>
      <c r="E1418" s="271" t="s">
        <v>67</v>
      </c>
      <c r="F1418" s="271" t="s">
        <v>795</v>
      </c>
      <c r="G1418" s="271" t="s">
        <v>147</v>
      </c>
      <c r="H1418" s="256" t="s">
        <v>70</v>
      </c>
      <c r="I1418" s="256" t="s">
        <v>98</v>
      </c>
      <c r="J1418" s="11" t="s">
        <v>111</v>
      </c>
      <c r="K1418" s="7" t="s">
        <v>112</v>
      </c>
      <c r="L1418" s="7" t="s">
        <v>85</v>
      </c>
      <c r="M1418" s="73">
        <v>3</v>
      </c>
      <c r="N1418" s="277" t="s">
        <v>108</v>
      </c>
      <c r="O1418" s="269" t="s">
        <v>501</v>
      </c>
      <c r="P1418" s="256" t="s">
        <v>75</v>
      </c>
      <c r="Q1418" s="256" t="s">
        <v>76</v>
      </c>
      <c r="R1418" s="263" t="s">
        <v>77</v>
      </c>
      <c r="S1418" s="263" t="s">
        <v>109</v>
      </c>
      <c r="T1418" s="302">
        <f>+V1418+Y1418</f>
        <v>85600</v>
      </c>
      <c r="U1418" s="302">
        <f>+T1418/3</f>
        <v>28533.333333333332</v>
      </c>
      <c r="V1418" s="233">
        <v>42800</v>
      </c>
      <c r="W1418" s="233" t="s">
        <v>98</v>
      </c>
      <c r="X1418" s="233" t="s">
        <v>98</v>
      </c>
      <c r="Y1418" s="233">
        <v>42800</v>
      </c>
      <c r="Z1418" s="233" t="s">
        <v>98</v>
      </c>
      <c r="AA1418" s="233" t="s">
        <v>98</v>
      </c>
      <c r="AB1418" s="233">
        <v>6940.55</v>
      </c>
      <c r="AC1418" s="233" t="s">
        <v>149</v>
      </c>
      <c r="AD1418" s="302">
        <f>+V1418+Y1418</f>
        <v>85600</v>
      </c>
      <c r="AE1418" s="233" t="s">
        <v>98</v>
      </c>
      <c r="AF1418" s="302" t="s">
        <v>98</v>
      </c>
      <c r="AG1418" s="233" t="s">
        <v>33</v>
      </c>
      <c r="AH1418" s="233" t="s">
        <v>252</v>
      </c>
      <c r="AI1418" s="233" t="s">
        <v>166</v>
      </c>
      <c r="AJ1418" s="302"/>
    </row>
    <row r="1419" spans="2:36" s="79" customFormat="1" ht="53.7" customHeight="1" x14ac:dyDescent="0.3">
      <c r="B1419" s="228"/>
      <c r="C1419" s="228"/>
      <c r="D1419" s="228"/>
      <c r="E1419" s="273"/>
      <c r="F1419" s="273"/>
      <c r="G1419" s="273"/>
      <c r="H1419" s="258"/>
      <c r="I1419" s="258"/>
      <c r="J1419" s="11" t="s">
        <v>127</v>
      </c>
      <c r="K1419" s="7" t="s">
        <v>128</v>
      </c>
      <c r="L1419" s="7" t="s">
        <v>85</v>
      </c>
      <c r="M1419" s="73">
        <v>15</v>
      </c>
      <c r="N1419" s="279"/>
      <c r="O1419" s="270"/>
      <c r="P1419" s="258"/>
      <c r="Q1419" s="258"/>
      <c r="R1419" s="265"/>
      <c r="S1419" s="265"/>
      <c r="T1419" s="253"/>
      <c r="U1419" s="253"/>
      <c r="V1419" s="235"/>
      <c r="W1419" s="235"/>
      <c r="X1419" s="235"/>
      <c r="Y1419" s="235"/>
      <c r="Z1419" s="235"/>
      <c r="AA1419" s="235"/>
      <c r="AB1419" s="235"/>
      <c r="AC1419" s="235"/>
      <c r="AD1419" s="253"/>
      <c r="AE1419" s="235"/>
      <c r="AF1419" s="253"/>
      <c r="AG1419" s="235"/>
      <c r="AH1419" s="235"/>
      <c r="AI1419" s="235"/>
      <c r="AJ1419" s="253"/>
    </row>
    <row r="1420" spans="2:36" s="79" customFormat="1" ht="131.69999999999999" customHeight="1" x14ac:dyDescent="0.3">
      <c r="B1420" s="256" t="s">
        <v>987</v>
      </c>
      <c r="C1420" s="256" t="s">
        <v>788</v>
      </c>
      <c r="D1420" s="256" t="s">
        <v>66</v>
      </c>
      <c r="E1420" s="271" t="s">
        <v>67</v>
      </c>
      <c r="F1420" s="271" t="s">
        <v>795</v>
      </c>
      <c r="G1420" s="271" t="s">
        <v>147</v>
      </c>
      <c r="H1420" s="256" t="s">
        <v>70</v>
      </c>
      <c r="I1420" s="256" t="s">
        <v>98</v>
      </c>
      <c r="J1420" s="11" t="s">
        <v>207</v>
      </c>
      <c r="K1420" s="7" t="s">
        <v>107</v>
      </c>
      <c r="L1420" s="7" t="s">
        <v>86</v>
      </c>
      <c r="M1420" s="73">
        <v>40</v>
      </c>
      <c r="N1420" s="277" t="s">
        <v>108</v>
      </c>
      <c r="O1420" s="256" t="s">
        <v>501</v>
      </c>
      <c r="P1420" s="228" t="s">
        <v>75</v>
      </c>
      <c r="Q1420" s="228" t="s">
        <v>76</v>
      </c>
      <c r="R1420" s="231" t="s">
        <v>77</v>
      </c>
      <c r="S1420" s="231" t="s">
        <v>109</v>
      </c>
      <c r="T1420" s="232">
        <f>V1420+Y1420</f>
        <v>378703.62</v>
      </c>
      <c r="U1420" s="232"/>
      <c r="V1420" s="236">
        <v>189351.81</v>
      </c>
      <c r="W1420" s="236" t="s">
        <v>79</v>
      </c>
      <c r="X1420" s="236" t="s">
        <v>79</v>
      </c>
      <c r="Y1420" s="236">
        <v>189351.81</v>
      </c>
      <c r="Z1420" s="236" t="s">
        <v>98</v>
      </c>
      <c r="AA1420" s="236" t="s">
        <v>79</v>
      </c>
      <c r="AB1420" s="236">
        <v>30705.7</v>
      </c>
      <c r="AC1420" s="227" t="s">
        <v>149</v>
      </c>
      <c r="AD1420" s="232">
        <f>+V1420+Y1420</f>
        <v>378703.62</v>
      </c>
      <c r="AE1420" s="236" t="s">
        <v>98</v>
      </c>
      <c r="AF1420" s="236" t="s">
        <v>79</v>
      </c>
      <c r="AG1420" s="227" t="s">
        <v>33</v>
      </c>
      <c r="AH1420" s="236" t="s">
        <v>253</v>
      </c>
      <c r="AI1420" s="236" t="s">
        <v>166</v>
      </c>
      <c r="AJ1420" s="232"/>
    </row>
    <row r="1421" spans="2:36" s="79" customFormat="1" ht="58.5" customHeight="1" x14ac:dyDescent="0.3">
      <c r="B1421" s="257"/>
      <c r="C1421" s="257"/>
      <c r="D1421" s="257"/>
      <c r="E1421" s="272"/>
      <c r="F1421" s="272"/>
      <c r="G1421" s="272"/>
      <c r="H1421" s="257"/>
      <c r="I1421" s="257"/>
      <c r="J1421" s="11" t="s">
        <v>111</v>
      </c>
      <c r="K1421" s="7" t="s">
        <v>112</v>
      </c>
      <c r="L1421" s="7" t="s">
        <v>85</v>
      </c>
      <c r="M1421" s="73">
        <v>7</v>
      </c>
      <c r="N1421" s="278"/>
      <c r="O1421" s="257"/>
      <c r="P1421" s="228"/>
      <c r="Q1421" s="228"/>
      <c r="R1421" s="231"/>
      <c r="S1421" s="231"/>
      <c r="T1421" s="232"/>
      <c r="U1421" s="232"/>
      <c r="V1421" s="236"/>
      <c r="W1421" s="236"/>
      <c r="X1421" s="236"/>
      <c r="Y1421" s="236"/>
      <c r="Z1421" s="236"/>
      <c r="AA1421" s="236"/>
      <c r="AB1421" s="236"/>
      <c r="AC1421" s="227"/>
      <c r="AD1421" s="232"/>
      <c r="AE1421" s="236"/>
      <c r="AF1421" s="236"/>
      <c r="AG1421" s="227"/>
      <c r="AH1421" s="236"/>
      <c r="AI1421" s="236"/>
      <c r="AJ1421" s="232"/>
    </row>
    <row r="1422" spans="2:36" s="79" customFormat="1" ht="45.6" customHeight="1" x14ac:dyDescent="0.3">
      <c r="B1422" s="258"/>
      <c r="C1422" s="258"/>
      <c r="D1422" s="258"/>
      <c r="E1422" s="273"/>
      <c r="F1422" s="273"/>
      <c r="G1422" s="273"/>
      <c r="H1422" s="258"/>
      <c r="I1422" s="258"/>
      <c r="J1422" s="11" t="s">
        <v>127</v>
      </c>
      <c r="K1422" s="7" t="s">
        <v>128</v>
      </c>
      <c r="L1422" s="7" t="s">
        <v>85</v>
      </c>
      <c r="M1422" s="73">
        <v>185</v>
      </c>
      <c r="N1422" s="279"/>
      <c r="O1422" s="258"/>
      <c r="P1422" s="228"/>
      <c r="Q1422" s="228"/>
      <c r="R1422" s="231"/>
      <c r="S1422" s="231"/>
      <c r="T1422" s="232"/>
      <c r="U1422" s="232"/>
      <c r="V1422" s="236"/>
      <c r="W1422" s="236"/>
      <c r="X1422" s="236"/>
      <c r="Y1422" s="236"/>
      <c r="Z1422" s="236"/>
      <c r="AA1422" s="236"/>
      <c r="AB1422" s="236"/>
      <c r="AC1422" s="227"/>
      <c r="AD1422" s="232"/>
      <c r="AE1422" s="236"/>
      <c r="AF1422" s="236"/>
      <c r="AG1422" s="227"/>
      <c r="AH1422" s="236"/>
      <c r="AI1422" s="236"/>
      <c r="AJ1422" s="232"/>
    </row>
    <row r="1423" spans="2:36" s="79" customFormat="1" ht="131.69999999999999" customHeight="1" x14ac:dyDescent="0.3">
      <c r="B1423" s="256" t="s">
        <v>1311</v>
      </c>
      <c r="C1423" s="256" t="s">
        <v>1313</v>
      </c>
      <c r="D1423" s="256" t="s">
        <v>66</v>
      </c>
      <c r="E1423" s="271" t="s">
        <v>67</v>
      </c>
      <c r="F1423" s="271" t="s">
        <v>795</v>
      </c>
      <c r="G1423" s="271" t="s">
        <v>147</v>
      </c>
      <c r="H1423" s="256" t="s">
        <v>70</v>
      </c>
      <c r="I1423" s="256" t="s">
        <v>98</v>
      </c>
      <c r="J1423" s="11" t="s">
        <v>207</v>
      </c>
      <c r="K1423" s="7" t="s">
        <v>107</v>
      </c>
      <c r="L1423" s="7" t="s">
        <v>86</v>
      </c>
      <c r="M1423" s="73">
        <v>40</v>
      </c>
      <c r="N1423" s="277" t="s">
        <v>108</v>
      </c>
      <c r="O1423" s="256" t="s">
        <v>501</v>
      </c>
      <c r="P1423" s="228" t="s">
        <v>75</v>
      </c>
      <c r="Q1423" s="228" t="s">
        <v>76</v>
      </c>
      <c r="R1423" s="231" t="s">
        <v>77</v>
      </c>
      <c r="S1423" s="231" t="s">
        <v>109</v>
      </c>
      <c r="T1423" s="232">
        <f>V1423+Y1423</f>
        <v>246583</v>
      </c>
      <c r="U1423" s="232"/>
      <c r="V1423" s="236">
        <v>123291.5</v>
      </c>
      <c r="W1423" s="236" t="s">
        <v>79</v>
      </c>
      <c r="X1423" s="236" t="s">
        <v>79</v>
      </c>
      <c r="Y1423" s="236">
        <v>123291.5</v>
      </c>
      <c r="Z1423" s="236" t="s">
        <v>98</v>
      </c>
      <c r="AA1423" s="236" t="s">
        <v>79</v>
      </c>
      <c r="AB1423" s="236">
        <v>18493.73</v>
      </c>
      <c r="AC1423" s="227" t="s">
        <v>149</v>
      </c>
      <c r="AD1423" s="232">
        <f>+V1423+Y1423</f>
        <v>246583</v>
      </c>
      <c r="AE1423" s="236" t="s">
        <v>98</v>
      </c>
      <c r="AF1423" s="236" t="s">
        <v>79</v>
      </c>
      <c r="AG1423" s="227" t="s">
        <v>33</v>
      </c>
      <c r="AH1423" s="236" t="s">
        <v>406</v>
      </c>
      <c r="AI1423" s="236" t="s">
        <v>510</v>
      </c>
      <c r="AJ1423" s="232"/>
    </row>
    <row r="1424" spans="2:36" s="79" customFormat="1" ht="58.5" customHeight="1" x14ac:dyDescent="0.3">
      <c r="B1424" s="257"/>
      <c r="C1424" s="257"/>
      <c r="D1424" s="257"/>
      <c r="E1424" s="272"/>
      <c r="F1424" s="272"/>
      <c r="G1424" s="272"/>
      <c r="H1424" s="257"/>
      <c r="I1424" s="257"/>
      <c r="J1424" s="11" t="s">
        <v>111</v>
      </c>
      <c r="K1424" s="7" t="s">
        <v>112</v>
      </c>
      <c r="L1424" s="7" t="s">
        <v>85</v>
      </c>
      <c r="M1424" s="73">
        <v>4</v>
      </c>
      <c r="N1424" s="278"/>
      <c r="O1424" s="257"/>
      <c r="P1424" s="228"/>
      <c r="Q1424" s="228"/>
      <c r="R1424" s="231"/>
      <c r="S1424" s="231"/>
      <c r="T1424" s="232"/>
      <c r="U1424" s="232"/>
      <c r="V1424" s="236"/>
      <c r="W1424" s="236"/>
      <c r="X1424" s="236"/>
      <c r="Y1424" s="236"/>
      <c r="Z1424" s="236"/>
      <c r="AA1424" s="236"/>
      <c r="AB1424" s="236"/>
      <c r="AC1424" s="227"/>
      <c r="AD1424" s="232"/>
      <c r="AE1424" s="236"/>
      <c r="AF1424" s="236"/>
      <c r="AG1424" s="227"/>
      <c r="AH1424" s="236"/>
      <c r="AI1424" s="236"/>
      <c r="AJ1424" s="232"/>
    </row>
    <row r="1425" spans="2:36" s="79" customFormat="1" ht="45.6" customHeight="1" x14ac:dyDescent="0.3">
      <c r="B1425" s="258"/>
      <c r="C1425" s="258"/>
      <c r="D1425" s="258"/>
      <c r="E1425" s="273"/>
      <c r="F1425" s="273"/>
      <c r="G1425" s="273"/>
      <c r="H1425" s="258"/>
      <c r="I1425" s="258"/>
      <c r="J1425" s="11" t="s">
        <v>127</v>
      </c>
      <c r="K1425" s="7" t="s">
        <v>128</v>
      </c>
      <c r="L1425" s="7" t="s">
        <v>85</v>
      </c>
      <c r="M1425" s="73">
        <v>185</v>
      </c>
      <c r="N1425" s="279"/>
      <c r="O1425" s="258"/>
      <c r="P1425" s="228"/>
      <c r="Q1425" s="228"/>
      <c r="R1425" s="231"/>
      <c r="S1425" s="231"/>
      <c r="T1425" s="232"/>
      <c r="U1425" s="232"/>
      <c r="V1425" s="236"/>
      <c r="W1425" s="236"/>
      <c r="X1425" s="236"/>
      <c r="Y1425" s="236"/>
      <c r="Z1425" s="236"/>
      <c r="AA1425" s="236"/>
      <c r="AB1425" s="236"/>
      <c r="AC1425" s="227"/>
      <c r="AD1425" s="232"/>
      <c r="AE1425" s="236"/>
      <c r="AF1425" s="236"/>
      <c r="AG1425" s="227"/>
      <c r="AH1425" s="236"/>
      <c r="AI1425" s="236"/>
      <c r="AJ1425" s="232"/>
    </row>
    <row r="1426" spans="2:36" s="79" customFormat="1" ht="129.6" customHeight="1" x14ac:dyDescent="0.3">
      <c r="B1426" s="256" t="s">
        <v>1312</v>
      </c>
      <c r="C1426" s="256" t="s">
        <v>1314</v>
      </c>
      <c r="D1426" s="256" t="s">
        <v>66</v>
      </c>
      <c r="E1426" s="271" t="s">
        <v>67</v>
      </c>
      <c r="F1426" s="271" t="s">
        <v>795</v>
      </c>
      <c r="G1426" s="271" t="s">
        <v>147</v>
      </c>
      <c r="H1426" s="256" t="s">
        <v>70</v>
      </c>
      <c r="I1426" s="256" t="s">
        <v>98</v>
      </c>
      <c r="J1426" s="11" t="s">
        <v>207</v>
      </c>
      <c r="K1426" s="7" t="s">
        <v>107</v>
      </c>
      <c r="L1426" s="7" t="s">
        <v>86</v>
      </c>
      <c r="M1426" s="63">
        <v>40</v>
      </c>
      <c r="N1426" s="277" t="s">
        <v>108</v>
      </c>
      <c r="O1426" s="256" t="s">
        <v>501</v>
      </c>
      <c r="P1426" s="228" t="s">
        <v>75</v>
      </c>
      <c r="Q1426" s="228" t="s">
        <v>76</v>
      </c>
      <c r="R1426" s="231" t="s">
        <v>77</v>
      </c>
      <c r="S1426" s="231" t="s">
        <v>109</v>
      </c>
      <c r="T1426" s="232">
        <f>V1426+Y1426</f>
        <v>236786.42</v>
      </c>
      <c r="U1426" s="232" t="s">
        <v>98</v>
      </c>
      <c r="V1426" s="236">
        <v>118393.21</v>
      </c>
      <c r="W1426" s="236" t="s">
        <v>79</v>
      </c>
      <c r="X1426" s="236" t="s">
        <v>79</v>
      </c>
      <c r="Y1426" s="236">
        <v>118393.21</v>
      </c>
      <c r="Z1426" s="236" t="s">
        <v>98</v>
      </c>
      <c r="AA1426" s="236" t="s">
        <v>79</v>
      </c>
      <c r="AB1426" s="236">
        <v>17758.98</v>
      </c>
      <c r="AC1426" s="227" t="s">
        <v>149</v>
      </c>
      <c r="AD1426" s="232">
        <f>+V1426+Y1426</f>
        <v>236786.42</v>
      </c>
      <c r="AE1426" s="236" t="s">
        <v>98</v>
      </c>
      <c r="AF1426" s="236" t="s">
        <v>79</v>
      </c>
      <c r="AG1426" s="227" t="s">
        <v>33</v>
      </c>
      <c r="AH1426" s="236" t="s">
        <v>406</v>
      </c>
      <c r="AI1426" s="236" t="s">
        <v>510</v>
      </c>
      <c r="AJ1426" s="232"/>
    </row>
    <row r="1427" spans="2:36" s="79" customFormat="1" ht="57" customHeight="1" x14ac:dyDescent="0.3">
      <c r="B1427" s="257"/>
      <c r="C1427" s="257"/>
      <c r="D1427" s="257"/>
      <c r="E1427" s="272"/>
      <c r="F1427" s="272"/>
      <c r="G1427" s="272"/>
      <c r="H1427" s="257"/>
      <c r="I1427" s="257"/>
      <c r="J1427" s="11" t="s">
        <v>111</v>
      </c>
      <c r="K1427" s="7" t="s">
        <v>112</v>
      </c>
      <c r="L1427" s="7" t="s">
        <v>85</v>
      </c>
      <c r="M1427" s="73">
        <v>4</v>
      </c>
      <c r="N1427" s="278"/>
      <c r="O1427" s="257"/>
      <c r="P1427" s="228"/>
      <c r="Q1427" s="228"/>
      <c r="R1427" s="231"/>
      <c r="S1427" s="231"/>
      <c r="T1427" s="232"/>
      <c r="U1427" s="232"/>
      <c r="V1427" s="236"/>
      <c r="W1427" s="236"/>
      <c r="X1427" s="236"/>
      <c r="Y1427" s="236"/>
      <c r="Z1427" s="236"/>
      <c r="AA1427" s="236"/>
      <c r="AB1427" s="236"/>
      <c r="AC1427" s="227"/>
      <c r="AD1427" s="232"/>
      <c r="AE1427" s="236"/>
      <c r="AF1427" s="236"/>
      <c r="AG1427" s="227"/>
      <c r="AH1427" s="236"/>
      <c r="AI1427" s="236"/>
      <c r="AJ1427" s="232"/>
    </row>
    <row r="1428" spans="2:36" s="79" customFormat="1" ht="45" customHeight="1" x14ac:dyDescent="0.3">
      <c r="B1428" s="258"/>
      <c r="C1428" s="258"/>
      <c r="D1428" s="258"/>
      <c r="E1428" s="273"/>
      <c r="F1428" s="273"/>
      <c r="G1428" s="273"/>
      <c r="H1428" s="258"/>
      <c r="I1428" s="258"/>
      <c r="J1428" s="11" t="s">
        <v>127</v>
      </c>
      <c r="K1428" s="7" t="s">
        <v>128</v>
      </c>
      <c r="L1428" s="7" t="s">
        <v>85</v>
      </c>
      <c r="M1428" s="73">
        <v>156</v>
      </c>
      <c r="N1428" s="279"/>
      <c r="O1428" s="258"/>
      <c r="P1428" s="228"/>
      <c r="Q1428" s="228"/>
      <c r="R1428" s="231"/>
      <c r="S1428" s="231"/>
      <c r="T1428" s="232"/>
      <c r="U1428" s="232"/>
      <c r="V1428" s="236"/>
      <c r="W1428" s="236"/>
      <c r="X1428" s="236"/>
      <c r="Y1428" s="236"/>
      <c r="Z1428" s="236"/>
      <c r="AA1428" s="236"/>
      <c r="AB1428" s="236"/>
      <c r="AC1428" s="227"/>
      <c r="AD1428" s="232"/>
      <c r="AE1428" s="236"/>
      <c r="AF1428" s="236"/>
      <c r="AG1428" s="227"/>
      <c r="AH1428" s="236"/>
      <c r="AI1428" s="236"/>
      <c r="AJ1428" s="232"/>
    </row>
    <row r="1429" spans="2:36" s="79" customFormat="1" ht="96.6" x14ac:dyDescent="0.3">
      <c r="B1429" s="257" t="s">
        <v>839</v>
      </c>
      <c r="C1429" s="272" t="s">
        <v>846</v>
      </c>
      <c r="D1429" s="257" t="s">
        <v>66</v>
      </c>
      <c r="E1429" s="272" t="s">
        <v>67</v>
      </c>
      <c r="F1429" s="273" t="s">
        <v>134</v>
      </c>
      <c r="G1429" s="273" t="s">
        <v>147</v>
      </c>
      <c r="H1429" s="257" t="s">
        <v>70</v>
      </c>
      <c r="I1429" s="258" t="s">
        <v>79</v>
      </c>
      <c r="J1429" s="72" t="s">
        <v>207</v>
      </c>
      <c r="K1429" s="22" t="s">
        <v>107</v>
      </c>
      <c r="L1429" s="22" t="s">
        <v>86</v>
      </c>
      <c r="M1429" s="73">
        <v>40</v>
      </c>
      <c r="N1429" s="482" t="s">
        <v>638</v>
      </c>
      <c r="O1429" s="482" t="s">
        <v>840</v>
      </c>
      <c r="P1429" s="258" t="s">
        <v>75</v>
      </c>
      <c r="Q1429" s="258" t="s">
        <v>76</v>
      </c>
      <c r="R1429" s="265" t="s">
        <v>77</v>
      </c>
      <c r="S1429" s="265" t="s">
        <v>109</v>
      </c>
      <c r="T1429" s="253">
        <f>Y1429+V1429</f>
        <v>256800</v>
      </c>
      <c r="U1429" s="253">
        <f>+T1429/M1430</f>
        <v>64200</v>
      </c>
      <c r="V1429" s="449">
        <v>218280</v>
      </c>
      <c r="W1429" s="235" t="s">
        <v>98</v>
      </c>
      <c r="X1429" s="235" t="s">
        <v>79</v>
      </c>
      <c r="Y1429" s="449">
        <v>38520</v>
      </c>
      <c r="Z1429" s="235" t="s">
        <v>98</v>
      </c>
      <c r="AA1429" s="235" t="s">
        <v>79</v>
      </c>
      <c r="AB1429" s="450">
        <v>94980.81</v>
      </c>
      <c r="AC1429" s="241" t="s">
        <v>149</v>
      </c>
      <c r="AD1429" s="261" t="s">
        <v>98</v>
      </c>
      <c r="AE1429" s="262">
        <f>+V1429+Y1429</f>
        <v>256800</v>
      </c>
      <c r="AF1429" s="258" t="s">
        <v>79</v>
      </c>
      <c r="AG1429" s="241" t="s">
        <v>33</v>
      </c>
      <c r="AH1429" s="279" t="s">
        <v>841</v>
      </c>
      <c r="AI1429" s="279" t="s">
        <v>161</v>
      </c>
      <c r="AJ1429" s="253"/>
    </row>
    <row r="1430" spans="2:36" s="79" customFormat="1" ht="65.7" customHeight="1" x14ac:dyDescent="0.3">
      <c r="B1430" s="257"/>
      <c r="C1430" s="272"/>
      <c r="D1430" s="257"/>
      <c r="E1430" s="272"/>
      <c r="F1430" s="229"/>
      <c r="G1430" s="229"/>
      <c r="H1430" s="257"/>
      <c r="I1430" s="228"/>
      <c r="J1430" s="11" t="s">
        <v>111</v>
      </c>
      <c r="K1430" s="7" t="s">
        <v>112</v>
      </c>
      <c r="L1430" s="7" t="s">
        <v>85</v>
      </c>
      <c r="M1430" s="73">
        <v>4</v>
      </c>
      <c r="N1430" s="476"/>
      <c r="O1430" s="274"/>
      <c r="P1430" s="228"/>
      <c r="Q1430" s="228"/>
      <c r="R1430" s="231"/>
      <c r="S1430" s="231"/>
      <c r="T1430" s="232"/>
      <c r="U1430" s="232"/>
      <c r="V1430" s="449"/>
      <c r="W1430" s="236"/>
      <c r="X1430" s="236"/>
      <c r="Y1430" s="449"/>
      <c r="Z1430" s="236"/>
      <c r="AA1430" s="236"/>
      <c r="AB1430" s="276"/>
      <c r="AC1430" s="227"/>
      <c r="AD1430" s="261"/>
      <c r="AE1430" s="237"/>
      <c r="AF1430" s="228"/>
      <c r="AG1430" s="227"/>
      <c r="AH1430" s="238"/>
      <c r="AI1430" s="238"/>
      <c r="AJ1430" s="232"/>
    </row>
    <row r="1431" spans="2:36" s="79" customFormat="1" ht="48.6" customHeight="1" x14ac:dyDescent="0.3">
      <c r="B1431" s="258"/>
      <c r="C1431" s="273"/>
      <c r="D1431" s="257"/>
      <c r="E1431" s="272"/>
      <c r="F1431" s="229"/>
      <c r="G1431" s="229"/>
      <c r="H1431" s="258"/>
      <c r="I1431" s="228"/>
      <c r="J1431" s="11" t="s">
        <v>127</v>
      </c>
      <c r="K1431" s="7" t="s">
        <v>128</v>
      </c>
      <c r="L1431" s="7" t="s">
        <v>85</v>
      </c>
      <c r="M1431" s="73">
        <v>120</v>
      </c>
      <c r="N1431" s="476"/>
      <c r="O1431" s="274"/>
      <c r="P1431" s="228"/>
      <c r="Q1431" s="228"/>
      <c r="R1431" s="231"/>
      <c r="S1431" s="231"/>
      <c r="T1431" s="232"/>
      <c r="U1431" s="232"/>
      <c r="V1431" s="450"/>
      <c r="W1431" s="236"/>
      <c r="X1431" s="236"/>
      <c r="Y1431" s="450"/>
      <c r="Z1431" s="236"/>
      <c r="AA1431" s="236"/>
      <c r="AB1431" s="276"/>
      <c r="AC1431" s="227"/>
      <c r="AD1431" s="262"/>
      <c r="AE1431" s="237"/>
      <c r="AF1431" s="228"/>
      <c r="AG1431" s="227"/>
      <c r="AH1431" s="238"/>
      <c r="AI1431" s="238"/>
      <c r="AJ1431" s="232"/>
    </row>
    <row r="1432" spans="2:36" s="79" customFormat="1" ht="133.5" customHeight="1" x14ac:dyDescent="0.3">
      <c r="B1432" s="304" t="s">
        <v>1058</v>
      </c>
      <c r="C1432" s="299" t="s">
        <v>845</v>
      </c>
      <c r="D1432" s="304" t="s">
        <v>66</v>
      </c>
      <c r="E1432" s="336" t="s">
        <v>67</v>
      </c>
      <c r="F1432" s="299" t="s">
        <v>134</v>
      </c>
      <c r="G1432" s="299" t="s">
        <v>147</v>
      </c>
      <c r="H1432" s="304" t="s">
        <v>70</v>
      </c>
      <c r="I1432" s="243" t="s">
        <v>79</v>
      </c>
      <c r="J1432" s="59" t="s">
        <v>207</v>
      </c>
      <c r="K1432" s="60" t="s">
        <v>107</v>
      </c>
      <c r="L1432" s="60" t="s">
        <v>86</v>
      </c>
      <c r="M1432" s="76">
        <v>40</v>
      </c>
      <c r="N1432" s="360" t="s">
        <v>638</v>
      </c>
      <c r="O1432" s="360" t="s">
        <v>840</v>
      </c>
      <c r="P1432" s="305" t="s">
        <v>75</v>
      </c>
      <c r="Q1432" s="305" t="s">
        <v>76</v>
      </c>
      <c r="R1432" s="354" t="s">
        <v>77</v>
      </c>
      <c r="S1432" s="354" t="s">
        <v>109</v>
      </c>
      <c r="T1432" s="350">
        <f>Y1432+V1432</f>
        <v>42800</v>
      </c>
      <c r="U1432" s="350">
        <f>+T1432/M1433</f>
        <v>42800</v>
      </c>
      <c r="V1432" s="447">
        <v>36380</v>
      </c>
      <c r="W1432" s="290" t="s">
        <v>98</v>
      </c>
      <c r="X1432" s="290" t="s">
        <v>79</v>
      </c>
      <c r="Y1432" s="447">
        <v>6420</v>
      </c>
      <c r="Z1432" s="290" t="s">
        <v>98</v>
      </c>
      <c r="AA1432" s="290" t="s">
        <v>79</v>
      </c>
      <c r="AB1432" s="447">
        <v>15830.14</v>
      </c>
      <c r="AC1432" s="287" t="s">
        <v>149</v>
      </c>
      <c r="AD1432" s="334" t="s">
        <v>98</v>
      </c>
      <c r="AE1432" s="335">
        <f>+V1432+Y1432</f>
        <v>42800</v>
      </c>
      <c r="AF1432" s="305" t="s">
        <v>79</v>
      </c>
      <c r="AG1432" s="287" t="s">
        <v>33</v>
      </c>
      <c r="AH1432" s="366" t="s">
        <v>176</v>
      </c>
      <c r="AI1432" s="366" t="s">
        <v>161</v>
      </c>
      <c r="AJ1432" s="350"/>
    </row>
    <row r="1433" spans="2:36" s="79" customFormat="1" ht="76.5" customHeight="1" x14ac:dyDescent="0.3">
      <c r="B1433" s="306"/>
      <c r="C1433" s="299"/>
      <c r="D1433" s="306"/>
      <c r="E1433" s="337"/>
      <c r="F1433" s="299"/>
      <c r="G1433" s="299"/>
      <c r="H1433" s="306"/>
      <c r="I1433" s="243"/>
      <c r="J1433" s="20" t="s">
        <v>111</v>
      </c>
      <c r="K1433" s="27" t="s">
        <v>112</v>
      </c>
      <c r="L1433" s="27" t="s">
        <v>85</v>
      </c>
      <c r="M1433" s="76">
        <v>1</v>
      </c>
      <c r="N1433" s="486"/>
      <c r="O1433" s="360"/>
      <c r="P1433" s="243"/>
      <c r="Q1433" s="243"/>
      <c r="R1433" s="301"/>
      <c r="S1433" s="301"/>
      <c r="T1433" s="300"/>
      <c r="U1433" s="300"/>
      <c r="V1433" s="447"/>
      <c r="W1433" s="284"/>
      <c r="X1433" s="284"/>
      <c r="Y1433" s="447"/>
      <c r="Z1433" s="284"/>
      <c r="AA1433" s="284"/>
      <c r="AB1433" s="447"/>
      <c r="AC1433" s="282"/>
      <c r="AD1433" s="334"/>
      <c r="AE1433" s="283"/>
      <c r="AF1433" s="243"/>
      <c r="AG1433" s="282"/>
      <c r="AH1433" s="366"/>
      <c r="AI1433" s="366"/>
      <c r="AJ1433" s="300"/>
    </row>
    <row r="1434" spans="2:36" s="79" customFormat="1" ht="48.6" customHeight="1" x14ac:dyDescent="0.3">
      <c r="B1434" s="305"/>
      <c r="C1434" s="299"/>
      <c r="D1434" s="306"/>
      <c r="E1434" s="337"/>
      <c r="F1434" s="299"/>
      <c r="G1434" s="299"/>
      <c r="H1434" s="305"/>
      <c r="I1434" s="243"/>
      <c r="J1434" s="20" t="s">
        <v>127</v>
      </c>
      <c r="K1434" s="27" t="s">
        <v>128</v>
      </c>
      <c r="L1434" s="27" t="s">
        <v>85</v>
      </c>
      <c r="M1434" s="76">
        <v>20</v>
      </c>
      <c r="N1434" s="486"/>
      <c r="O1434" s="360"/>
      <c r="P1434" s="243"/>
      <c r="Q1434" s="243"/>
      <c r="R1434" s="301"/>
      <c r="S1434" s="301"/>
      <c r="T1434" s="300"/>
      <c r="U1434" s="300"/>
      <c r="V1434" s="447"/>
      <c r="W1434" s="284"/>
      <c r="X1434" s="284"/>
      <c r="Y1434" s="447"/>
      <c r="Z1434" s="284"/>
      <c r="AA1434" s="284"/>
      <c r="AB1434" s="447"/>
      <c r="AC1434" s="282"/>
      <c r="AD1434" s="335"/>
      <c r="AE1434" s="283"/>
      <c r="AF1434" s="243"/>
      <c r="AG1434" s="282"/>
      <c r="AH1434" s="366"/>
      <c r="AI1434" s="366"/>
      <c r="AJ1434" s="300"/>
    </row>
    <row r="1435" spans="2:36" s="79" customFormat="1" ht="96.6" x14ac:dyDescent="0.3">
      <c r="B1435" s="304" t="s">
        <v>1059</v>
      </c>
      <c r="C1435" s="360" t="s">
        <v>844</v>
      </c>
      <c r="D1435" s="304" t="s">
        <v>66</v>
      </c>
      <c r="E1435" s="336" t="s">
        <v>67</v>
      </c>
      <c r="F1435" s="299" t="s">
        <v>134</v>
      </c>
      <c r="G1435" s="299" t="s">
        <v>147</v>
      </c>
      <c r="H1435" s="304" t="s">
        <v>70</v>
      </c>
      <c r="I1435" s="243" t="s">
        <v>79</v>
      </c>
      <c r="J1435" s="59" t="s">
        <v>207</v>
      </c>
      <c r="K1435" s="60" t="s">
        <v>107</v>
      </c>
      <c r="L1435" s="60" t="s">
        <v>86</v>
      </c>
      <c r="M1435" s="76">
        <v>40</v>
      </c>
      <c r="N1435" s="360" t="s">
        <v>638</v>
      </c>
      <c r="O1435" s="360" t="s">
        <v>840</v>
      </c>
      <c r="P1435" s="305" t="s">
        <v>75</v>
      </c>
      <c r="Q1435" s="305" t="s">
        <v>76</v>
      </c>
      <c r="R1435" s="354" t="s">
        <v>77</v>
      </c>
      <c r="S1435" s="354" t="s">
        <v>109</v>
      </c>
      <c r="T1435" s="350">
        <f>Y1435+V1435</f>
        <v>128400</v>
      </c>
      <c r="U1435" s="350">
        <f>+T1435/M1436</f>
        <v>64200</v>
      </c>
      <c r="V1435" s="447">
        <v>109140</v>
      </c>
      <c r="W1435" s="290" t="s">
        <v>98</v>
      </c>
      <c r="X1435" s="290" t="s">
        <v>79</v>
      </c>
      <c r="Y1435" s="447">
        <v>19260</v>
      </c>
      <c r="Z1435" s="290" t="s">
        <v>98</v>
      </c>
      <c r="AA1435" s="290" t="s">
        <v>79</v>
      </c>
      <c r="AB1435" s="447">
        <v>47490.42</v>
      </c>
      <c r="AC1435" s="287" t="s">
        <v>149</v>
      </c>
      <c r="AD1435" s="334" t="s">
        <v>98</v>
      </c>
      <c r="AE1435" s="335">
        <f>+V1435+Y1435</f>
        <v>128400</v>
      </c>
      <c r="AF1435" s="305" t="s">
        <v>79</v>
      </c>
      <c r="AG1435" s="287" t="s">
        <v>33</v>
      </c>
      <c r="AH1435" s="366" t="s">
        <v>842</v>
      </c>
      <c r="AI1435" s="366" t="s">
        <v>161</v>
      </c>
      <c r="AJ1435" s="350"/>
    </row>
    <row r="1436" spans="2:36" s="79" customFormat="1" ht="41.4" x14ac:dyDescent="0.3">
      <c r="B1436" s="306"/>
      <c r="C1436" s="360"/>
      <c r="D1436" s="306"/>
      <c r="E1436" s="337"/>
      <c r="F1436" s="299"/>
      <c r="G1436" s="299"/>
      <c r="H1436" s="306"/>
      <c r="I1436" s="243"/>
      <c r="J1436" s="20" t="s">
        <v>111</v>
      </c>
      <c r="K1436" s="27" t="s">
        <v>112</v>
      </c>
      <c r="L1436" s="27" t="s">
        <v>85</v>
      </c>
      <c r="M1436" s="76">
        <v>2</v>
      </c>
      <c r="N1436" s="486"/>
      <c r="O1436" s="360"/>
      <c r="P1436" s="243"/>
      <c r="Q1436" s="243"/>
      <c r="R1436" s="301"/>
      <c r="S1436" s="301"/>
      <c r="T1436" s="300"/>
      <c r="U1436" s="300"/>
      <c r="V1436" s="447"/>
      <c r="W1436" s="284"/>
      <c r="X1436" s="284"/>
      <c r="Y1436" s="447"/>
      <c r="Z1436" s="284"/>
      <c r="AA1436" s="284"/>
      <c r="AB1436" s="447"/>
      <c r="AC1436" s="282"/>
      <c r="AD1436" s="334"/>
      <c r="AE1436" s="283"/>
      <c r="AF1436" s="243"/>
      <c r="AG1436" s="282"/>
      <c r="AH1436" s="366"/>
      <c r="AI1436" s="366"/>
      <c r="AJ1436" s="300"/>
    </row>
    <row r="1437" spans="2:36" s="79" customFormat="1" ht="48.6" customHeight="1" x14ac:dyDescent="0.3">
      <c r="B1437" s="305"/>
      <c r="C1437" s="360"/>
      <c r="D1437" s="306"/>
      <c r="E1437" s="337"/>
      <c r="F1437" s="299"/>
      <c r="G1437" s="299"/>
      <c r="H1437" s="305"/>
      <c r="I1437" s="243"/>
      <c r="J1437" s="20" t="s">
        <v>127</v>
      </c>
      <c r="K1437" s="27" t="s">
        <v>128</v>
      </c>
      <c r="L1437" s="27" t="s">
        <v>85</v>
      </c>
      <c r="M1437" s="76">
        <v>60</v>
      </c>
      <c r="N1437" s="486"/>
      <c r="O1437" s="360"/>
      <c r="P1437" s="243"/>
      <c r="Q1437" s="243"/>
      <c r="R1437" s="301"/>
      <c r="S1437" s="301"/>
      <c r="T1437" s="300"/>
      <c r="U1437" s="300"/>
      <c r="V1437" s="447"/>
      <c r="W1437" s="284"/>
      <c r="X1437" s="284"/>
      <c r="Y1437" s="447"/>
      <c r="Z1437" s="284"/>
      <c r="AA1437" s="284"/>
      <c r="AB1437" s="447"/>
      <c r="AC1437" s="282"/>
      <c r="AD1437" s="335"/>
      <c r="AE1437" s="283"/>
      <c r="AF1437" s="243"/>
      <c r="AG1437" s="282"/>
      <c r="AH1437" s="366"/>
      <c r="AI1437" s="366"/>
      <c r="AJ1437" s="300"/>
    </row>
    <row r="1438" spans="2:36" s="109" customFormat="1" ht="48.6" customHeight="1" x14ac:dyDescent="0.3">
      <c r="B1438" s="304" t="s">
        <v>838</v>
      </c>
      <c r="C1438" s="360" t="s">
        <v>843</v>
      </c>
      <c r="D1438" s="243" t="s">
        <v>66</v>
      </c>
      <c r="E1438" s="336" t="s">
        <v>67</v>
      </c>
      <c r="F1438" s="299" t="s">
        <v>132</v>
      </c>
      <c r="G1438" s="299" t="s">
        <v>69</v>
      </c>
      <c r="H1438" s="214" t="s">
        <v>70</v>
      </c>
      <c r="I1438" s="243" t="s">
        <v>98</v>
      </c>
      <c r="J1438" s="20" t="s">
        <v>113</v>
      </c>
      <c r="K1438" s="176" t="s">
        <v>114</v>
      </c>
      <c r="L1438" s="27" t="s">
        <v>115</v>
      </c>
      <c r="M1438" s="61">
        <v>1</v>
      </c>
      <c r="N1438" s="360" t="s">
        <v>638</v>
      </c>
      <c r="O1438" s="360" t="s">
        <v>840</v>
      </c>
      <c r="P1438" s="444" t="s">
        <v>75</v>
      </c>
      <c r="Q1438" s="444" t="s">
        <v>76</v>
      </c>
      <c r="R1438" s="444" t="s">
        <v>77</v>
      </c>
      <c r="S1438" s="301" t="s">
        <v>109</v>
      </c>
      <c r="T1438" s="300">
        <f>V1438+Y1438</f>
        <v>75970</v>
      </c>
      <c r="U1438" s="300">
        <f>+T1438/M1439</f>
        <v>75970</v>
      </c>
      <c r="V1438" s="477">
        <v>64574.5</v>
      </c>
      <c r="W1438" s="284" t="s">
        <v>98</v>
      </c>
      <c r="X1438" s="284" t="s">
        <v>98</v>
      </c>
      <c r="Y1438" s="477">
        <v>11395.5</v>
      </c>
      <c r="Z1438" s="284" t="s">
        <v>98</v>
      </c>
      <c r="AA1438" s="284" t="s">
        <v>98</v>
      </c>
      <c r="AB1438" s="477">
        <v>28098.49</v>
      </c>
      <c r="AC1438" s="282" t="s">
        <v>80</v>
      </c>
      <c r="AD1438" s="333" t="s">
        <v>98</v>
      </c>
      <c r="AE1438" s="284">
        <f>+V1438+Y1438</f>
        <v>75970</v>
      </c>
      <c r="AF1438" s="300" t="s">
        <v>98</v>
      </c>
      <c r="AG1438" s="284" t="s">
        <v>33</v>
      </c>
      <c r="AH1438" s="366" t="s">
        <v>246</v>
      </c>
      <c r="AI1438" s="366" t="s">
        <v>247</v>
      </c>
      <c r="AJ1438" s="348"/>
    </row>
    <row r="1439" spans="2:36" s="109" customFormat="1" ht="55.2" x14ac:dyDescent="0.3">
      <c r="B1439" s="306"/>
      <c r="C1439" s="360"/>
      <c r="D1439" s="243"/>
      <c r="E1439" s="337"/>
      <c r="F1439" s="299"/>
      <c r="G1439" s="299"/>
      <c r="H1439" s="215"/>
      <c r="I1439" s="243"/>
      <c r="J1439" s="20" t="s">
        <v>116</v>
      </c>
      <c r="K1439" s="176" t="s">
        <v>117</v>
      </c>
      <c r="L1439" s="27" t="s">
        <v>85</v>
      </c>
      <c r="M1439" s="61">
        <v>1</v>
      </c>
      <c r="N1439" s="360"/>
      <c r="O1439" s="360"/>
      <c r="P1439" s="445"/>
      <c r="Q1439" s="445"/>
      <c r="R1439" s="445"/>
      <c r="S1439" s="301"/>
      <c r="T1439" s="300"/>
      <c r="U1439" s="300"/>
      <c r="V1439" s="477"/>
      <c r="W1439" s="284"/>
      <c r="X1439" s="284"/>
      <c r="Y1439" s="477"/>
      <c r="Z1439" s="284"/>
      <c r="AA1439" s="284"/>
      <c r="AB1439" s="477"/>
      <c r="AC1439" s="282"/>
      <c r="AD1439" s="334"/>
      <c r="AE1439" s="284"/>
      <c r="AF1439" s="300"/>
      <c r="AG1439" s="284"/>
      <c r="AH1439" s="366"/>
      <c r="AI1439" s="366"/>
      <c r="AJ1439" s="349"/>
    </row>
    <row r="1440" spans="2:36" s="109" customFormat="1" ht="41.4" x14ac:dyDescent="0.3">
      <c r="B1440" s="306"/>
      <c r="C1440" s="360"/>
      <c r="D1440" s="243"/>
      <c r="E1440" s="337"/>
      <c r="F1440" s="299"/>
      <c r="G1440" s="299"/>
      <c r="H1440" s="215"/>
      <c r="I1440" s="243"/>
      <c r="J1440" s="20" t="s">
        <v>208</v>
      </c>
      <c r="K1440" s="176" t="s">
        <v>118</v>
      </c>
      <c r="L1440" s="27" t="s">
        <v>119</v>
      </c>
      <c r="M1440" s="61">
        <v>1</v>
      </c>
      <c r="N1440" s="360"/>
      <c r="O1440" s="360"/>
      <c r="P1440" s="445"/>
      <c r="Q1440" s="445"/>
      <c r="R1440" s="445"/>
      <c r="S1440" s="301"/>
      <c r="T1440" s="300"/>
      <c r="U1440" s="300"/>
      <c r="V1440" s="477"/>
      <c r="W1440" s="284"/>
      <c r="X1440" s="284"/>
      <c r="Y1440" s="477"/>
      <c r="Z1440" s="284"/>
      <c r="AA1440" s="284"/>
      <c r="AB1440" s="477"/>
      <c r="AC1440" s="282"/>
      <c r="AD1440" s="334"/>
      <c r="AE1440" s="284"/>
      <c r="AF1440" s="300"/>
      <c r="AG1440" s="284"/>
      <c r="AH1440" s="366"/>
      <c r="AI1440" s="366"/>
      <c r="AJ1440" s="349"/>
    </row>
    <row r="1441" spans="2:36" s="109" customFormat="1" ht="48.6" customHeight="1" x14ac:dyDescent="0.3">
      <c r="B1441" s="305"/>
      <c r="C1441" s="360"/>
      <c r="D1441" s="243"/>
      <c r="E1441" s="338"/>
      <c r="F1441" s="299"/>
      <c r="G1441" s="299"/>
      <c r="H1441" s="216"/>
      <c r="I1441" s="243"/>
      <c r="J1441" s="20" t="s">
        <v>120</v>
      </c>
      <c r="K1441" s="176" t="s">
        <v>121</v>
      </c>
      <c r="L1441" s="27" t="s">
        <v>119</v>
      </c>
      <c r="M1441" s="61">
        <v>1</v>
      </c>
      <c r="N1441" s="486"/>
      <c r="O1441" s="486"/>
      <c r="P1441" s="446"/>
      <c r="Q1441" s="446"/>
      <c r="R1441" s="446"/>
      <c r="S1441" s="301"/>
      <c r="T1441" s="300"/>
      <c r="U1441" s="300"/>
      <c r="V1441" s="477"/>
      <c r="W1441" s="284"/>
      <c r="X1441" s="284"/>
      <c r="Y1441" s="477"/>
      <c r="Z1441" s="284"/>
      <c r="AA1441" s="284"/>
      <c r="AB1441" s="477"/>
      <c r="AC1441" s="282"/>
      <c r="AD1441" s="335"/>
      <c r="AE1441" s="284"/>
      <c r="AF1441" s="300"/>
      <c r="AG1441" s="284"/>
      <c r="AH1441" s="366"/>
      <c r="AI1441" s="366"/>
      <c r="AJ1441" s="350"/>
    </row>
    <row r="1442" spans="2:36" s="79" customFormat="1" ht="96.6" x14ac:dyDescent="0.3">
      <c r="B1442" s="256" t="s">
        <v>935</v>
      </c>
      <c r="C1442" s="271" t="s">
        <v>846</v>
      </c>
      <c r="D1442" s="256" t="s">
        <v>66</v>
      </c>
      <c r="E1442" s="271" t="s">
        <v>67</v>
      </c>
      <c r="F1442" s="229" t="s">
        <v>134</v>
      </c>
      <c r="G1442" s="229" t="s">
        <v>147</v>
      </c>
      <c r="H1442" s="256" t="s">
        <v>70</v>
      </c>
      <c r="I1442" s="228" t="s">
        <v>79</v>
      </c>
      <c r="J1442" s="11" t="s">
        <v>207</v>
      </c>
      <c r="K1442" s="7" t="s">
        <v>107</v>
      </c>
      <c r="L1442" s="7" t="s">
        <v>86</v>
      </c>
      <c r="M1442" s="63">
        <v>40</v>
      </c>
      <c r="N1442" s="274" t="s">
        <v>638</v>
      </c>
      <c r="O1442" s="274" t="s">
        <v>840</v>
      </c>
      <c r="P1442" s="228" t="s">
        <v>75</v>
      </c>
      <c r="Q1442" s="228" t="s">
        <v>76</v>
      </c>
      <c r="R1442" s="231" t="s">
        <v>77</v>
      </c>
      <c r="S1442" s="231" t="s">
        <v>109</v>
      </c>
      <c r="T1442" s="232">
        <f>Y1442+V1442</f>
        <v>193437.66999999998</v>
      </c>
      <c r="U1442" s="232">
        <f>+T1442/M1443</f>
        <v>64479.223333333328</v>
      </c>
      <c r="V1442" s="448">
        <v>164422.01999999999</v>
      </c>
      <c r="W1442" s="236" t="s">
        <v>98</v>
      </c>
      <c r="X1442" s="236" t="s">
        <v>79</v>
      </c>
      <c r="Y1442" s="448">
        <v>29015.65</v>
      </c>
      <c r="Z1442" s="236" t="s">
        <v>98</v>
      </c>
      <c r="AA1442" s="236" t="s">
        <v>79</v>
      </c>
      <c r="AB1442" s="276">
        <v>71545.429999999993</v>
      </c>
      <c r="AC1442" s="227" t="s">
        <v>149</v>
      </c>
      <c r="AD1442" s="260" t="s">
        <v>98</v>
      </c>
      <c r="AE1442" s="237">
        <f>+V1442+Y1442</f>
        <v>193437.66999999998</v>
      </c>
      <c r="AF1442" s="228" t="s">
        <v>79</v>
      </c>
      <c r="AG1442" s="227" t="s">
        <v>33</v>
      </c>
      <c r="AH1442" s="238" t="s">
        <v>179</v>
      </c>
      <c r="AI1442" s="238" t="s">
        <v>294</v>
      </c>
      <c r="AJ1442" s="232"/>
    </row>
    <row r="1443" spans="2:36" s="79" customFormat="1" ht="65.7" customHeight="1" x14ac:dyDescent="0.3">
      <c r="B1443" s="257"/>
      <c r="C1443" s="272"/>
      <c r="D1443" s="257"/>
      <c r="E1443" s="272"/>
      <c r="F1443" s="229"/>
      <c r="G1443" s="229"/>
      <c r="H1443" s="257"/>
      <c r="I1443" s="228"/>
      <c r="J1443" s="11" t="s">
        <v>111</v>
      </c>
      <c r="K1443" s="7" t="s">
        <v>112</v>
      </c>
      <c r="L1443" s="7" t="s">
        <v>85</v>
      </c>
      <c r="M1443" s="73">
        <v>3</v>
      </c>
      <c r="N1443" s="476"/>
      <c r="O1443" s="274"/>
      <c r="P1443" s="228"/>
      <c r="Q1443" s="228"/>
      <c r="R1443" s="231"/>
      <c r="S1443" s="231"/>
      <c r="T1443" s="232"/>
      <c r="U1443" s="232"/>
      <c r="V1443" s="449"/>
      <c r="W1443" s="236"/>
      <c r="X1443" s="236"/>
      <c r="Y1443" s="449"/>
      <c r="Z1443" s="236"/>
      <c r="AA1443" s="236"/>
      <c r="AB1443" s="276"/>
      <c r="AC1443" s="227"/>
      <c r="AD1443" s="261"/>
      <c r="AE1443" s="237"/>
      <c r="AF1443" s="228"/>
      <c r="AG1443" s="227"/>
      <c r="AH1443" s="238"/>
      <c r="AI1443" s="238"/>
      <c r="AJ1443" s="232"/>
    </row>
    <row r="1444" spans="2:36" s="79" customFormat="1" ht="48.6" customHeight="1" x14ac:dyDescent="0.3">
      <c r="B1444" s="258"/>
      <c r="C1444" s="273"/>
      <c r="D1444" s="258"/>
      <c r="E1444" s="273"/>
      <c r="F1444" s="229"/>
      <c r="G1444" s="229"/>
      <c r="H1444" s="258"/>
      <c r="I1444" s="228"/>
      <c r="J1444" s="11" t="s">
        <v>127</v>
      </c>
      <c r="K1444" s="7" t="s">
        <v>128</v>
      </c>
      <c r="L1444" s="7" t="s">
        <v>85</v>
      </c>
      <c r="M1444" s="73">
        <v>80</v>
      </c>
      <c r="N1444" s="476"/>
      <c r="O1444" s="274"/>
      <c r="P1444" s="228"/>
      <c r="Q1444" s="228"/>
      <c r="R1444" s="231"/>
      <c r="S1444" s="231"/>
      <c r="T1444" s="232"/>
      <c r="U1444" s="232"/>
      <c r="V1444" s="450"/>
      <c r="W1444" s="236"/>
      <c r="X1444" s="236"/>
      <c r="Y1444" s="450"/>
      <c r="Z1444" s="236"/>
      <c r="AA1444" s="236"/>
      <c r="AB1444" s="276"/>
      <c r="AC1444" s="227"/>
      <c r="AD1444" s="262"/>
      <c r="AE1444" s="237"/>
      <c r="AF1444" s="228"/>
      <c r="AG1444" s="227"/>
      <c r="AH1444" s="238"/>
      <c r="AI1444" s="238"/>
      <c r="AJ1444" s="232"/>
    </row>
    <row r="1445" spans="2:36" s="79" customFormat="1" ht="133.5" customHeight="1" x14ac:dyDescent="0.3">
      <c r="B1445" s="304" t="s">
        <v>936</v>
      </c>
      <c r="C1445" s="299" t="s">
        <v>845</v>
      </c>
      <c r="D1445" s="304" t="s">
        <v>66</v>
      </c>
      <c r="E1445" s="336" t="s">
        <v>67</v>
      </c>
      <c r="F1445" s="299" t="s">
        <v>134</v>
      </c>
      <c r="G1445" s="299" t="s">
        <v>147</v>
      </c>
      <c r="H1445" s="304" t="s">
        <v>70</v>
      </c>
      <c r="I1445" s="243" t="s">
        <v>79</v>
      </c>
      <c r="J1445" s="59" t="s">
        <v>207</v>
      </c>
      <c r="K1445" s="60" t="s">
        <v>107</v>
      </c>
      <c r="L1445" s="60" t="s">
        <v>86</v>
      </c>
      <c r="M1445" s="76">
        <v>40</v>
      </c>
      <c r="N1445" s="360" t="s">
        <v>638</v>
      </c>
      <c r="O1445" s="360" t="s">
        <v>840</v>
      </c>
      <c r="P1445" s="305" t="s">
        <v>75</v>
      </c>
      <c r="Q1445" s="305" t="s">
        <v>76</v>
      </c>
      <c r="R1445" s="354" t="s">
        <v>77</v>
      </c>
      <c r="S1445" s="354" t="s">
        <v>109</v>
      </c>
      <c r="T1445" s="350">
        <f>Y1445+V1445</f>
        <v>42800</v>
      </c>
      <c r="U1445" s="350">
        <f>+T1445/M1446</f>
        <v>42800</v>
      </c>
      <c r="V1445" s="447">
        <v>36380</v>
      </c>
      <c r="W1445" s="290" t="s">
        <v>98</v>
      </c>
      <c r="X1445" s="290" t="s">
        <v>79</v>
      </c>
      <c r="Y1445" s="447">
        <v>6420</v>
      </c>
      <c r="Z1445" s="290" t="s">
        <v>98</v>
      </c>
      <c r="AA1445" s="290" t="s">
        <v>79</v>
      </c>
      <c r="AB1445" s="447">
        <v>15830.14</v>
      </c>
      <c r="AC1445" s="287" t="s">
        <v>149</v>
      </c>
      <c r="AD1445" s="334" t="s">
        <v>98</v>
      </c>
      <c r="AE1445" s="335">
        <f>+V1445+Y1445</f>
        <v>42800</v>
      </c>
      <c r="AF1445" s="305" t="s">
        <v>79</v>
      </c>
      <c r="AG1445" s="287" t="s">
        <v>33</v>
      </c>
      <c r="AH1445" s="366" t="s">
        <v>246</v>
      </c>
      <c r="AI1445" s="366" t="s">
        <v>247</v>
      </c>
      <c r="AJ1445" s="350"/>
    </row>
    <row r="1446" spans="2:36" s="79" customFormat="1" ht="76.5" customHeight="1" x14ac:dyDescent="0.3">
      <c r="B1446" s="306"/>
      <c r="C1446" s="299"/>
      <c r="D1446" s="306"/>
      <c r="E1446" s="337"/>
      <c r="F1446" s="299"/>
      <c r="G1446" s="299"/>
      <c r="H1446" s="306"/>
      <c r="I1446" s="243"/>
      <c r="J1446" s="20" t="s">
        <v>111</v>
      </c>
      <c r="K1446" s="27" t="s">
        <v>112</v>
      </c>
      <c r="L1446" s="27" t="s">
        <v>85</v>
      </c>
      <c r="M1446" s="76">
        <v>1</v>
      </c>
      <c r="N1446" s="486"/>
      <c r="O1446" s="360"/>
      <c r="P1446" s="243"/>
      <c r="Q1446" s="243"/>
      <c r="R1446" s="301"/>
      <c r="S1446" s="301"/>
      <c r="T1446" s="300"/>
      <c r="U1446" s="300"/>
      <c r="V1446" s="447"/>
      <c r="W1446" s="284"/>
      <c r="X1446" s="284"/>
      <c r="Y1446" s="447"/>
      <c r="Z1446" s="284"/>
      <c r="AA1446" s="284"/>
      <c r="AB1446" s="447"/>
      <c r="AC1446" s="282"/>
      <c r="AD1446" s="334"/>
      <c r="AE1446" s="283"/>
      <c r="AF1446" s="243"/>
      <c r="AG1446" s="282"/>
      <c r="AH1446" s="366"/>
      <c r="AI1446" s="366"/>
      <c r="AJ1446" s="300"/>
    </row>
    <row r="1447" spans="2:36" s="79" customFormat="1" ht="48.6" customHeight="1" x14ac:dyDescent="0.3">
      <c r="B1447" s="305"/>
      <c r="C1447" s="299"/>
      <c r="D1447" s="306"/>
      <c r="E1447" s="337"/>
      <c r="F1447" s="299"/>
      <c r="G1447" s="299"/>
      <c r="H1447" s="305"/>
      <c r="I1447" s="243"/>
      <c r="J1447" s="20" t="s">
        <v>127</v>
      </c>
      <c r="K1447" s="27" t="s">
        <v>128</v>
      </c>
      <c r="L1447" s="27" t="s">
        <v>85</v>
      </c>
      <c r="M1447" s="76">
        <v>20</v>
      </c>
      <c r="N1447" s="486"/>
      <c r="O1447" s="360"/>
      <c r="P1447" s="243"/>
      <c r="Q1447" s="243"/>
      <c r="R1447" s="301"/>
      <c r="S1447" s="301"/>
      <c r="T1447" s="300"/>
      <c r="U1447" s="300"/>
      <c r="V1447" s="447"/>
      <c r="W1447" s="284"/>
      <c r="X1447" s="284"/>
      <c r="Y1447" s="447"/>
      <c r="Z1447" s="284"/>
      <c r="AA1447" s="284"/>
      <c r="AB1447" s="447"/>
      <c r="AC1447" s="282"/>
      <c r="AD1447" s="335"/>
      <c r="AE1447" s="283"/>
      <c r="AF1447" s="243"/>
      <c r="AG1447" s="282"/>
      <c r="AH1447" s="366"/>
      <c r="AI1447" s="366"/>
      <c r="AJ1447" s="300"/>
    </row>
    <row r="1448" spans="2:36" s="79" customFormat="1" ht="96.6" x14ac:dyDescent="0.3">
      <c r="B1448" s="304" t="s">
        <v>937</v>
      </c>
      <c r="C1448" s="360" t="s">
        <v>844</v>
      </c>
      <c r="D1448" s="304" t="s">
        <v>66</v>
      </c>
      <c r="E1448" s="336" t="s">
        <v>67</v>
      </c>
      <c r="F1448" s="299" t="s">
        <v>134</v>
      </c>
      <c r="G1448" s="299" t="s">
        <v>147</v>
      </c>
      <c r="H1448" s="304" t="s">
        <v>70</v>
      </c>
      <c r="I1448" s="243" t="s">
        <v>79</v>
      </c>
      <c r="J1448" s="59" t="s">
        <v>207</v>
      </c>
      <c r="K1448" s="60" t="s">
        <v>107</v>
      </c>
      <c r="L1448" s="60" t="s">
        <v>86</v>
      </c>
      <c r="M1448" s="76">
        <v>40</v>
      </c>
      <c r="N1448" s="360" t="s">
        <v>638</v>
      </c>
      <c r="O1448" s="360" t="s">
        <v>840</v>
      </c>
      <c r="P1448" s="305" t="s">
        <v>75</v>
      </c>
      <c r="Q1448" s="305" t="s">
        <v>76</v>
      </c>
      <c r="R1448" s="354" t="s">
        <v>77</v>
      </c>
      <c r="S1448" s="354" t="s">
        <v>109</v>
      </c>
      <c r="T1448" s="350">
        <f>Y1448+V1448</f>
        <v>128400</v>
      </c>
      <c r="U1448" s="350">
        <f>+T1448/M1449</f>
        <v>64200</v>
      </c>
      <c r="V1448" s="447">
        <v>109140</v>
      </c>
      <c r="W1448" s="290" t="s">
        <v>98</v>
      </c>
      <c r="X1448" s="290" t="s">
        <v>79</v>
      </c>
      <c r="Y1448" s="447">
        <v>19260</v>
      </c>
      <c r="Z1448" s="290" t="s">
        <v>98</v>
      </c>
      <c r="AA1448" s="290" t="s">
        <v>79</v>
      </c>
      <c r="AB1448" s="447">
        <v>47490.42</v>
      </c>
      <c r="AC1448" s="287" t="s">
        <v>149</v>
      </c>
      <c r="AD1448" s="334" t="s">
        <v>98</v>
      </c>
      <c r="AE1448" s="335">
        <f>+V1448+Y1448</f>
        <v>128400</v>
      </c>
      <c r="AF1448" s="305" t="s">
        <v>79</v>
      </c>
      <c r="AG1448" s="287" t="s">
        <v>33</v>
      </c>
      <c r="AH1448" s="366" t="s">
        <v>246</v>
      </c>
      <c r="AI1448" s="366" t="s">
        <v>247</v>
      </c>
      <c r="AJ1448" s="350"/>
    </row>
    <row r="1449" spans="2:36" s="79" customFormat="1" ht="41.4" x14ac:dyDescent="0.3">
      <c r="B1449" s="306"/>
      <c r="C1449" s="360"/>
      <c r="D1449" s="306"/>
      <c r="E1449" s="337"/>
      <c r="F1449" s="299"/>
      <c r="G1449" s="299"/>
      <c r="H1449" s="306"/>
      <c r="I1449" s="243"/>
      <c r="J1449" s="20" t="s">
        <v>111</v>
      </c>
      <c r="K1449" s="27" t="s">
        <v>112</v>
      </c>
      <c r="L1449" s="27" t="s">
        <v>85</v>
      </c>
      <c r="M1449" s="76">
        <v>2</v>
      </c>
      <c r="N1449" s="486"/>
      <c r="O1449" s="360"/>
      <c r="P1449" s="243"/>
      <c r="Q1449" s="243"/>
      <c r="R1449" s="301"/>
      <c r="S1449" s="301"/>
      <c r="T1449" s="300"/>
      <c r="U1449" s="300"/>
      <c r="V1449" s="447"/>
      <c r="W1449" s="284"/>
      <c r="X1449" s="284"/>
      <c r="Y1449" s="447"/>
      <c r="Z1449" s="284"/>
      <c r="AA1449" s="284"/>
      <c r="AB1449" s="447"/>
      <c r="AC1449" s="282"/>
      <c r="AD1449" s="334"/>
      <c r="AE1449" s="283"/>
      <c r="AF1449" s="243"/>
      <c r="AG1449" s="282"/>
      <c r="AH1449" s="366"/>
      <c r="AI1449" s="366"/>
      <c r="AJ1449" s="300"/>
    </row>
    <row r="1450" spans="2:36" s="79" customFormat="1" ht="48.6" customHeight="1" x14ac:dyDescent="0.3">
      <c r="B1450" s="305"/>
      <c r="C1450" s="360"/>
      <c r="D1450" s="306"/>
      <c r="E1450" s="337"/>
      <c r="F1450" s="299"/>
      <c r="G1450" s="299"/>
      <c r="H1450" s="305"/>
      <c r="I1450" s="243"/>
      <c r="J1450" s="20" t="s">
        <v>127</v>
      </c>
      <c r="K1450" s="27" t="s">
        <v>128</v>
      </c>
      <c r="L1450" s="27" t="s">
        <v>85</v>
      </c>
      <c r="M1450" s="76">
        <v>60</v>
      </c>
      <c r="N1450" s="486"/>
      <c r="O1450" s="360"/>
      <c r="P1450" s="243"/>
      <c r="Q1450" s="243"/>
      <c r="R1450" s="301"/>
      <c r="S1450" s="301"/>
      <c r="T1450" s="300"/>
      <c r="U1450" s="300"/>
      <c r="V1450" s="447"/>
      <c r="W1450" s="284"/>
      <c r="X1450" s="284"/>
      <c r="Y1450" s="447"/>
      <c r="Z1450" s="284"/>
      <c r="AA1450" s="284"/>
      <c r="AB1450" s="447"/>
      <c r="AC1450" s="282"/>
      <c r="AD1450" s="335"/>
      <c r="AE1450" s="283"/>
      <c r="AF1450" s="243"/>
      <c r="AG1450" s="282"/>
      <c r="AH1450" s="366"/>
      <c r="AI1450" s="366"/>
      <c r="AJ1450" s="300"/>
    </row>
    <row r="1451" spans="2:36" s="79" customFormat="1" ht="133.5" customHeight="1" x14ac:dyDescent="0.3">
      <c r="B1451" s="256" t="s">
        <v>971</v>
      </c>
      <c r="C1451" s="229" t="s">
        <v>845</v>
      </c>
      <c r="D1451" s="256" t="s">
        <v>66</v>
      </c>
      <c r="E1451" s="271" t="s">
        <v>67</v>
      </c>
      <c r="F1451" s="229" t="s">
        <v>134</v>
      </c>
      <c r="G1451" s="229" t="s">
        <v>147</v>
      </c>
      <c r="H1451" s="256" t="s">
        <v>70</v>
      </c>
      <c r="I1451" s="228" t="s">
        <v>79</v>
      </c>
      <c r="J1451" s="72" t="s">
        <v>207</v>
      </c>
      <c r="K1451" s="22" t="s">
        <v>107</v>
      </c>
      <c r="L1451" s="22" t="s">
        <v>86</v>
      </c>
      <c r="M1451" s="73">
        <v>40</v>
      </c>
      <c r="N1451" s="274" t="s">
        <v>638</v>
      </c>
      <c r="O1451" s="274" t="s">
        <v>840</v>
      </c>
      <c r="P1451" s="258" t="s">
        <v>75</v>
      </c>
      <c r="Q1451" s="258" t="s">
        <v>76</v>
      </c>
      <c r="R1451" s="265" t="s">
        <v>77</v>
      </c>
      <c r="S1451" s="265" t="s">
        <v>109</v>
      </c>
      <c r="T1451" s="253">
        <f>Y1451+V1451</f>
        <v>42800</v>
      </c>
      <c r="U1451" s="253">
        <f>+T1451/M1452</f>
        <v>42800</v>
      </c>
      <c r="V1451" s="276">
        <v>36380</v>
      </c>
      <c r="W1451" s="235" t="s">
        <v>98</v>
      </c>
      <c r="X1451" s="235" t="s">
        <v>79</v>
      </c>
      <c r="Y1451" s="276">
        <v>6420</v>
      </c>
      <c r="Z1451" s="235" t="s">
        <v>98</v>
      </c>
      <c r="AA1451" s="235" t="s">
        <v>79</v>
      </c>
      <c r="AB1451" s="276">
        <v>15830.14</v>
      </c>
      <c r="AC1451" s="241" t="s">
        <v>149</v>
      </c>
      <c r="AD1451" s="261" t="s">
        <v>98</v>
      </c>
      <c r="AE1451" s="262">
        <f>+V1451+Y1451</f>
        <v>42800</v>
      </c>
      <c r="AF1451" s="258" t="s">
        <v>79</v>
      </c>
      <c r="AG1451" s="241" t="s">
        <v>33</v>
      </c>
      <c r="AH1451" s="238" t="s">
        <v>246</v>
      </c>
      <c r="AI1451" s="238" t="s">
        <v>247</v>
      </c>
      <c r="AJ1451" s="253"/>
    </row>
    <row r="1452" spans="2:36" s="79" customFormat="1" ht="76.5" customHeight="1" x14ac:dyDescent="0.3">
      <c r="B1452" s="257"/>
      <c r="C1452" s="229"/>
      <c r="D1452" s="257"/>
      <c r="E1452" s="272"/>
      <c r="F1452" s="229"/>
      <c r="G1452" s="229"/>
      <c r="H1452" s="257"/>
      <c r="I1452" s="228"/>
      <c r="J1452" s="11" t="s">
        <v>111</v>
      </c>
      <c r="K1452" s="7" t="s">
        <v>112</v>
      </c>
      <c r="L1452" s="7" t="s">
        <v>85</v>
      </c>
      <c r="M1452" s="73">
        <v>1</v>
      </c>
      <c r="N1452" s="476"/>
      <c r="O1452" s="274"/>
      <c r="P1452" s="228"/>
      <c r="Q1452" s="228"/>
      <c r="R1452" s="231"/>
      <c r="S1452" s="231"/>
      <c r="T1452" s="232"/>
      <c r="U1452" s="232"/>
      <c r="V1452" s="276"/>
      <c r="W1452" s="236"/>
      <c r="X1452" s="236"/>
      <c r="Y1452" s="276"/>
      <c r="Z1452" s="236"/>
      <c r="AA1452" s="236"/>
      <c r="AB1452" s="276"/>
      <c r="AC1452" s="227"/>
      <c r="AD1452" s="261"/>
      <c r="AE1452" s="237"/>
      <c r="AF1452" s="228"/>
      <c r="AG1452" s="227"/>
      <c r="AH1452" s="238"/>
      <c r="AI1452" s="238"/>
      <c r="AJ1452" s="232"/>
    </row>
    <row r="1453" spans="2:36" s="79" customFormat="1" ht="48.6" customHeight="1" x14ac:dyDescent="0.3">
      <c r="B1453" s="258"/>
      <c r="C1453" s="229"/>
      <c r="D1453" s="257"/>
      <c r="E1453" s="272"/>
      <c r="F1453" s="229"/>
      <c r="G1453" s="229"/>
      <c r="H1453" s="258"/>
      <c r="I1453" s="228"/>
      <c r="J1453" s="11" t="s">
        <v>127</v>
      </c>
      <c r="K1453" s="7" t="s">
        <v>128</v>
      </c>
      <c r="L1453" s="7" t="s">
        <v>85</v>
      </c>
      <c r="M1453" s="73">
        <v>20</v>
      </c>
      <c r="N1453" s="476"/>
      <c r="O1453" s="274"/>
      <c r="P1453" s="228"/>
      <c r="Q1453" s="228"/>
      <c r="R1453" s="231"/>
      <c r="S1453" s="231"/>
      <c r="T1453" s="232"/>
      <c r="U1453" s="232"/>
      <c r="V1453" s="276"/>
      <c r="W1453" s="236"/>
      <c r="X1453" s="236"/>
      <c r="Y1453" s="276"/>
      <c r="Z1453" s="236"/>
      <c r="AA1453" s="236"/>
      <c r="AB1453" s="276"/>
      <c r="AC1453" s="227"/>
      <c r="AD1453" s="262"/>
      <c r="AE1453" s="237"/>
      <c r="AF1453" s="228"/>
      <c r="AG1453" s="227"/>
      <c r="AH1453" s="238"/>
      <c r="AI1453" s="238"/>
      <c r="AJ1453" s="232"/>
    </row>
    <row r="1454" spans="2:36" s="79" customFormat="1" ht="96.6" x14ac:dyDescent="0.3">
      <c r="B1454" s="256" t="s">
        <v>972</v>
      </c>
      <c r="C1454" s="274" t="s">
        <v>844</v>
      </c>
      <c r="D1454" s="256" t="s">
        <v>66</v>
      </c>
      <c r="E1454" s="271" t="s">
        <v>67</v>
      </c>
      <c r="F1454" s="229" t="s">
        <v>134</v>
      </c>
      <c r="G1454" s="229" t="s">
        <v>147</v>
      </c>
      <c r="H1454" s="256" t="s">
        <v>70</v>
      </c>
      <c r="I1454" s="228" t="s">
        <v>79</v>
      </c>
      <c r="J1454" s="11" t="s">
        <v>207</v>
      </c>
      <c r="K1454" s="7" t="s">
        <v>107</v>
      </c>
      <c r="L1454" s="7" t="s">
        <v>86</v>
      </c>
      <c r="M1454" s="63">
        <v>40</v>
      </c>
      <c r="N1454" s="274" t="s">
        <v>638</v>
      </c>
      <c r="O1454" s="274" t="s">
        <v>840</v>
      </c>
      <c r="P1454" s="258" t="s">
        <v>75</v>
      </c>
      <c r="Q1454" s="258" t="s">
        <v>76</v>
      </c>
      <c r="R1454" s="265" t="s">
        <v>77</v>
      </c>
      <c r="S1454" s="265" t="s">
        <v>109</v>
      </c>
      <c r="T1454" s="253">
        <f>Y1454+V1454</f>
        <v>128400</v>
      </c>
      <c r="U1454" s="253">
        <f>+T1454/M1455</f>
        <v>64200</v>
      </c>
      <c r="V1454" s="276">
        <v>109140</v>
      </c>
      <c r="W1454" s="235" t="s">
        <v>98</v>
      </c>
      <c r="X1454" s="235" t="s">
        <v>79</v>
      </c>
      <c r="Y1454" s="276">
        <v>19260</v>
      </c>
      <c r="Z1454" s="235" t="s">
        <v>98</v>
      </c>
      <c r="AA1454" s="235" t="s">
        <v>79</v>
      </c>
      <c r="AB1454" s="276">
        <v>47490.42</v>
      </c>
      <c r="AC1454" s="241" t="s">
        <v>149</v>
      </c>
      <c r="AD1454" s="261" t="s">
        <v>98</v>
      </c>
      <c r="AE1454" s="262">
        <f>+V1454+Y1454</f>
        <v>128400</v>
      </c>
      <c r="AF1454" s="258" t="s">
        <v>79</v>
      </c>
      <c r="AG1454" s="241" t="s">
        <v>33</v>
      </c>
      <c r="AH1454" s="238" t="s">
        <v>246</v>
      </c>
      <c r="AI1454" s="238" t="s">
        <v>247</v>
      </c>
      <c r="AJ1454" s="253"/>
    </row>
    <row r="1455" spans="2:36" s="79" customFormat="1" ht="41.4" x14ac:dyDescent="0.3">
      <c r="B1455" s="257"/>
      <c r="C1455" s="274"/>
      <c r="D1455" s="257"/>
      <c r="E1455" s="272"/>
      <c r="F1455" s="229"/>
      <c r="G1455" s="229"/>
      <c r="H1455" s="257"/>
      <c r="I1455" s="228"/>
      <c r="J1455" s="11" t="s">
        <v>111</v>
      </c>
      <c r="K1455" s="7" t="s">
        <v>112</v>
      </c>
      <c r="L1455" s="7" t="s">
        <v>85</v>
      </c>
      <c r="M1455" s="73">
        <v>2</v>
      </c>
      <c r="N1455" s="476"/>
      <c r="O1455" s="274"/>
      <c r="P1455" s="228"/>
      <c r="Q1455" s="228"/>
      <c r="R1455" s="231"/>
      <c r="S1455" s="231"/>
      <c r="T1455" s="232"/>
      <c r="U1455" s="232"/>
      <c r="V1455" s="276"/>
      <c r="W1455" s="236"/>
      <c r="X1455" s="236"/>
      <c r="Y1455" s="276"/>
      <c r="Z1455" s="236"/>
      <c r="AA1455" s="236"/>
      <c r="AB1455" s="276"/>
      <c r="AC1455" s="227"/>
      <c r="AD1455" s="261"/>
      <c r="AE1455" s="237"/>
      <c r="AF1455" s="228"/>
      <c r="AG1455" s="227"/>
      <c r="AH1455" s="238"/>
      <c r="AI1455" s="238"/>
      <c r="AJ1455" s="232"/>
    </row>
    <row r="1456" spans="2:36" s="79" customFormat="1" ht="48.6" customHeight="1" x14ac:dyDescent="0.3">
      <c r="B1456" s="258"/>
      <c r="C1456" s="274"/>
      <c r="D1456" s="258"/>
      <c r="E1456" s="273"/>
      <c r="F1456" s="229"/>
      <c r="G1456" s="229"/>
      <c r="H1456" s="258"/>
      <c r="I1456" s="228"/>
      <c r="J1456" s="11" t="s">
        <v>127</v>
      </c>
      <c r="K1456" s="7" t="s">
        <v>128</v>
      </c>
      <c r="L1456" s="7" t="s">
        <v>85</v>
      </c>
      <c r="M1456" s="73">
        <v>60</v>
      </c>
      <c r="N1456" s="476"/>
      <c r="O1456" s="274"/>
      <c r="P1456" s="228"/>
      <c r="Q1456" s="228"/>
      <c r="R1456" s="231"/>
      <c r="S1456" s="231"/>
      <c r="T1456" s="232"/>
      <c r="U1456" s="232"/>
      <c r="V1456" s="276"/>
      <c r="W1456" s="236"/>
      <c r="X1456" s="236"/>
      <c r="Y1456" s="276"/>
      <c r="Z1456" s="236"/>
      <c r="AA1456" s="236"/>
      <c r="AB1456" s="276"/>
      <c r="AC1456" s="227"/>
      <c r="AD1456" s="262"/>
      <c r="AE1456" s="237"/>
      <c r="AF1456" s="228"/>
      <c r="AG1456" s="227"/>
      <c r="AH1456" s="238"/>
      <c r="AI1456" s="238"/>
      <c r="AJ1456" s="232"/>
    </row>
    <row r="1457" spans="2:36" s="79" customFormat="1" ht="96.6" x14ac:dyDescent="0.3">
      <c r="B1457" s="256" t="s">
        <v>1249</v>
      </c>
      <c r="C1457" s="274" t="s">
        <v>844</v>
      </c>
      <c r="D1457" s="256" t="s">
        <v>66</v>
      </c>
      <c r="E1457" s="271" t="s">
        <v>67</v>
      </c>
      <c r="F1457" s="229" t="s">
        <v>134</v>
      </c>
      <c r="G1457" s="229" t="s">
        <v>147</v>
      </c>
      <c r="H1457" s="256" t="s">
        <v>70</v>
      </c>
      <c r="I1457" s="228" t="s">
        <v>79</v>
      </c>
      <c r="J1457" s="11" t="s">
        <v>207</v>
      </c>
      <c r="K1457" s="7" t="s">
        <v>107</v>
      </c>
      <c r="L1457" s="7" t="s">
        <v>86</v>
      </c>
      <c r="M1457" s="63">
        <v>40</v>
      </c>
      <c r="N1457" s="274" t="s">
        <v>638</v>
      </c>
      <c r="O1457" s="274" t="s">
        <v>840</v>
      </c>
      <c r="P1457" s="258" t="s">
        <v>75</v>
      </c>
      <c r="Q1457" s="258" t="s">
        <v>76</v>
      </c>
      <c r="R1457" s="265" t="s">
        <v>77</v>
      </c>
      <c r="S1457" s="265" t="s">
        <v>109</v>
      </c>
      <c r="T1457" s="253">
        <f>Y1457+V1457</f>
        <v>72917.899999999994</v>
      </c>
      <c r="U1457" s="253">
        <f>+T1457/M1458</f>
        <v>72917.899999999994</v>
      </c>
      <c r="V1457" s="276">
        <v>61980.22</v>
      </c>
      <c r="W1457" s="235" t="s">
        <v>98</v>
      </c>
      <c r="X1457" s="235" t="s">
        <v>79</v>
      </c>
      <c r="Y1457" s="276">
        <v>10937.68</v>
      </c>
      <c r="Z1457" s="235" t="s">
        <v>98</v>
      </c>
      <c r="AA1457" s="235" t="s">
        <v>79</v>
      </c>
      <c r="AB1457" s="276">
        <v>26969.64</v>
      </c>
      <c r="AC1457" s="241" t="s">
        <v>149</v>
      </c>
      <c r="AD1457" s="261" t="s">
        <v>98</v>
      </c>
      <c r="AE1457" s="262">
        <f>+V1457+Y1457</f>
        <v>72917.899999999994</v>
      </c>
      <c r="AF1457" s="258" t="s">
        <v>79</v>
      </c>
      <c r="AG1457" s="241" t="s">
        <v>33</v>
      </c>
      <c r="AH1457" s="238" t="s">
        <v>406</v>
      </c>
      <c r="AI1457" s="238" t="s">
        <v>510</v>
      </c>
      <c r="AJ1457" s="253"/>
    </row>
    <row r="1458" spans="2:36" s="79" customFormat="1" ht="41.4" x14ac:dyDescent="0.3">
      <c r="B1458" s="257"/>
      <c r="C1458" s="274"/>
      <c r="D1458" s="257"/>
      <c r="E1458" s="272"/>
      <c r="F1458" s="229"/>
      <c r="G1458" s="229"/>
      <c r="H1458" s="257"/>
      <c r="I1458" s="228"/>
      <c r="J1458" s="11" t="s">
        <v>111</v>
      </c>
      <c r="K1458" s="7" t="s">
        <v>112</v>
      </c>
      <c r="L1458" s="7" t="s">
        <v>85</v>
      </c>
      <c r="M1458" s="73">
        <v>1</v>
      </c>
      <c r="N1458" s="476"/>
      <c r="O1458" s="274"/>
      <c r="P1458" s="228"/>
      <c r="Q1458" s="228"/>
      <c r="R1458" s="231"/>
      <c r="S1458" s="231"/>
      <c r="T1458" s="232"/>
      <c r="U1458" s="232"/>
      <c r="V1458" s="276"/>
      <c r="W1458" s="236"/>
      <c r="X1458" s="236"/>
      <c r="Y1458" s="276"/>
      <c r="Z1458" s="236"/>
      <c r="AA1458" s="236"/>
      <c r="AB1458" s="276"/>
      <c r="AC1458" s="227"/>
      <c r="AD1458" s="261"/>
      <c r="AE1458" s="237"/>
      <c r="AF1458" s="228"/>
      <c r="AG1458" s="227"/>
      <c r="AH1458" s="238"/>
      <c r="AI1458" s="238"/>
      <c r="AJ1458" s="232"/>
    </row>
    <row r="1459" spans="2:36" s="79" customFormat="1" ht="48.6" customHeight="1" x14ac:dyDescent="0.3">
      <c r="B1459" s="258"/>
      <c r="C1459" s="274"/>
      <c r="D1459" s="258"/>
      <c r="E1459" s="273"/>
      <c r="F1459" s="229"/>
      <c r="G1459" s="229"/>
      <c r="H1459" s="258"/>
      <c r="I1459" s="228"/>
      <c r="J1459" s="11" t="s">
        <v>127</v>
      </c>
      <c r="K1459" s="7" t="s">
        <v>128</v>
      </c>
      <c r="L1459" s="7" t="s">
        <v>85</v>
      </c>
      <c r="M1459" s="73">
        <v>30</v>
      </c>
      <c r="N1459" s="476"/>
      <c r="O1459" s="274"/>
      <c r="P1459" s="228"/>
      <c r="Q1459" s="228"/>
      <c r="R1459" s="231"/>
      <c r="S1459" s="231"/>
      <c r="T1459" s="232"/>
      <c r="U1459" s="232"/>
      <c r="V1459" s="276"/>
      <c r="W1459" s="236"/>
      <c r="X1459" s="236"/>
      <c r="Y1459" s="276"/>
      <c r="Z1459" s="236"/>
      <c r="AA1459" s="236"/>
      <c r="AB1459" s="276"/>
      <c r="AC1459" s="227"/>
      <c r="AD1459" s="262"/>
      <c r="AE1459" s="237"/>
      <c r="AF1459" s="228"/>
      <c r="AG1459" s="227"/>
      <c r="AH1459" s="238"/>
      <c r="AI1459" s="238"/>
      <c r="AJ1459" s="232"/>
    </row>
    <row r="1460" spans="2:36" s="79" customFormat="1" ht="48.6" customHeight="1" x14ac:dyDescent="0.3">
      <c r="B1460" s="256" t="s">
        <v>1248</v>
      </c>
      <c r="C1460" s="274" t="s">
        <v>843</v>
      </c>
      <c r="D1460" s="228" t="s">
        <v>66</v>
      </c>
      <c r="E1460" s="271" t="s">
        <v>67</v>
      </c>
      <c r="F1460" s="229" t="s">
        <v>132</v>
      </c>
      <c r="G1460" s="229" t="s">
        <v>69</v>
      </c>
      <c r="H1460" s="220" t="s">
        <v>70</v>
      </c>
      <c r="I1460" s="228" t="s">
        <v>98</v>
      </c>
      <c r="J1460" s="11" t="s">
        <v>113</v>
      </c>
      <c r="K1460" s="29" t="s">
        <v>114</v>
      </c>
      <c r="L1460" s="7" t="s">
        <v>115</v>
      </c>
      <c r="M1460" s="63">
        <v>1</v>
      </c>
      <c r="N1460" s="274" t="s">
        <v>638</v>
      </c>
      <c r="O1460" s="274" t="s">
        <v>840</v>
      </c>
      <c r="P1460" s="472" t="s">
        <v>75</v>
      </c>
      <c r="Q1460" s="472" t="s">
        <v>76</v>
      </c>
      <c r="R1460" s="472" t="s">
        <v>77</v>
      </c>
      <c r="S1460" s="231" t="s">
        <v>109</v>
      </c>
      <c r="T1460" s="232">
        <f>V1460+Y1460</f>
        <v>75970</v>
      </c>
      <c r="U1460" s="232">
        <f>+T1460/M1461</f>
        <v>75970</v>
      </c>
      <c r="V1460" s="475">
        <v>64574.5</v>
      </c>
      <c r="W1460" s="236" t="s">
        <v>98</v>
      </c>
      <c r="X1460" s="236" t="s">
        <v>98</v>
      </c>
      <c r="Y1460" s="475">
        <v>11395.5</v>
      </c>
      <c r="Z1460" s="236" t="s">
        <v>98</v>
      </c>
      <c r="AA1460" s="236" t="s">
        <v>98</v>
      </c>
      <c r="AB1460" s="475">
        <v>28098.49</v>
      </c>
      <c r="AC1460" s="227" t="s">
        <v>80</v>
      </c>
      <c r="AD1460" s="260" t="s">
        <v>98</v>
      </c>
      <c r="AE1460" s="236">
        <f>+V1460+Y1460</f>
        <v>75970</v>
      </c>
      <c r="AF1460" s="232" t="s">
        <v>98</v>
      </c>
      <c r="AG1460" s="236" t="s">
        <v>33</v>
      </c>
      <c r="AH1460" s="238" t="s">
        <v>406</v>
      </c>
      <c r="AI1460" s="238" t="s">
        <v>510</v>
      </c>
      <c r="AJ1460" s="302"/>
    </row>
    <row r="1461" spans="2:36" s="79" customFormat="1" ht="55.2" x14ac:dyDescent="0.3">
      <c r="B1461" s="257"/>
      <c r="C1461" s="274"/>
      <c r="D1461" s="228"/>
      <c r="E1461" s="272"/>
      <c r="F1461" s="229"/>
      <c r="G1461" s="229"/>
      <c r="H1461" s="30"/>
      <c r="I1461" s="228"/>
      <c r="J1461" s="11" t="s">
        <v>116</v>
      </c>
      <c r="K1461" s="29" t="s">
        <v>117</v>
      </c>
      <c r="L1461" s="7" t="s">
        <v>85</v>
      </c>
      <c r="M1461" s="63">
        <v>1</v>
      </c>
      <c r="N1461" s="274"/>
      <c r="O1461" s="274"/>
      <c r="P1461" s="473"/>
      <c r="Q1461" s="473"/>
      <c r="R1461" s="473"/>
      <c r="S1461" s="231"/>
      <c r="T1461" s="232"/>
      <c r="U1461" s="232"/>
      <c r="V1461" s="475"/>
      <c r="W1461" s="236"/>
      <c r="X1461" s="236"/>
      <c r="Y1461" s="475"/>
      <c r="Z1461" s="236"/>
      <c r="AA1461" s="236"/>
      <c r="AB1461" s="475"/>
      <c r="AC1461" s="227"/>
      <c r="AD1461" s="261"/>
      <c r="AE1461" s="236"/>
      <c r="AF1461" s="232"/>
      <c r="AG1461" s="236"/>
      <c r="AH1461" s="238"/>
      <c r="AI1461" s="238"/>
      <c r="AJ1461" s="303"/>
    </row>
    <row r="1462" spans="2:36" s="79" customFormat="1" ht="41.4" x14ac:dyDescent="0.3">
      <c r="B1462" s="257"/>
      <c r="C1462" s="274"/>
      <c r="D1462" s="228"/>
      <c r="E1462" s="272"/>
      <c r="F1462" s="229"/>
      <c r="G1462" s="229"/>
      <c r="H1462" s="30"/>
      <c r="I1462" s="228"/>
      <c r="J1462" s="11" t="s">
        <v>208</v>
      </c>
      <c r="K1462" s="29" t="s">
        <v>118</v>
      </c>
      <c r="L1462" s="7" t="s">
        <v>119</v>
      </c>
      <c r="M1462" s="63">
        <v>1</v>
      </c>
      <c r="N1462" s="274"/>
      <c r="O1462" s="274"/>
      <c r="P1462" s="473"/>
      <c r="Q1462" s="473"/>
      <c r="R1462" s="473"/>
      <c r="S1462" s="231"/>
      <c r="T1462" s="232"/>
      <c r="U1462" s="232"/>
      <c r="V1462" s="475"/>
      <c r="W1462" s="236"/>
      <c r="X1462" s="236"/>
      <c r="Y1462" s="475"/>
      <c r="Z1462" s="236"/>
      <c r="AA1462" s="236"/>
      <c r="AB1462" s="475"/>
      <c r="AC1462" s="227"/>
      <c r="AD1462" s="261"/>
      <c r="AE1462" s="236"/>
      <c r="AF1462" s="232"/>
      <c r="AG1462" s="236"/>
      <c r="AH1462" s="238"/>
      <c r="AI1462" s="238"/>
      <c r="AJ1462" s="303"/>
    </row>
    <row r="1463" spans="2:36" s="79" customFormat="1" ht="48.6" customHeight="1" x14ac:dyDescent="0.3">
      <c r="B1463" s="258"/>
      <c r="C1463" s="274"/>
      <c r="D1463" s="228"/>
      <c r="E1463" s="273"/>
      <c r="F1463" s="229"/>
      <c r="G1463" s="229"/>
      <c r="H1463" s="221"/>
      <c r="I1463" s="228"/>
      <c r="J1463" s="11" t="s">
        <v>120</v>
      </c>
      <c r="K1463" s="29" t="s">
        <v>121</v>
      </c>
      <c r="L1463" s="7" t="s">
        <v>119</v>
      </c>
      <c r="M1463" s="63">
        <v>1</v>
      </c>
      <c r="N1463" s="476"/>
      <c r="O1463" s="476"/>
      <c r="P1463" s="474"/>
      <c r="Q1463" s="474"/>
      <c r="R1463" s="474"/>
      <c r="S1463" s="231"/>
      <c r="T1463" s="232"/>
      <c r="U1463" s="232"/>
      <c r="V1463" s="475"/>
      <c r="W1463" s="236"/>
      <c r="X1463" s="236"/>
      <c r="Y1463" s="475"/>
      <c r="Z1463" s="236"/>
      <c r="AA1463" s="236"/>
      <c r="AB1463" s="475"/>
      <c r="AC1463" s="227"/>
      <c r="AD1463" s="262"/>
      <c r="AE1463" s="236"/>
      <c r="AF1463" s="232"/>
      <c r="AG1463" s="236"/>
      <c r="AH1463" s="238"/>
      <c r="AI1463" s="238"/>
      <c r="AJ1463" s="253"/>
    </row>
    <row r="1464" spans="2:36" ht="96.6" x14ac:dyDescent="0.3">
      <c r="B1464" s="258" t="s">
        <v>623</v>
      </c>
      <c r="C1464" s="258" t="s">
        <v>595</v>
      </c>
      <c r="D1464" s="258" t="s">
        <v>106</v>
      </c>
      <c r="E1464" s="273" t="s">
        <v>67</v>
      </c>
      <c r="F1464" s="273" t="s">
        <v>134</v>
      </c>
      <c r="G1464" s="273" t="s">
        <v>147</v>
      </c>
      <c r="H1464" s="257" t="s">
        <v>70</v>
      </c>
      <c r="I1464" s="258" t="s">
        <v>79</v>
      </c>
      <c r="J1464" s="72" t="s">
        <v>207</v>
      </c>
      <c r="K1464" s="22" t="s">
        <v>107</v>
      </c>
      <c r="L1464" s="22" t="s">
        <v>86</v>
      </c>
      <c r="M1464" s="22">
        <v>40</v>
      </c>
      <c r="N1464" s="241" t="s">
        <v>108</v>
      </c>
      <c r="O1464" s="270" t="s">
        <v>596</v>
      </c>
      <c r="P1464" s="258" t="s">
        <v>75</v>
      </c>
      <c r="Q1464" s="258" t="s">
        <v>76</v>
      </c>
      <c r="R1464" s="265" t="s">
        <v>77</v>
      </c>
      <c r="S1464" s="265" t="s">
        <v>109</v>
      </c>
      <c r="T1464" s="253">
        <f>Y1464+V1464</f>
        <v>343000</v>
      </c>
      <c r="U1464" s="253" t="s">
        <v>98</v>
      </c>
      <c r="V1464" s="235">
        <v>291550</v>
      </c>
      <c r="W1464" s="235" t="s">
        <v>98</v>
      </c>
      <c r="X1464" s="235" t="s">
        <v>79</v>
      </c>
      <c r="Y1464" s="235">
        <v>51450</v>
      </c>
      <c r="Z1464" s="235" t="s">
        <v>98</v>
      </c>
      <c r="AA1464" s="235" t="s">
        <v>79</v>
      </c>
      <c r="AB1464" s="450">
        <v>65333.33</v>
      </c>
      <c r="AC1464" s="241" t="s">
        <v>149</v>
      </c>
      <c r="AD1464" s="261" t="s">
        <v>98</v>
      </c>
      <c r="AE1464" s="262">
        <f>+V1464+Y1464</f>
        <v>343000</v>
      </c>
      <c r="AF1464" s="258" t="s">
        <v>79</v>
      </c>
      <c r="AG1464" s="241" t="s">
        <v>33</v>
      </c>
      <c r="AH1464" s="241" t="s">
        <v>157</v>
      </c>
      <c r="AI1464" s="241" t="s">
        <v>158</v>
      </c>
      <c r="AJ1464" s="253"/>
    </row>
    <row r="1465" spans="2:36" ht="41.4" x14ac:dyDescent="0.3">
      <c r="B1465" s="228"/>
      <c r="C1465" s="228"/>
      <c r="D1465" s="228"/>
      <c r="E1465" s="229"/>
      <c r="F1465" s="229"/>
      <c r="G1465" s="229"/>
      <c r="H1465" s="257"/>
      <c r="I1465" s="228"/>
      <c r="J1465" s="11" t="s">
        <v>111</v>
      </c>
      <c r="K1465" s="7" t="s">
        <v>112</v>
      </c>
      <c r="L1465" s="7" t="s">
        <v>85</v>
      </c>
      <c r="M1465" s="7">
        <v>1</v>
      </c>
      <c r="N1465" s="227"/>
      <c r="O1465" s="230"/>
      <c r="P1465" s="228"/>
      <c r="Q1465" s="228"/>
      <c r="R1465" s="231"/>
      <c r="S1465" s="231"/>
      <c r="T1465" s="232"/>
      <c r="U1465" s="232"/>
      <c r="V1465" s="236"/>
      <c r="W1465" s="236"/>
      <c r="X1465" s="236"/>
      <c r="Y1465" s="236"/>
      <c r="Z1465" s="236"/>
      <c r="AA1465" s="236"/>
      <c r="AB1465" s="276"/>
      <c r="AC1465" s="227"/>
      <c r="AD1465" s="261"/>
      <c r="AE1465" s="237"/>
      <c r="AF1465" s="228"/>
      <c r="AG1465" s="227"/>
      <c r="AH1465" s="227"/>
      <c r="AI1465" s="227"/>
      <c r="AJ1465" s="232"/>
    </row>
    <row r="1466" spans="2:36" ht="27.6" x14ac:dyDescent="0.3">
      <c r="B1466" s="228"/>
      <c r="C1466" s="228"/>
      <c r="D1466" s="228"/>
      <c r="E1466" s="229"/>
      <c r="F1466" s="229"/>
      <c r="G1466" s="229"/>
      <c r="H1466" s="258"/>
      <c r="I1466" s="228"/>
      <c r="J1466" s="11" t="s">
        <v>127</v>
      </c>
      <c r="K1466" s="7" t="s">
        <v>128</v>
      </c>
      <c r="L1466" s="7" t="s">
        <v>85</v>
      </c>
      <c r="M1466" s="63">
        <v>250</v>
      </c>
      <c r="N1466" s="227"/>
      <c r="O1466" s="230"/>
      <c r="P1466" s="228"/>
      <c r="Q1466" s="228"/>
      <c r="R1466" s="231"/>
      <c r="S1466" s="231"/>
      <c r="T1466" s="232"/>
      <c r="U1466" s="232"/>
      <c r="V1466" s="236"/>
      <c r="W1466" s="236"/>
      <c r="X1466" s="236"/>
      <c r="Y1466" s="236"/>
      <c r="Z1466" s="236"/>
      <c r="AA1466" s="236"/>
      <c r="AB1466" s="276"/>
      <c r="AC1466" s="227"/>
      <c r="AD1466" s="262"/>
      <c r="AE1466" s="237"/>
      <c r="AF1466" s="228"/>
      <c r="AG1466" s="227"/>
      <c r="AH1466" s="227"/>
      <c r="AI1466" s="227"/>
      <c r="AJ1466" s="232"/>
    </row>
    <row r="1467" spans="2:36" ht="41.4" x14ac:dyDescent="0.3">
      <c r="B1467" s="228" t="s">
        <v>624</v>
      </c>
      <c r="C1467" s="228" t="s">
        <v>597</v>
      </c>
      <c r="D1467" s="228" t="s">
        <v>106</v>
      </c>
      <c r="E1467" s="229" t="s">
        <v>67</v>
      </c>
      <c r="F1467" s="229" t="s">
        <v>134</v>
      </c>
      <c r="G1467" s="229" t="s">
        <v>147</v>
      </c>
      <c r="H1467" s="256" t="s">
        <v>70</v>
      </c>
      <c r="I1467" s="228" t="s">
        <v>98</v>
      </c>
      <c r="J1467" s="78" t="s">
        <v>111</v>
      </c>
      <c r="K1467" s="16" t="s">
        <v>112</v>
      </c>
      <c r="L1467" s="16" t="s">
        <v>85</v>
      </c>
      <c r="M1467" s="16">
        <v>1</v>
      </c>
      <c r="N1467" s="239" t="s">
        <v>108</v>
      </c>
      <c r="O1467" s="257" t="s">
        <v>596</v>
      </c>
      <c r="P1467" s="228" t="s">
        <v>75</v>
      </c>
      <c r="Q1467" s="228" t="s">
        <v>76</v>
      </c>
      <c r="R1467" s="228" t="s">
        <v>77</v>
      </c>
      <c r="S1467" s="487" t="s">
        <v>109</v>
      </c>
      <c r="T1467" s="303">
        <f>V1467+Y1467</f>
        <v>147000</v>
      </c>
      <c r="U1467" s="303" t="s">
        <v>98</v>
      </c>
      <c r="V1467" s="234">
        <v>124950</v>
      </c>
      <c r="W1467" s="381" t="s">
        <v>98</v>
      </c>
      <c r="X1467" s="236" t="s">
        <v>98</v>
      </c>
      <c r="Y1467" s="234">
        <v>22050</v>
      </c>
      <c r="Z1467" s="234" t="s">
        <v>98</v>
      </c>
      <c r="AA1467" s="234" t="s">
        <v>79</v>
      </c>
      <c r="AB1467" s="234">
        <v>28000</v>
      </c>
      <c r="AC1467" s="240" t="s">
        <v>149</v>
      </c>
      <c r="AD1467" s="260" t="s">
        <v>98</v>
      </c>
      <c r="AE1467" s="261">
        <f>+V1467+Y1467</f>
        <v>147000</v>
      </c>
      <c r="AF1467" s="257" t="s">
        <v>79</v>
      </c>
      <c r="AG1467" s="240" t="s">
        <v>33</v>
      </c>
      <c r="AH1467" s="241" t="s">
        <v>160</v>
      </c>
      <c r="AI1467" s="241" t="s">
        <v>161</v>
      </c>
      <c r="AJ1467" s="232"/>
    </row>
    <row r="1468" spans="2:36" ht="55.5" customHeight="1" x14ac:dyDescent="0.3">
      <c r="B1468" s="228"/>
      <c r="C1468" s="228"/>
      <c r="D1468" s="228"/>
      <c r="E1468" s="229"/>
      <c r="F1468" s="229"/>
      <c r="G1468" s="229"/>
      <c r="H1468" s="258"/>
      <c r="I1468" s="228"/>
      <c r="J1468" s="11" t="s">
        <v>127</v>
      </c>
      <c r="K1468" s="7" t="s">
        <v>128</v>
      </c>
      <c r="L1468" s="7" t="s">
        <v>85</v>
      </c>
      <c r="M1468" s="63">
        <v>104</v>
      </c>
      <c r="N1468" s="241"/>
      <c r="O1468" s="228"/>
      <c r="P1468" s="228"/>
      <c r="Q1468" s="228"/>
      <c r="R1468" s="228"/>
      <c r="S1468" s="488"/>
      <c r="T1468" s="232"/>
      <c r="U1468" s="232"/>
      <c r="V1468" s="236"/>
      <c r="W1468" s="382"/>
      <c r="X1468" s="236"/>
      <c r="Y1468" s="236"/>
      <c r="Z1468" s="236"/>
      <c r="AA1468" s="236"/>
      <c r="AB1468" s="236"/>
      <c r="AC1468" s="227"/>
      <c r="AD1468" s="262"/>
      <c r="AE1468" s="237"/>
      <c r="AF1468" s="228"/>
      <c r="AG1468" s="227"/>
      <c r="AH1468" s="227"/>
      <c r="AI1468" s="227"/>
      <c r="AJ1468" s="232"/>
    </row>
    <row r="1469" spans="2:36" ht="41.4" x14ac:dyDescent="0.3">
      <c r="B1469" s="228" t="s">
        <v>625</v>
      </c>
      <c r="C1469" s="228" t="s">
        <v>598</v>
      </c>
      <c r="D1469" s="228" t="s">
        <v>106</v>
      </c>
      <c r="E1469" s="229" t="s">
        <v>67</v>
      </c>
      <c r="F1469" s="229" t="s">
        <v>134</v>
      </c>
      <c r="G1469" s="229" t="s">
        <v>147</v>
      </c>
      <c r="H1469" s="256" t="s">
        <v>70</v>
      </c>
      <c r="I1469" s="228" t="s">
        <v>98</v>
      </c>
      <c r="J1469" s="72" t="s">
        <v>111</v>
      </c>
      <c r="K1469" s="22" t="s">
        <v>112</v>
      </c>
      <c r="L1469" s="22" t="s">
        <v>85</v>
      </c>
      <c r="M1469" s="41">
        <v>2</v>
      </c>
      <c r="N1469" s="227" t="s">
        <v>108</v>
      </c>
      <c r="O1469" s="230" t="s">
        <v>596</v>
      </c>
      <c r="P1469" s="228" t="s">
        <v>75</v>
      </c>
      <c r="Q1469" s="228" t="s">
        <v>76</v>
      </c>
      <c r="R1469" s="228" t="s">
        <v>77</v>
      </c>
      <c r="S1469" s="231" t="s">
        <v>109</v>
      </c>
      <c r="T1469" s="232">
        <f>V1469+Y1469</f>
        <v>72000</v>
      </c>
      <c r="U1469" s="232" t="s">
        <v>98</v>
      </c>
      <c r="V1469" s="236">
        <v>61200</v>
      </c>
      <c r="W1469" s="233" t="s">
        <v>98</v>
      </c>
      <c r="X1469" s="233" t="s">
        <v>98</v>
      </c>
      <c r="Y1469" s="236">
        <v>10800</v>
      </c>
      <c r="Z1469" s="236" t="s">
        <v>98</v>
      </c>
      <c r="AA1469" s="236" t="s">
        <v>79</v>
      </c>
      <c r="AB1469" s="236">
        <v>13714.29</v>
      </c>
      <c r="AC1469" s="227" t="s">
        <v>149</v>
      </c>
      <c r="AD1469" s="260" t="s">
        <v>98</v>
      </c>
      <c r="AE1469" s="237">
        <f>+V1469+Y1469</f>
        <v>72000</v>
      </c>
      <c r="AF1469" s="228" t="s">
        <v>79</v>
      </c>
      <c r="AG1469" s="227" t="s">
        <v>33</v>
      </c>
      <c r="AH1469" s="227" t="s">
        <v>160</v>
      </c>
      <c r="AI1469" s="227" t="s">
        <v>161</v>
      </c>
      <c r="AJ1469" s="232"/>
    </row>
    <row r="1470" spans="2:36" ht="100.2" customHeight="1" x14ac:dyDescent="0.3">
      <c r="B1470" s="228"/>
      <c r="C1470" s="228"/>
      <c r="D1470" s="228"/>
      <c r="E1470" s="229"/>
      <c r="F1470" s="229"/>
      <c r="G1470" s="229"/>
      <c r="H1470" s="258"/>
      <c r="I1470" s="228"/>
      <c r="J1470" s="11" t="s">
        <v>127</v>
      </c>
      <c r="K1470" s="7" t="s">
        <v>128</v>
      </c>
      <c r="L1470" s="7" t="s">
        <v>85</v>
      </c>
      <c r="M1470" s="112">
        <v>6</v>
      </c>
      <c r="N1470" s="227"/>
      <c r="O1470" s="230"/>
      <c r="P1470" s="228"/>
      <c r="Q1470" s="228"/>
      <c r="R1470" s="228"/>
      <c r="S1470" s="231"/>
      <c r="T1470" s="232"/>
      <c r="U1470" s="232"/>
      <c r="V1470" s="236"/>
      <c r="W1470" s="235"/>
      <c r="X1470" s="235"/>
      <c r="Y1470" s="236"/>
      <c r="Z1470" s="236"/>
      <c r="AA1470" s="236"/>
      <c r="AB1470" s="236"/>
      <c r="AC1470" s="227"/>
      <c r="AD1470" s="262"/>
      <c r="AE1470" s="237"/>
      <c r="AF1470" s="228"/>
      <c r="AG1470" s="227"/>
      <c r="AH1470" s="227"/>
      <c r="AI1470" s="227"/>
      <c r="AJ1470" s="232"/>
    </row>
    <row r="1471" spans="2:36" ht="57" customHeight="1" x14ac:dyDescent="0.3">
      <c r="B1471" s="228" t="s">
        <v>626</v>
      </c>
      <c r="C1471" s="228" t="s">
        <v>599</v>
      </c>
      <c r="D1471" s="228" t="s">
        <v>106</v>
      </c>
      <c r="E1471" s="229" t="s">
        <v>67</v>
      </c>
      <c r="F1471" s="229" t="s">
        <v>132</v>
      </c>
      <c r="G1471" s="229" t="s">
        <v>69</v>
      </c>
      <c r="H1471" s="228" t="s">
        <v>70</v>
      </c>
      <c r="I1471" s="228" t="s">
        <v>98</v>
      </c>
      <c r="J1471" s="11" t="s">
        <v>113</v>
      </c>
      <c r="K1471" s="7" t="s">
        <v>114</v>
      </c>
      <c r="L1471" s="7" t="s">
        <v>115</v>
      </c>
      <c r="M1471" s="7">
        <v>2</v>
      </c>
      <c r="N1471" s="227" t="s">
        <v>108</v>
      </c>
      <c r="O1471" s="230" t="s">
        <v>600</v>
      </c>
      <c r="P1471" s="228" t="s">
        <v>75</v>
      </c>
      <c r="Q1471" s="228" t="s">
        <v>76</v>
      </c>
      <c r="R1471" s="228" t="s">
        <v>77</v>
      </c>
      <c r="S1471" s="231" t="s">
        <v>109</v>
      </c>
      <c r="T1471" s="232">
        <f>V1471+Y1471</f>
        <v>138000</v>
      </c>
      <c r="U1471" s="232" t="s">
        <v>98</v>
      </c>
      <c r="V1471" s="236">
        <v>117300</v>
      </c>
      <c r="W1471" s="236" t="s">
        <v>98</v>
      </c>
      <c r="X1471" s="236" t="s">
        <v>98</v>
      </c>
      <c r="Y1471" s="236">
        <v>20700</v>
      </c>
      <c r="Z1471" s="236" t="s">
        <v>98</v>
      </c>
      <c r="AA1471" s="236" t="s">
        <v>98</v>
      </c>
      <c r="AB1471" s="236">
        <v>26285.71</v>
      </c>
      <c r="AC1471" s="227" t="s">
        <v>80</v>
      </c>
      <c r="AD1471" s="237" t="s">
        <v>98</v>
      </c>
      <c r="AE1471" s="236">
        <f>+V1471+Y1471</f>
        <v>138000</v>
      </c>
      <c r="AF1471" s="232" t="s">
        <v>98</v>
      </c>
      <c r="AG1471" s="236" t="s">
        <v>33</v>
      </c>
      <c r="AH1471" s="236" t="s">
        <v>294</v>
      </c>
      <c r="AI1471" s="236" t="s">
        <v>250</v>
      </c>
      <c r="AJ1471" s="232"/>
    </row>
    <row r="1472" spans="2:36" ht="70.5" customHeight="1" x14ac:dyDescent="0.3">
      <c r="B1472" s="228"/>
      <c r="C1472" s="228"/>
      <c r="D1472" s="228"/>
      <c r="E1472" s="229"/>
      <c r="F1472" s="229"/>
      <c r="G1472" s="229"/>
      <c r="H1472" s="228"/>
      <c r="I1472" s="228"/>
      <c r="J1472" s="11" t="s">
        <v>116</v>
      </c>
      <c r="K1472" s="7" t="s">
        <v>117</v>
      </c>
      <c r="L1472" s="7" t="s">
        <v>85</v>
      </c>
      <c r="M1472" s="7">
        <v>2</v>
      </c>
      <c r="N1472" s="227"/>
      <c r="O1472" s="230"/>
      <c r="P1472" s="228"/>
      <c r="Q1472" s="228"/>
      <c r="R1472" s="228"/>
      <c r="S1472" s="231"/>
      <c r="T1472" s="232"/>
      <c r="U1472" s="232"/>
      <c r="V1472" s="236"/>
      <c r="W1472" s="236"/>
      <c r="X1472" s="236"/>
      <c r="Y1472" s="236"/>
      <c r="Z1472" s="236"/>
      <c r="AA1472" s="236"/>
      <c r="AB1472" s="236"/>
      <c r="AC1472" s="227"/>
      <c r="AD1472" s="237"/>
      <c r="AE1472" s="236"/>
      <c r="AF1472" s="232"/>
      <c r="AG1472" s="236"/>
      <c r="AH1472" s="236"/>
      <c r="AI1472" s="236"/>
      <c r="AJ1472" s="232"/>
    </row>
    <row r="1473" spans="2:36" ht="41.4" x14ac:dyDescent="0.3">
      <c r="B1473" s="228"/>
      <c r="C1473" s="228"/>
      <c r="D1473" s="228"/>
      <c r="E1473" s="229"/>
      <c r="F1473" s="229"/>
      <c r="G1473" s="229"/>
      <c r="H1473" s="228"/>
      <c r="I1473" s="228"/>
      <c r="J1473" s="11" t="s">
        <v>208</v>
      </c>
      <c r="K1473" s="7" t="s">
        <v>118</v>
      </c>
      <c r="L1473" s="7" t="s">
        <v>119</v>
      </c>
      <c r="M1473" s="7">
        <v>2</v>
      </c>
      <c r="N1473" s="227"/>
      <c r="O1473" s="230"/>
      <c r="P1473" s="228"/>
      <c r="Q1473" s="228"/>
      <c r="R1473" s="228"/>
      <c r="S1473" s="231"/>
      <c r="T1473" s="232"/>
      <c r="U1473" s="232"/>
      <c r="V1473" s="236"/>
      <c r="W1473" s="236"/>
      <c r="X1473" s="236"/>
      <c r="Y1473" s="236"/>
      <c r="Z1473" s="236"/>
      <c r="AA1473" s="236"/>
      <c r="AB1473" s="236"/>
      <c r="AC1473" s="227"/>
      <c r="AD1473" s="237"/>
      <c r="AE1473" s="236"/>
      <c r="AF1473" s="232"/>
      <c r="AG1473" s="236"/>
      <c r="AH1473" s="236"/>
      <c r="AI1473" s="236"/>
      <c r="AJ1473" s="232"/>
    </row>
    <row r="1474" spans="2:36" ht="68.7" customHeight="1" x14ac:dyDescent="0.3">
      <c r="B1474" s="228"/>
      <c r="C1474" s="228"/>
      <c r="D1474" s="228"/>
      <c r="E1474" s="229"/>
      <c r="F1474" s="229"/>
      <c r="G1474" s="229"/>
      <c r="H1474" s="228"/>
      <c r="I1474" s="228"/>
      <c r="J1474" s="11" t="s">
        <v>120</v>
      </c>
      <c r="K1474" s="7" t="s">
        <v>121</v>
      </c>
      <c r="L1474" s="7" t="s">
        <v>119</v>
      </c>
      <c r="M1474" s="7">
        <v>2</v>
      </c>
      <c r="N1474" s="227"/>
      <c r="O1474" s="230"/>
      <c r="P1474" s="228"/>
      <c r="Q1474" s="228"/>
      <c r="R1474" s="228"/>
      <c r="S1474" s="231"/>
      <c r="T1474" s="232"/>
      <c r="U1474" s="232"/>
      <c r="V1474" s="236"/>
      <c r="W1474" s="236"/>
      <c r="X1474" s="236"/>
      <c r="Y1474" s="236"/>
      <c r="Z1474" s="236"/>
      <c r="AA1474" s="236"/>
      <c r="AB1474" s="236"/>
      <c r="AC1474" s="227"/>
      <c r="AD1474" s="237"/>
      <c r="AE1474" s="236"/>
      <c r="AF1474" s="232"/>
      <c r="AG1474" s="236"/>
      <c r="AH1474" s="236"/>
      <c r="AI1474" s="236"/>
      <c r="AJ1474" s="232"/>
    </row>
    <row r="1475" spans="2:36" ht="96.6" x14ac:dyDescent="0.3">
      <c r="B1475" s="258" t="s">
        <v>940</v>
      </c>
      <c r="C1475" s="258" t="s">
        <v>595</v>
      </c>
      <c r="D1475" s="258" t="s">
        <v>106</v>
      </c>
      <c r="E1475" s="273" t="s">
        <v>67</v>
      </c>
      <c r="F1475" s="273" t="s">
        <v>134</v>
      </c>
      <c r="G1475" s="273" t="s">
        <v>147</v>
      </c>
      <c r="H1475" s="257" t="s">
        <v>70</v>
      </c>
      <c r="I1475" s="258" t="s">
        <v>79</v>
      </c>
      <c r="J1475" s="72" t="s">
        <v>207</v>
      </c>
      <c r="K1475" s="22" t="s">
        <v>107</v>
      </c>
      <c r="L1475" s="22" t="s">
        <v>86</v>
      </c>
      <c r="M1475" s="22">
        <v>40</v>
      </c>
      <c r="N1475" s="241" t="s">
        <v>108</v>
      </c>
      <c r="O1475" s="270" t="s">
        <v>596</v>
      </c>
      <c r="P1475" s="258" t="s">
        <v>75</v>
      </c>
      <c r="Q1475" s="258" t="s">
        <v>76</v>
      </c>
      <c r="R1475" s="265" t="s">
        <v>77</v>
      </c>
      <c r="S1475" s="265" t="s">
        <v>109</v>
      </c>
      <c r="T1475" s="253">
        <f>Y1475+V1475</f>
        <v>223756.02000000002</v>
      </c>
      <c r="U1475" s="253" t="s">
        <v>98</v>
      </c>
      <c r="V1475" s="235">
        <v>190192.63</v>
      </c>
      <c r="W1475" s="235" t="s">
        <v>98</v>
      </c>
      <c r="X1475" s="235" t="s">
        <v>79</v>
      </c>
      <c r="Y1475" s="235">
        <v>33563.39</v>
      </c>
      <c r="Z1475" s="235" t="s">
        <v>98</v>
      </c>
      <c r="AA1475" s="235" t="s">
        <v>79</v>
      </c>
      <c r="AB1475" s="450">
        <v>42620.18</v>
      </c>
      <c r="AC1475" s="241" t="s">
        <v>149</v>
      </c>
      <c r="AD1475" s="261" t="s">
        <v>98</v>
      </c>
      <c r="AE1475" s="262">
        <f>+V1475+Y1475</f>
        <v>223756.02000000002</v>
      </c>
      <c r="AF1475" s="258" t="s">
        <v>79</v>
      </c>
      <c r="AG1475" s="241" t="s">
        <v>33</v>
      </c>
      <c r="AH1475" s="241" t="s">
        <v>294</v>
      </c>
      <c r="AI1475" s="241" t="s">
        <v>870</v>
      </c>
      <c r="AJ1475" s="253"/>
    </row>
    <row r="1476" spans="2:36" ht="41.4" x14ac:dyDescent="0.3">
      <c r="B1476" s="228"/>
      <c r="C1476" s="228"/>
      <c r="D1476" s="228"/>
      <c r="E1476" s="229"/>
      <c r="F1476" s="229"/>
      <c r="G1476" s="229"/>
      <c r="H1476" s="257"/>
      <c r="I1476" s="228"/>
      <c r="J1476" s="11" t="s">
        <v>111</v>
      </c>
      <c r="K1476" s="7" t="s">
        <v>112</v>
      </c>
      <c r="L1476" s="7" t="s">
        <v>85</v>
      </c>
      <c r="M1476" s="7">
        <v>1</v>
      </c>
      <c r="N1476" s="227"/>
      <c r="O1476" s="230"/>
      <c r="P1476" s="228"/>
      <c r="Q1476" s="228"/>
      <c r="R1476" s="231"/>
      <c r="S1476" s="231"/>
      <c r="T1476" s="232"/>
      <c r="U1476" s="232"/>
      <c r="V1476" s="236"/>
      <c r="W1476" s="236"/>
      <c r="X1476" s="236"/>
      <c r="Y1476" s="236"/>
      <c r="Z1476" s="236"/>
      <c r="AA1476" s="236"/>
      <c r="AB1476" s="276"/>
      <c r="AC1476" s="227"/>
      <c r="AD1476" s="261"/>
      <c r="AE1476" s="237"/>
      <c r="AF1476" s="228"/>
      <c r="AG1476" s="227"/>
      <c r="AH1476" s="227"/>
      <c r="AI1476" s="227"/>
      <c r="AJ1476" s="232"/>
    </row>
    <row r="1477" spans="2:36" ht="27.6" x14ac:dyDescent="0.3">
      <c r="B1477" s="228"/>
      <c r="C1477" s="228"/>
      <c r="D1477" s="228"/>
      <c r="E1477" s="229"/>
      <c r="F1477" s="229"/>
      <c r="G1477" s="229"/>
      <c r="H1477" s="258"/>
      <c r="I1477" s="228"/>
      <c r="J1477" s="11" t="s">
        <v>127</v>
      </c>
      <c r="K1477" s="7" t="s">
        <v>128</v>
      </c>
      <c r="L1477" s="7" t="s">
        <v>85</v>
      </c>
      <c r="M1477" s="63">
        <v>112</v>
      </c>
      <c r="N1477" s="227"/>
      <c r="O1477" s="230"/>
      <c r="P1477" s="228"/>
      <c r="Q1477" s="228"/>
      <c r="R1477" s="231"/>
      <c r="S1477" s="231"/>
      <c r="T1477" s="232"/>
      <c r="U1477" s="232"/>
      <c r="V1477" s="236"/>
      <c r="W1477" s="236"/>
      <c r="X1477" s="236"/>
      <c r="Y1477" s="236"/>
      <c r="Z1477" s="236"/>
      <c r="AA1477" s="236"/>
      <c r="AB1477" s="276"/>
      <c r="AC1477" s="227"/>
      <c r="AD1477" s="262"/>
      <c r="AE1477" s="237"/>
      <c r="AF1477" s="228"/>
      <c r="AG1477" s="227"/>
      <c r="AH1477" s="227"/>
      <c r="AI1477" s="227"/>
      <c r="AJ1477" s="232"/>
    </row>
    <row r="1478" spans="2:36" s="89" customFormat="1" ht="96.6" x14ac:dyDescent="0.3">
      <c r="B1478" s="258" t="s">
        <v>1114</v>
      </c>
      <c r="C1478" s="258" t="s">
        <v>595</v>
      </c>
      <c r="D1478" s="258" t="s">
        <v>106</v>
      </c>
      <c r="E1478" s="273" t="s">
        <v>67</v>
      </c>
      <c r="F1478" s="273" t="s">
        <v>134</v>
      </c>
      <c r="G1478" s="273" t="s">
        <v>147</v>
      </c>
      <c r="H1478" s="257" t="s">
        <v>70</v>
      </c>
      <c r="I1478" s="258" t="s">
        <v>79</v>
      </c>
      <c r="J1478" s="72" t="s">
        <v>207</v>
      </c>
      <c r="K1478" s="22" t="s">
        <v>107</v>
      </c>
      <c r="L1478" s="22" t="s">
        <v>86</v>
      </c>
      <c r="M1478" s="22">
        <v>40</v>
      </c>
      <c r="N1478" s="241" t="s">
        <v>108</v>
      </c>
      <c r="O1478" s="258" t="s">
        <v>596</v>
      </c>
      <c r="P1478" s="258" t="s">
        <v>75</v>
      </c>
      <c r="Q1478" s="258" t="s">
        <v>76</v>
      </c>
      <c r="R1478" s="265" t="s">
        <v>77</v>
      </c>
      <c r="S1478" s="265" t="s">
        <v>109</v>
      </c>
      <c r="T1478" s="253">
        <f>Y1478+V1478</f>
        <v>112726.7</v>
      </c>
      <c r="U1478" s="253" t="s">
        <v>98</v>
      </c>
      <c r="V1478" s="235">
        <v>95817.7</v>
      </c>
      <c r="W1478" s="235" t="s">
        <v>98</v>
      </c>
      <c r="X1478" s="235" t="s">
        <v>79</v>
      </c>
      <c r="Y1478" s="235">
        <v>16909</v>
      </c>
      <c r="Z1478" s="235" t="s">
        <v>98</v>
      </c>
      <c r="AA1478" s="235" t="s">
        <v>79</v>
      </c>
      <c r="AB1478" s="262">
        <v>21471.73</v>
      </c>
      <c r="AC1478" s="241" t="s">
        <v>149</v>
      </c>
      <c r="AD1478" s="261" t="s">
        <v>98</v>
      </c>
      <c r="AE1478" s="262">
        <f>+V1478+Y1478</f>
        <v>112726.7</v>
      </c>
      <c r="AF1478" s="258" t="s">
        <v>79</v>
      </c>
      <c r="AG1478" s="241" t="s">
        <v>33</v>
      </c>
      <c r="AH1478" s="241" t="s">
        <v>166</v>
      </c>
      <c r="AI1478" s="241" t="s">
        <v>1116</v>
      </c>
      <c r="AJ1478" s="253"/>
    </row>
    <row r="1479" spans="2:36" s="89" customFormat="1" ht="41.4" x14ac:dyDescent="0.3">
      <c r="B1479" s="228"/>
      <c r="C1479" s="228"/>
      <c r="D1479" s="228"/>
      <c r="E1479" s="229"/>
      <c r="F1479" s="229"/>
      <c r="G1479" s="229"/>
      <c r="H1479" s="257"/>
      <c r="I1479" s="228"/>
      <c r="J1479" s="11" t="s">
        <v>111</v>
      </c>
      <c r="K1479" s="7" t="s">
        <v>112</v>
      </c>
      <c r="L1479" s="7" t="s">
        <v>85</v>
      </c>
      <c r="M1479" s="7">
        <v>1</v>
      </c>
      <c r="N1479" s="227"/>
      <c r="O1479" s="228"/>
      <c r="P1479" s="228"/>
      <c r="Q1479" s="228"/>
      <c r="R1479" s="231"/>
      <c r="S1479" s="231"/>
      <c r="T1479" s="232"/>
      <c r="U1479" s="232"/>
      <c r="V1479" s="236"/>
      <c r="W1479" s="236"/>
      <c r="X1479" s="236"/>
      <c r="Y1479" s="236"/>
      <c r="Z1479" s="236"/>
      <c r="AA1479" s="236"/>
      <c r="AB1479" s="237"/>
      <c r="AC1479" s="227"/>
      <c r="AD1479" s="261"/>
      <c r="AE1479" s="237"/>
      <c r="AF1479" s="228"/>
      <c r="AG1479" s="227"/>
      <c r="AH1479" s="227"/>
      <c r="AI1479" s="227"/>
      <c r="AJ1479" s="232"/>
    </row>
    <row r="1480" spans="2:36" s="89" customFormat="1" ht="27.6" x14ac:dyDescent="0.3">
      <c r="B1480" s="228"/>
      <c r="C1480" s="228"/>
      <c r="D1480" s="228"/>
      <c r="E1480" s="229"/>
      <c r="F1480" s="229"/>
      <c r="G1480" s="229"/>
      <c r="H1480" s="258"/>
      <c r="I1480" s="228"/>
      <c r="J1480" s="11" t="s">
        <v>127</v>
      </c>
      <c r="K1480" s="7" t="s">
        <v>128</v>
      </c>
      <c r="L1480" s="7" t="s">
        <v>85</v>
      </c>
      <c r="M1480" s="63">
        <v>45</v>
      </c>
      <c r="N1480" s="227"/>
      <c r="O1480" s="228"/>
      <c r="P1480" s="228"/>
      <c r="Q1480" s="228"/>
      <c r="R1480" s="231"/>
      <c r="S1480" s="231"/>
      <c r="T1480" s="232"/>
      <c r="U1480" s="232"/>
      <c r="V1480" s="236"/>
      <c r="W1480" s="236"/>
      <c r="X1480" s="236"/>
      <c r="Y1480" s="236"/>
      <c r="Z1480" s="236"/>
      <c r="AA1480" s="236"/>
      <c r="AB1480" s="237"/>
      <c r="AC1480" s="227"/>
      <c r="AD1480" s="262"/>
      <c r="AE1480" s="237"/>
      <c r="AF1480" s="228"/>
      <c r="AG1480" s="227"/>
      <c r="AH1480" s="227"/>
      <c r="AI1480" s="227"/>
      <c r="AJ1480" s="232"/>
    </row>
    <row r="1481" spans="2:36" s="89" customFormat="1" ht="41.4" x14ac:dyDescent="0.3">
      <c r="B1481" s="228" t="s">
        <v>1115</v>
      </c>
      <c r="C1481" s="228" t="s">
        <v>597</v>
      </c>
      <c r="D1481" s="228" t="s">
        <v>106</v>
      </c>
      <c r="E1481" s="229" t="s">
        <v>67</v>
      </c>
      <c r="F1481" s="229" t="s">
        <v>134</v>
      </c>
      <c r="G1481" s="229" t="s">
        <v>147</v>
      </c>
      <c r="H1481" s="256" t="s">
        <v>70</v>
      </c>
      <c r="I1481" s="228" t="s">
        <v>98</v>
      </c>
      <c r="J1481" s="78" t="s">
        <v>111</v>
      </c>
      <c r="K1481" s="16" t="s">
        <v>112</v>
      </c>
      <c r="L1481" s="16" t="s">
        <v>85</v>
      </c>
      <c r="M1481" s="16">
        <v>1</v>
      </c>
      <c r="N1481" s="239" t="s">
        <v>108</v>
      </c>
      <c r="O1481" s="257" t="s">
        <v>596</v>
      </c>
      <c r="P1481" s="228" t="s">
        <v>75</v>
      </c>
      <c r="Q1481" s="228" t="s">
        <v>76</v>
      </c>
      <c r="R1481" s="228" t="s">
        <v>77</v>
      </c>
      <c r="S1481" s="487" t="s">
        <v>109</v>
      </c>
      <c r="T1481" s="303">
        <f>V1481+Y1481</f>
        <v>73412.429999999993</v>
      </c>
      <c r="U1481" s="303" t="s">
        <v>98</v>
      </c>
      <c r="V1481" s="234">
        <v>62400.57</v>
      </c>
      <c r="W1481" s="381" t="s">
        <v>98</v>
      </c>
      <c r="X1481" s="236" t="s">
        <v>98</v>
      </c>
      <c r="Y1481" s="234">
        <v>11011.86</v>
      </c>
      <c r="Z1481" s="234" t="s">
        <v>98</v>
      </c>
      <c r="AA1481" s="234" t="s">
        <v>79</v>
      </c>
      <c r="AB1481" s="234">
        <v>13983.31</v>
      </c>
      <c r="AC1481" s="240" t="s">
        <v>149</v>
      </c>
      <c r="AD1481" s="260" t="s">
        <v>98</v>
      </c>
      <c r="AE1481" s="261">
        <f>+V1481+Y1481</f>
        <v>73412.429999999993</v>
      </c>
      <c r="AF1481" s="257" t="s">
        <v>79</v>
      </c>
      <c r="AG1481" s="240" t="s">
        <v>33</v>
      </c>
      <c r="AH1481" s="241" t="s">
        <v>166</v>
      </c>
      <c r="AI1481" s="241" t="s">
        <v>1116</v>
      </c>
      <c r="AJ1481" s="232"/>
    </row>
    <row r="1482" spans="2:36" s="89" customFormat="1" ht="55.5" customHeight="1" x14ac:dyDescent="0.3">
      <c r="B1482" s="228"/>
      <c r="C1482" s="228"/>
      <c r="D1482" s="228"/>
      <c r="E1482" s="229"/>
      <c r="F1482" s="229"/>
      <c r="G1482" s="229"/>
      <c r="H1482" s="258"/>
      <c r="I1482" s="228"/>
      <c r="J1482" s="11" t="s">
        <v>127</v>
      </c>
      <c r="K1482" s="7" t="s">
        <v>128</v>
      </c>
      <c r="L1482" s="7" t="s">
        <v>85</v>
      </c>
      <c r="M1482" s="63">
        <v>30</v>
      </c>
      <c r="N1482" s="241"/>
      <c r="O1482" s="228"/>
      <c r="P1482" s="228"/>
      <c r="Q1482" s="228"/>
      <c r="R1482" s="228"/>
      <c r="S1482" s="488"/>
      <c r="T1482" s="232"/>
      <c r="U1482" s="232"/>
      <c r="V1482" s="236"/>
      <c r="W1482" s="382"/>
      <c r="X1482" s="236"/>
      <c r="Y1482" s="236"/>
      <c r="Z1482" s="236"/>
      <c r="AA1482" s="236"/>
      <c r="AB1482" s="236"/>
      <c r="AC1482" s="227"/>
      <c r="AD1482" s="262"/>
      <c r="AE1482" s="237"/>
      <c r="AF1482" s="228"/>
      <c r="AG1482" s="227"/>
      <c r="AH1482" s="227"/>
      <c r="AI1482" s="227"/>
      <c r="AJ1482" s="232"/>
    </row>
    <row r="1483" spans="2:36" s="89" customFormat="1" ht="41.4" x14ac:dyDescent="0.3">
      <c r="B1483" s="228" t="s">
        <v>1119</v>
      </c>
      <c r="C1483" s="228" t="s">
        <v>598</v>
      </c>
      <c r="D1483" s="228" t="s">
        <v>106</v>
      </c>
      <c r="E1483" s="229" t="s">
        <v>67</v>
      </c>
      <c r="F1483" s="229" t="s">
        <v>134</v>
      </c>
      <c r="G1483" s="229" t="s">
        <v>147</v>
      </c>
      <c r="H1483" s="256" t="s">
        <v>70</v>
      </c>
      <c r="I1483" s="228" t="s">
        <v>98</v>
      </c>
      <c r="J1483" s="72" t="s">
        <v>111</v>
      </c>
      <c r="K1483" s="22" t="s">
        <v>112</v>
      </c>
      <c r="L1483" s="22" t="s">
        <v>85</v>
      </c>
      <c r="M1483" s="41">
        <v>1</v>
      </c>
      <c r="N1483" s="227" t="s">
        <v>108</v>
      </c>
      <c r="O1483" s="228" t="s">
        <v>596</v>
      </c>
      <c r="P1483" s="228" t="s">
        <v>75</v>
      </c>
      <c r="Q1483" s="228" t="s">
        <v>76</v>
      </c>
      <c r="R1483" s="228" t="s">
        <v>77</v>
      </c>
      <c r="S1483" s="231" t="s">
        <v>109</v>
      </c>
      <c r="T1483" s="232">
        <f>V1483+Y1483</f>
        <v>24039.690000000002</v>
      </c>
      <c r="U1483" s="232" t="s">
        <v>98</v>
      </c>
      <c r="V1483" s="236">
        <v>20433.740000000002</v>
      </c>
      <c r="W1483" s="233" t="s">
        <v>98</v>
      </c>
      <c r="X1483" s="233" t="s">
        <v>98</v>
      </c>
      <c r="Y1483" s="236">
        <v>3605.95</v>
      </c>
      <c r="Z1483" s="236" t="s">
        <v>98</v>
      </c>
      <c r="AA1483" s="236" t="s">
        <v>79</v>
      </c>
      <c r="AB1483" s="236">
        <v>4578.32</v>
      </c>
      <c r="AC1483" s="227" t="s">
        <v>149</v>
      </c>
      <c r="AD1483" s="260" t="s">
        <v>98</v>
      </c>
      <c r="AE1483" s="237">
        <f>+V1483+Y1483</f>
        <v>24039.690000000002</v>
      </c>
      <c r="AF1483" s="228" t="s">
        <v>79</v>
      </c>
      <c r="AG1483" s="227" t="s">
        <v>33</v>
      </c>
      <c r="AH1483" s="227" t="s">
        <v>166</v>
      </c>
      <c r="AI1483" s="227" t="s">
        <v>1116</v>
      </c>
      <c r="AJ1483" s="232"/>
    </row>
    <row r="1484" spans="2:36" s="89" customFormat="1" ht="100.2" customHeight="1" x14ac:dyDescent="0.3">
      <c r="B1484" s="228"/>
      <c r="C1484" s="228"/>
      <c r="D1484" s="228"/>
      <c r="E1484" s="229"/>
      <c r="F1484" s="229"/>
      <c r="G1484" s="229"/>
      <c r="H1484" s="258"/>
      <c r="I1484" s="228"/>
      <c r="J1484" s="11" t="s">
        <v>127</v>
      </c>
      <c r="K1484" s="7" t="s">
        <v>128</v>
      </c>
      <c r="L1484" s="7" t="s">
        <v>85</v>
      </c>
      <c r="M1484" s="112">
        <v>2</v>
      </c>
      <c r="N1484" s="227"/>
      <c r="O1484" s="228"/>
      <c r="P1484" s="228"/>
      <c r="Q1484" s="228"/>
      <c r="R1484" s="228"/>
      <c r="S1484" s="231"/>
      <c r="T1484" s="232"/>
      <c r="U1484" s="232"/>
      <c r="V1484" s="236"/>
      <c r="W1484" s="235"/>
      <c r="X1484" s="235"/>
      <c r="Y1484" s="236"/>
      <c r="Z1484" s="236"/>
      <c r="AA1484" s="236"/>
      <c r="AB1484" s="236"/>
      <c r="AC1484" s="227"/>
      <c r="AD1484" s="262"/>
      <c r="AE1484" s="237"/>
      <c r="AF1484" s="228"/>
      <c r="AG1484" s="227"/>
      <c r="AH1484" s="227"/>
      <c r="AI1484" s="227"/>
      <c r="AJ1484" s="232"/>
    </row>
    <row r="1485" spans="2:36" ht="57" customHeight="1" x14ac:dyDescent="0.3">
      <c r="B1485" s="228" t="s">
        <v>1259</v>
      </c>
      <c r="C1485" s="228" t="s">
        <v>599</v>
      </c>
      <c r="D1485" s="228" t="s">
        <v>106</v>
      </c>
      <c r="E1485" s="229" t="s">
        <v>67</v>
      </c>
      <c r="F1485" s="229" t="s">
        <v>132</v>
      </c>
      <c r="G1485" s="229" t="s">
        <v>69</v>
      </c>
      <c r="H1485" s="228" t="s">
        <v>70</v>
      </c>
      <c r="I1485" s="228" t="s">
        <v>98</v>
      </c>
      <c r="J1485" s="11" t="s">
        <v>113</v>
      </c>
      <c r="K1485" s="7" t="s">
        <v>114</v>
      </c>
      <c r="L1485" s="7" t="s">
        <v>115</v>
      </c>
      <c r="M1485" s="7">
        <v>0.5</v>
      </c>
      <c r="N1485" s="227" t="s">
        <v>108</v>
      </c>
      <c r="O1485" s="230" t="s">
        <v>600</v>
      </c>
      <c r="P1485" s="228" t="s">
        <v>75</v>
      </c>
      <c r="Q1485" s="228" t="s">
        <v>76</v>
      </c>
      <c r="R1485" s="228" t="s">
        <v>77</v>
      </c>
      <c r="S1485" s="231" t="s">
        <v>109</v>
      </c>
      <c r="T1485" s="232">
        <f>V1485+Y1485</f>
        <v>58552.38</v>
      </c>
      <c r="U1485" s="232" t="s">
        <v>98</v>
      </c>
      <c r="V1485" s="236">
        <v>49769.52</v>
      </c>
      <c r="W1485" s="236" t="s">
        <v>98</v>
      </c>
      <c r="X1485" s="236" t="s">
        <v>98</v>
      </c>
      <c r="Y1485" s="236">
        <v>8782.86</v>
      </c>
      <c r="Z1485" s="236" t="s">
        <v>98</v>
      </c>
      <c r="AA1485" s="236" t="s">
        <v>98</v>
      </c>
      <c r="AB1485" s="236">
        <v>11152.83</v>
      </c>
      <c r="AC1485" s="227" t="s">
        <v>80</v>
      </c>
      <c r="AD1485" s="237" t="s">
        <v>98</v>
      </c>
      <c r="AE1485" s="236">
        <f>+V1485+Y1485</f>
        <v>58552.38</v>
      </c>
      <c r="AF1485" s="232" t="s">
        <v>98</v>
      </c>
      <c r="AG1485" s="236" t="s">
        <v>33</v>
      </c>
      <c r="AH1485" s="236" t="s">
        <v>406</v>
      </c>
      <c r="AI1485" s="236" t="s">
        <v>510</v>
      </c>
      <c r="AJ1485" s="232"/>
    </row>
    <row r="1486" spans="2:36" ht="70.5" customHeight="1" x14ac:dyDescent="0.3">
      <c r="B1486" s="228"/>
      <c r="C1486" s="228"/>
      <c r="D1486" s="228"/>
      <c r="E1486" s="229"/>
      <c r="F1486" s="229"/>
      <c r="G1486" s="229"/>
      <c r="H1486" s="228"/>
      <c r="I1486" s="228"/>
      <c r="J1486" s="11" t="s">
        <v>116</v>
      </c>
      <c r="K1486" s="7" t="s">
        <v>117</v>
      </c>
      <c r="L1486" s="7" t="s">
        <v>85</v>
      </c>
      <c r="M1486" s="7">
        <v>1</v>
      </c>
      <c r="N1486" s="227"/>
      <c r="O1486" s="230"/>
      <c r="P1486" s="228"/>
      <c r="Q1486" s="228"/>
      <c r="R1486" s="228"/>
      <c r="S1486" s="231"/>
      <c r="T1486" s="232"/>
      <c r="U1486" s="232"/>
      <c r="V1486" s="236"/>
      <c r="W1486" s="236"/>
      <c r="X1486" s="236"/>
      <c r="Y1486" s="236"/>
      <c r="Z1486" s="236"/>
      <c r="AA1486" s="236"/>
      <c r="AB1486" s="236"/>
      <c r="AC1486" s="227"/>
      <c r="AD1486" s="237"/>
      <c r="AE1486" s="236"/>
      <c r="AF1486" s="232"/>
      <c r="AG1486" s="236"/>
      <c r="AH1486" s="236"/>
      <c r="AI1486" s="236"/>
      <c r="AJ1486" s="232"/>
    </row>
    <row r="1487" spans="2:36" ht="41.4" x14ac:dyDescent="0.3">
      <c r="B1487" s="228"/>
      <c r="C1487" s="228"/>
      <c r="D1487" s="228"/>
      <c r="E1487" s="229"/>
      <c r="F1487" s="229"/>
      <c r="G1487" s="229"/>
      <c r="H1487" s="228"/>
      <c r="I1487" s="228"/>
      <c r="J1487" s="11" t="s">
        <v>208</v>
      </c>
      <c r="K1487" s="7" t="s">
        <v>118</v>
      </c>
      <c r="L1487" s="7" t="s">
        <v>119</v>
      </c>
      <c r="M1487" s="7">
        <v>1</v>
      </c>
      <c r="N1487" s="227"/>
      <c r="O1487" s="230"/>
      <c r="P1487" s="228"/>
      <c r="Q1487" s="228"/>
      <c r="R1487" s="228"/>
      <c r="S1487" s="231"/>
      <c r="T1487" s="232"/>
      <c r="U1487" s="232"/>
      <c r="V1487" s="236"/>
      <c r="W1487" s="236"/>
      <c r="X1487" s="236"/>
      <c r="Y1487" s="236"/>
      <c r="Z1487" s="236"/>
      <c r="AA1487" s="236"/>
      <c r="AB1487" s="236"/>
      <c r="AC1487" s="227"/>
      <c r="AD1487" s="237"/>
      <c r="AE1487" s="236"/>
      <c r="AF1487" s="232"/>
      <c r="AG1487" s="236"/>
      <c r="AH1487" s="236"/>
      <c r="AI1487" s="236"/>
      <c r="AJ1487" s="232"/>
    </row>
    <row r="1488" spans="2:36" ht="68.7" customHeight="1" x14ac:dyDescent="0.3">
      <c r="B1488" s="228"/>
      <c r="C1488" s="228"/>
      <c r="D1488" s="228"/>
      <c r="E1488" s="229"/>
      <c r="F1488" s="229"/>
      <c r="G1488" s="229"/>
      <c r="H1488" s="228"/>
      <c r="I1488" s="228"/>
      <c r="J1488" s="11" t="s">
        <v>120</v>
      </c>
      <c r="K1488" s="7" t="s">
        <v>121</v>
      </c>
      <c r="L1488" s="7" t="s">
        <v>119</v>
      </c>
      <c r="M1488" s="7">
        <v>1</v>
      </c>
      <c r="N1488" s="227"/>
      <c r="O1488" s="230"/>
      <c r="P1488" s="228"/>
      <c r="Q1488" s="228"/>
      <c r="R1488" s="228"/>
      <c r="S1488" s="231"/>
      <c r="T1488" s="232"/>
      <c r="U1488" s="232"/>
      <c r="V1488" s="236"/>
      <c r="W1488" s="236"/>
      <c r="X1488" s="236"/>
      <c r="Y1488" s="236"/>
      <c r="Z1488" s="236"/>
      <c r="AA1488" s="236"/>
      <c r="AB1488" s="236"/>
      <c r="AC1488" s="227"/>
      <c r="AD1488" s="237"/>
      <c r="AE1488" s="236"/>
      <c r="AF1488" s="232"/>
      <c r="AG1488" s="236"/>
      <c r="AH1488" s="236"/>
      <c r="AI1488" s="236"/>
      <c r="AJ1488" s="232"/>
    </row>
    <row r="1489" spans="2:45" ht="124.2" customHeight="1" x14ac:dyDescent="0.3">
      <c r="B1489" s="265" t="s">
        <v>879</v>
      </c>
      <c r="C1489" s="270" t="s">
        <v>1260</v>
      </c>
      <c r="D1489" s="273" t="s">
        <v>66</v>
      </c>
      <c r="E1489" s="273" t="s">
        <v>67</v>
      </c>
      <c r="F1489" s="273" t="s">
        <v>134</v>
      </c>
      <c r="G1489" s="273" t="s">
        <v>147</v>
      </c>
      <c r="H1489" s="257" t="s">
        <v>70</v>
      </c>
      <c r="I1489" s="258" t="s">
        <v>79</v>
      </c>
      <c r="J1489" s="72" t="s">
        <v>207</v>
      </c>
      <c r="K1489" s="22" t="s">
        <v>107</v>
      </c>
      <c r="L1489" s="22" t="s">
        <v>86</v>
      </c>
      <c r="M1489" s="22">
        <v>40</v>
      </c>
      <c r="N1489" s="241" t="s">
        <v>108</v>
      </c>
      <c r="O1489" s="228" t="s">
        <v>883</v>
      </c>
      <c r="P1489" s="258" t="s">
        <v>75</v>
      </c>
      <c r="Q1489" s="258" t="s">
        <v>76</v>
      </c>
      <c r="R1489" s="265" t="s">
        <v>77</v>
      </c>
      <c r="S1489" s="265" t="s">
        <v>109</v>
      </c>
      <c r="T1489" s="253">
        <f>Y1489+V1489</f>
        <v>419950.5</v>
      </c>
      <c r="U1489" s="253">
        <f>+T1489/M1490</f>
        <v>69991.75</v>
      </c>
      <c r="V1489" s="237">
        <v>356958</v>
      </c>
      <c r="W1489" s="235" t="s">
        <v>98</v>
      </c>
      <c r="X1489" s="235" t="s">
        <v>79</v>
      </c>
      <c r="Y1489" s="237">
        <v>62992.5</v>
      </c>
      <c r="Z1489" s="235" t="s">
        <v>98</v>
      </c>
      <c r="AA1489" s="235" t="s">
        <v>79</v>
      </c>
      <c r="AB1489" s="237">
        <v>104987.65</v>
      </c>
      <c r="AC1489" s="241" t="s">
        <v>149</v>
      </c>
      <c r="AD1489" s="261" t="s">
        <v>98</v>
      </c>
      <c r="AE1489" s="262">
        <f>+V1489+Y1489</f>
        <v>419950.5</v>
      </c>
      <c r="AF1489" s="258" t="s">
        <v>79</v>
      </c>
      <c r="AG1489" s="241" t="s">
        <v>33</v>
      </c>
      <c r="AH1489" s="238" t="s">
        <v>176</v>
      </c>
      <c r="AI1489" s="615" t="s">
        <v>161</v>
      </c>
      <c r="AJ1489" s="253"/>
    </row>
    <row r="1490" spans="2:45" ht="68.7" customHeight="1" x14ac:dyDescent="0.3">
      <c r="B1490" s="231"/>
      <c r="C1490" s="230"/>
      <c r="D1490" s="229"/>
      <c r="E1490" s="229"/>
      <c r="F1490" s="229"/>
      <c r="G1490" s="229"/>
      <c r="H1490" s="257"/>
      <c r="I1490" s="228"/>
      <c r="J1490" s="11" t="s">
        <v>111</v>
      </c>
      <c r="K1490" s="7" t="s">
        <v>112</v>
      </c>
      <c r="L1490" s="7" t="s">
        <v>85</v>
      </c>
      <c r="M1490" s="7">
        <v>6</v>
      </c>
      <c r="N1490" s="227"/>
      <c r="O1490" s="230"/>
      <c r="P1490" s="228"/>
      <c r="Q1490" s="228"/>
      <c r="R1490" s="231"/>
      <c r="S1490" s="231"/>
      <c r="T1490" s="232"/>
      <c r="U1490" s="232"/>
      <c r="V1490" s="365"/>
      <c r="W1490" s="236"/>
      <c r="X1490" s="236"/>
      <c r="Y1490" s="365"/>
      <c r="Z1490" s="236"/>
      <c r="AA1490" s="236"/>
      <c r="AB1490" s="365"/>
      <c r="AC1490" s="227"/>
      <c r="AD1490" s="261"/>
      <c r="AE1490" s="237"/>
      <c r="AF1490" s="228"/>
      <c r="AG1490" s="227"/>
      <c r="AH1490" s="364"/>
      <c r="AI1490" s="343"/>
      <c r="AJ1490" s="232"/>
    </row>
    <row r="1491" spans="2:45" ht="202.5" customHeight="1" x14ac:dyDescent="0.3">
      <c r="B1491" s="231"/>
      <c r="C1491" s="230"/>
      <c r="D1491" s="229"/>
      <c r="E1491" s="229"/>
      <c r="F1491" s="229"/>
      <c r="G1491" s="229"/>
      <c r="H1491" s="258"/>
      <c r="I1491" s="228"/>
      <c r="J1491" s="11" t="s">
        <v>127</v>
      </c>
      <c r="K1491" s="7" t="s">
        <v>128</v>
      </c>
      <c r="L1491" s="7" t="s">
        <v>85</v>
      </c>
      <c r="M1491" s="63">
        <v>180</v>
      </c>
      <c r="N1491" s="227"/>
      <c r="O1491" s="230"/>
      <c r="P1491" s="228"/>
      <c r="Q1491" s="228"/>
      <c r="R1491" s="231"/>
      <c r="S1491" s="231"/>
      <c r="T1491" s="232"/>
      <c r="U1491" s="232"/>
      <c r="V1491" s="365"/>
      <c r="W1491" s="236"/>
      <c r="X1491" s="236"/>
      <c r="Y1491" s="365"/>
      <c r="Z1491" s="236"/>
      <c r="AA1491" s="236"/>
      <c r="AB1491" s="365"/>
      <c r="AC1491" s="227"/>
      <c r="AD1491" s="262"/>
      <c r="AE1491" s="237"/>
      <c r="AF1491" s="228"/>
      <c r="AG1491" s="227"/>
      <c r="AH1491" s="364"/>
      <c r="AI1491" s="343"/>
      <c r="AJ1491" s="232"/>
    </row>
    <row r="1492" spans="2:45" ht="68.7" customHeight="1" x14ac:dyDescent="0.3">
      <c r="B1492" s="304" t="s">
        <v>1148</v>
      </c>
      <c r="C1492" s="551" t="s">
        <v>882</v>
      </c>
      <c r="D1492" s="304" t="s">
        <v>66</v>
      </c>
      <c r="E1492" s="336" t="s">
        <v>67</v>
      </c>
      <c r="F1492" s="338" t="s">
        <v>132</v>
      </c>
      <c r="G1492" s="338" t="s">
        <v>69</v>
      </c>
      <c r="H1492" s="304" t="s">
        <v>70</v>
      </c>
      <c r="I1492" s="305" t="s">
        <v>98</v>
      </c>
      <c r="J1492" s="20" t="s">
        <v>113</v>
      </c>
      <c r="K1492" s="176" t="s">
        <v>114</v>
      </c>
      <c r="L1492" s="27" t="s">
        <v>115</v>
      </c>
      <c r="M1492" s="27">
        <v>3</v>
      </c>
      <c r="N1492" s="282" t="s">
        <v>108</v>
      </c>
      <c r="O1492" s="551" t="s">
        <v>334</v>
      </c>
      <c r="P1492" s="444" t="s">
        <v>75</v>
      </c>
      <c r="Q1492" s="444" t="s">
        <v>76</v>
      </c>
      <c r="R1492" s="444" t="s">
        <v>77</v>
      </c>
      <c r="S1492" s="301" t="s">
        <v>109</v>
      </c>
      <c r="T1492" s="300">
        <f>V1492+Y1492</f>
        <v>239972</v>
      </c>
      <c r="U1492" s="300" t="s">
        <v>98</v>
      </c>
      <c r="V1492" s="383">
        <v>203976</v>
      </c>
      <c r="W1492" s="284" t="s">
        <v>98</v>
      </c>
      <c r="X1492" s="284" t="s">
        <v>98</v>
      </c>
      <c r="Y1492" s="383">
        <v>35996</v>
      </c>
      <c r="Z1492" s="284" t="s">
        <v>98</v>
      </c>
      <c r="AA1492" s="284" t="s">
        <v>98</v>
      </c>
      <c r="AB1492" s="383">
        <v>59992.94</v>
      </c>
      <c r="AC1492" s="282" t="s">
        <v>80</v>
      </c>
      <c r="AD1492" s="333" t="s">
        <v>98</v>
      </c>
      <c r="AE1492" s="284">
        <f>+V1492+Y1492</f>
        <v>239972</v>
      </c>
      <c r="AF1492" s="300" t="s">
        <v>98</v>
      </c>
      <c r="AG1492" s="284" t="s">
        <v>33</v>
      </c>
      <c r="AH1492" s="453" t="s">
        <v>160</v>
      </c>
      <c r="AI1492" s="453" t="s">
        <v>246</v>
      </c>
      <c r="AJ1492" s="300"/>
    </row>
    <row r="1493" spans="2:45" ht="68.7" customHeight="1" x14ac:dyDescent="0.3">
      <c r="B1493" s="306"/>
      <c r="C1493" s="621"/>
      <c r="D1493" s="306"/>
      <c r="E1493" s="337"/>
      <c r="F1493" s="299"/>
      <c r="G1493" s="299"/>
      <c r="H1493" s="306"/>
      <c r="I1493" s="243"/>
      <c r="J1493" s="20" t="s">
        <v>116</v>
      </c>
      <c r="K1493" s="176" t="s">
        <v>117</v>
      </c>
      <c r="L1493" s="27" t="s">
        <v>85</v>
      </c>
      <c r="M1493" s="27">
        <v>1</v>
      </c>
      <c r="N1493" s="282"/>
      <c r="O1493" s="621"/>
      <c r="P1493" s="445"/>
      <c r="Q1493" s="445"/>
      <c r="R1493" s="445"/>
      <c r="S1493" s="301"/>
      <c r="T1493" s="300"/>
      <c r="U1493" s="300"/>
      <c r="V1493" s="384"/>
      <c r="W1493" s="284"/>
      <c r="X1493" s="284"/>
      <c r="Y1493" s="384"/>
      <c r="Z1493" s="284"/>
      <c r="AA1493" s="284"/>
      <c r="AB1493" s="384"/>
      <c r="AC1493" s="282"/>
      <c r="AD1493" s="334"/>
      <c r="AE1493" s="284"/>
      <c r="AF1493" s="300"/>
      <c r="AG1493" s="284"/>
      <c r="AH1493" s="454"/>
      <c r="AI1493" s="454"/>
      <c r="AJ1493" s="300"/>
    </row>
    <row r="1494" spans="2:45" ht="68.7" customHeight="1" x14ac:dyDescent="0.3">
      <c r="B1494" s="306"/>
      <c r="C1494" s="621"/>
      <c r="D1494" s="306"/>
      <c r="E1494" s="337"/>
      <c r="F1494" s="299"/>
      <c r="G1494" s="299"/>
      <c r="H1494" s="306"/>
      <c r="I1494" s="243"/>
      <c r="J1494" s="20" t="s">
        <v>208</v>
      </c>
      <c r="K1494" s="176" t="s">
        <v>118</v>
      </c>
      <c r="L1494" s="27" t="s">
        <v>119</v>
      </c>
      <c r="M1494" s="27">
        <v>1</v>
      </c>
      <c r="N1494" s="282"/>
      <c r="O1494" s="621"/>
      <c r="P1494" s="445"/>
      <c r="Q1494" s="445"/>
      <c r="R1494" s="445"/>
      <c r="S1494" s="301"/>
      <c r="T1494" s="300"/>
      <c r="U1494" s="300"/>
      <c r="V1494" s="384"/>
      <c r="W1494" s="284"/>
      <c r="X1494" s="284"/>
      <c r="Y1494" s="384"/>
      <c r="Z1494" s="284"/>
      <c r="AA1494" s="284"/>
      <c r="AB1494" s="384"/>
      <c r="AC1494" s="282"/>
      <c r="AD1494" s="334"/>
      <c r="AE1494" s="284"/>
      <c r="AF1494" s="300"/>
      <c r="AG1494" s="284"/>
      <c r="AH1494" s="454"/>
      <c r="AI1494" s="454"/>
      <c r="AJ1494" s="300"/>
    </row>
    <row r="1495" spans="2:45" ht="68.7" customHeight="1" x14ac:dyDescent="0.3">
      <c r="B1495" s="306"/>
      <c r="C1495" s="621"/>
      <c r="D1495" s="306"/>
      <c r="E1495" s="337"/>
      <c r="F1495" s="336"/>
      <c r="G1495" s="336"/>
      <c r="H1495" s="306"/>
      <c r="I1495" s="304"/>
      <c r="J1495" s="56" t="s">
        <v>120</v>
      </c>
      <c r="K1495" s="177" t="s">
        <v>121</v>
      </c>
      <c r="L1495" s="57" t="s">
        <v>119</v>
      </c>
      <c r="M1495" s="27">
        <v>1</v>
      </c>
      <c r="N1495" s="285"/>
      <c r="O1495" s="621"/>
      <c r="P1495" s="445"/>
      <c r="Q1495" s="445"/>
      <c r="R1495" s="445"/>
      <c r="S1495" s="352"/>
      <c r="T1495" s="348"/>
      <c r="U1495" s="348"/>
      <c r="V1495" s="384"/>
      <c r="W1495" s="288"/>
      <c r="X1495" s="288"/>
      <c r="Y1495" s="384"/>
      <c r="Z1495" s="288"/>
      <c r="AA1495" s="288"/>
      <c r="AB1495" s="384"/>
      <c r="AC1495" s="285"/>
      <c r="AD1495" s="334"/>
      <c r="AE1495" s="288"/>
      <c r="AF1495" s="348"/>
      <c r="AG1495" s="288"/>
      <c r="AH1495" s="454"/>
      <c r="AI1495" s="454"/>
      <c r="AJ1495" s="348"/>
    </row>
    <row r="1496" spans="2:45" ht="137.1" customHeight="1" x14ac:dyDescent="0.3">
      <c r="B1496" s="228" t="s">
        <v>880</v>
      </c>
      <c r="C1496" s="230" t="s">
        <v>881</v>
      </c>
      <c r="D1496" s="229" t="s">
        <v>66</v>
      </c>
      <c r="E1496" s="229" t="s">
        <v>67</v>
      </c>
      <c r="F1496" s="229" t="s">
        <v>134</v>
      </c>
      <c r="G1496" s="229" t="s">
        <v>147</v>
      </c>
      <c r="H1496" s="228" t="s">
        <v>70</v>
      </c>
      <c r="I1496" s="228" t="s">
        <v>79</v>
      </c>
      <c r="J1496" s="11" t="s">
        <v>207</v>
      </c>
      <c r="K1496" s="7" t="s">
        <v>107</v>
      </c>
      <c r="L1496" s="7" t="s">
        <v>86</v>
      </c>
      <c r="M1496" s="7">
        <v>40</v>
      </c>
      <c r="N1496" s="227" t="s">
        <v>108</v>
      </c>
      <c r="O1496" s="230" t="s">
        <v>1060</v>
      </c>
      <c r="P1496" s="228" t="s">
        <v>75</v>
      </c>
      <c r="Q1496" s="228" t="s">
        <v>76</v>
      </c>
      <c r="R1496" s="231" t="s">
        <v>77</v>
      </c>
      <c r="S1496" s="231" t="s">
        <v>109</v>
      </c>
      <c r="T1496" s="232">
        <f>Y1496+V1496</f>
        <v>154474.11000000002</v>
      </c>
      <c r="U1496" s="232">
        <f>+T1496/M1497</f>
        <v>77237.055000000008</v>
      </c>
      <c r="V1496" s="237">
        <v>131303.23000000001</v>
      </c>
      <c r="W1496" s="236" t="s">
        <v>98</v>
      </c>
      <c r="X1496" s="236" t="s">
        <v>79</v>
      </c>
      <c r="Y1496" s="237">
        <v>23170.880000000001</v>
      </c>
      <c r="Z1496" s="236" t="s">
        <v>98</v>
      </c>
      <c r="AA1496" s="236" t="s">
        <v>79</v>
      </c>
      <c r="AB1496" s="237">
        <v>38618.57</v>
      </c>
      <c r="AC1496" s="227" t="s">
        <v>149</v>
      </c>
      <c r="AD1496" s="237" t="s">
        <v>98</v>
      </c>
      <c r="AE1496" s="237">
        <f>+V1496+Y1496</f>
        <v>154474.11000000002</v>
      </c>
      <c r="AF1496" s="228" t="s">
        <v>79</v>
      </c>
      <c r="AG1496" s="227" t="s">
        <v>33</v>
      </c>
      <c r="AH1496" s="347" t="s">
        <v>167</v>
      </c>
      <c r="AI1496" s="634" t="s">
        <v>1116</v>
      </c>
      <c r="AJ1496" s="232"/>
    </row>
    <row r="1497" spans="2:45" ht="68.7" customHeight="1" x14ac:dyDescent="0.3">
      <c r="B1497" s="231"/>
      <c r="C1497" s="230"/>
      <c r="D1497" s="274"/>
      <c r="E1497" s="229"/>
      <c r="F1497" s="229"/>
      <c r="G1497" s="229"/>
      <c r="H1497" s="228"/>
      <c r="I1497" s="228"/>
      <c r="J1497" s="11" t="s">
        <v>111</v>
      </c>
      <c r="K1497" s="7" t="s">
        <v>112</v>
      </c>
      <c r="L1497" s="7" t="s">
        <v>85</v>
      </c>
      <c r="M1497" s="7">
        <v>2</v>
      </c>
      <c r="N1497" s="227"/>
      <c r="O1497" s="380"/>
      <c r="P1497" s="228"/>
      <c r="Q1497" s="228"/>
      <c r="R1497" s="231"/>
      <c r="S1497" s="231"/>
      <c r="T1497" s="232"/>
      <c r="U1497" s="232"/>
      <c r="V1497" s="365"/>
      <c r="W1497" s="236"/>
      <c r="X1497" s="236"/>
      <c r="Y1497" s="365"/>
      <c r="Z1497" s="236"/>
      <c r="AA1497" s="236"/>
      <c r="AB1497" s="365"/>
      <c r="AC1497" s="227"/>
      <c r="AD1497" s="237"/>
      <c r="AE1497" s="237"/>
      <c r="AF1497" s="228"/>
      <c r="AG1497" s="227"/>
      <c r="AH1497" s="347"/>
      <c r="AI1497" s="634"/>
      <c r="AJ1497" s="232"/>
    </row>
    <row r="1498" spans="2:45" ht="134.1" customHeight="1" x14ac:dyDescent="0.3">
      <c r="B1498" s="231"/>
      <c r="C1498" s="230"/>
      <c r="D1498" s="274"/>
      <c r="E1498" s="229"/>
      <c r="F1498" s="229"/>
      <c r="G1498" s="229"/>
      <c r="H1498" s="228"/>
      <c r="I1498" s="228"/>
      <c r="J1498" s="11" t="s">
        <v>127</v>
      </c>
      <c r="K1498" s="7" t="s">
        <v>128</v>
      </c>
      <c r="L1498" s="7" t="s">
        <v>85</v>
      </c>
      <c r="M1498" s="63">
        <v>60</v>
      </c>
      <c r="N1498" s="227"/>
      <c r="O1498" s="380"/>
      <c r="P1498" s="228"/>
      <c r="Q1498" s="228"/>
      <c r="R1498" s="231"/>
      <c r="S1498" s="231"/>
      <c r="T1498" s="232"/>
      <c r="U1498" s="232"/>
      <c r="V1498" s="365"/>
      <c r="W1498" s="236"/>
      <c r="X1498" s="236"/>
      <c r="Y1498" s="365"/>
      <c r="Z1498" s="236"/>
      <c r="AA1498" s="236"/>
      <c r="AB1498" s="365"/>
      <c r="AC1498" s="227"/>
      <c r="AD1498" s="237"/>
      <c r="AE1498" s="237"/>
      <c r="AF1498" s="228"/>
      <c r="AG1498" s="227"/>
      <c r="AH1498" s="347"/>
      <c r="AI1498" s="634"/>
      <c r="AJ1498" s="232"/>
    </row>
    <row r="1499" spans="2:45" ht="68.7" customHeight="1" x14ac:dyDescent="0.3">
      <c r="B1499" s="256" t="s">
        <v>1133</v>
      </c>
      <c r="C1499" s="269" t="s">
        <v>882</v>
      </c>
      <c r="D1499" s="256" t="s">
        <v>66</v>
      </c>
      <c r="E1499" s="271" t="s">
        <v>67</v>
      </c>
      <c r="F1499" s="273" t="s">
        <v>132</v>
      </c>
      <c r="G1499" s="273" t="s">
        <v>69</v>
      </c>
      <c r="H1499" s="256" t="s">
        <v>70</v>
      </c>
      <c r="I1499" s="258" t="s">
        <v>98</v>
      </c>
      <c r="J1499" s="11" t="s">
        <v>113</v>
      </c>
      <c r="K1499" s="29" t="s">
        <v>114</v>
      </c>
      <c r="L1499" s="7" t="s">
        <v>115</v>
      </c>
      <c r="M1499" s="7">
        <v>3</v>
      </c>
      <c r="N1499" s="227" t="s">
        <v>108</v>
      </c>
      <c r="O1499" s="269" t="s">
        <v>334</v>
      </c>
      <c r="P1499" s="472" t="s">
        <v>75</v>
      </c>
      <c r="Q1499" s="472" t="s">
        <v>76</v>
      </c>
      <c r="R1499" s="472" t="s">
        <v>77</v>
      </c>
      <c r="S1499" s="231" t="s">
        <v>109</v>
      </c>
      <c r="T1499" s="232">
        <f>V1499+Y1499</f>
        <v>239972</v>
      </c>
      <c r="U1499" s="232" t="s">
        <v>98</v>
      </c>
      <c r="V1499" s="291">
        <v>203976</v>
      </c>
      <c r="W1499" s="236" t="s">
        <v>98</v>
      </c>
      <c r="X1499" s="236" t="s">
        <v>98</v>
      </c>
      <c r="Y1499" s="291">
        <v>35996</v>
      </c>
      <c r="Z1499" s="236" t="s">
        <v>98</v>
      </c>
      <c r="AA1499" s="236" t="s">
        <v>98</v>
      </c>
      <c r="AB1499" s="291">
        <v>59992.94</v>
      </c>
      <c r="AC1499" s="227" t="s">
        <v>80</v>
      </c>
      <c r="AD1499" s="260" t="s">
        <v>98</v>
      </c>
      <c r="AE1499" s="236">
        <f>+V1499+Y1499</f>
        <v>239972</v>
      </c>
      <c r="AF1499" s="232" t="s">
        <v>98</v>
      </c>
      <c r="AG1499" s="236" t="s">
        <v>33</v>
      </c>
      <c r="AH1499" s="451" t="s">
        <v>232</v>
      </c>
      <c r="AI1499" s="451" t="s">
        <v>406</v>
      </c>
      <c r="AJ1499" s="232"/>
    </row>
    <row r="1500" spans="2:45" ht="68.7" customHeight="1" x14ac:dyDescent="0.3">
      <c r="B1500" s="257"/>
      <c r="C1500" s="465"/>
      <c r="D1500" s="257"/>
      <c r="E1500" s="272"/>
      <c r="F1500" s="229"/>
      <c r="G1500" s="229"/>
      <c r="H1500" s="257"/>
      <c r="I1500" s="228"/>
      <c r="J1500" s="11" t="s">
        <v>116</v>
      </c>
      <c r="K1500" s="29" t="s">
        <v>117</v>
      </c>
      <c r="L1500" s="7" t="s">
        <v>85</v>
      </c>
      <c r="M1500" s="7">
        <v>1</v>
      </c>
      <c r="N1500" s="227"/>
      <c r="O1500" s="465"/>
      <c r="P1500" s="473"/>
      <c r="Q1500" s="473"/>
      <c r="R1500" s="473"/>
      <c r="S1500" s="231"/>
      <c r="T1500" s="232"/>
      <c r="U1500" s="232"/>
      <c r="V1500" s="292"/>
      <c r="W1500" s="236"/>
      <c r="X1500" s="236"/>
      <c r="Y1500" s="292"/>
      <c r="Z1500" s="236"/>
      <c r="AA1500" s="236"/>
      <c r="AB1500" s="292"/>
      <c r="AC1500" s="227"/>
      <c r="AD1500" s="261"/>
      <c r="AE1500" s="236"/>
      <c r="AF1500" s="232"/>
      <c r="AG1500" s="236"/>
      <c r="AH1500" s="452"/>
      <c r="AI1500" s="452"/>
      <c r="AJ1500" s="232"/>
    </row>
    <row r="1501" spans="2:45" ht="68.7" customHeight="1" x14ac:dyDescent="0.3">
      <c r="B1501" s="257"/>
      <c r="C1501" s="465"/>
      <c r="D1501" s="257"/>
      <c r="E1501" s="272"/>
      <c r="F1501" s="229"/>
      <c r="G1501" s="229"/>
      <c r="H1501" s="257"/>
      <c r="I1501" s="228"/>
      <c r="J1501" s="11" t="s">
        <v>208</v>
      </c>
      <c r="K1501" s="29" t="s">
        <v>118</v>
      </c>
      <c r="L1501" s="7" t="s">
        <v>119</v>
      </c>
      <c r="M1501" s="7">
        <v>1</v>
      </c>
      <c r="N1501" s="227"/>
      <c r="O1501" s="465"/>
      <c r="P1501" s="473"/>
      <c r="Q1501" s="473"/>
      <c r="R1501" s="473"/>
      <c r="S1501" s="231"/>
      <c r="T1501" s="232"/>
      <c r="U1501" s="232"/>
      <c r="V1501" s="292"/>
      <c r="W1501" s="236"/>
      <c r="X1501" s="236"/>
      <c r="Y1501" s="292"/>
      <c r="Z1501" s="236"/>
      <c r="AA1501" s="236"/>
      <c r="AB1501" s="292"/>
      <c r="AC1501" s="227"/>
      <c r="AD1501" s="261"/>
      <c r="AE1501" s="236"/>
      <c r="AF1501" s="232"/>
      <c r="AG1501" s="236"/>
      <c r="AH1501" s="452"/>
      <c r="AI1501" s="452"/>
      <c r="AJ1501" s="232"/>
    </row>
    <row r="1502" spans="2:45" ht="68.7" customHeight="1" x14ac:dyDescent="0.3">
      <c r="B1502" s="257"/>
      <c r="C1502" s="465"/>
      <c r="D1502" s="257"/>
      <c r="E1502" s="272"/>
      <c r="F1502" s="271"/>
      <c r="G1502" s="271"/>
      <c r="H1502" s="257"/>
      <c r="I1502" s="256"/>
      <c r="J1502" s="28" t="s">
        <v>120</v>
      </c>
      <c r="K1502" s="44" t="s">
        <v>121</v>
      </c>
      <c r="L1502" s="14" t="s">
        <v>119</v>
      </c>
      <c r="M1502" s="7">
        <v>1</v>
      </c>
      <c r="N1502" s="239"/>
      <c r="O1502" s="465"/>
      <c r="P1502" s="473"/>
      <c r="Q1502" s="473"/>
      <c r="R1502" s="473"/>
      <c r="S1502" s="263"/>
      <c r="T1502" s="302"/>
      <c r="U1502" s="302"/>
      <c r="V1502" s="292"/>
      <c r="W1502" s="233"/>
      <c r="X1502" s="233"/>
      <c r="Y1502" s="292"/>
      <c r="Z1502" s="233"/>
      <c r="AA1502" s="233"/>
      <c r="AB1502" s="292"/>
      <c r="AC1502" s="239"/>
      <c r="AD1502" s="261"/>
      <c r="AE1502" s="233"/>
      <c r="AF1502" s="302"/>
      <c r="AG1502" s="233"/>
      <c r="AH1502" s="452"/>
      <c r="AI1502" s="452"/>
      <c r="AJ1502" s="302"/>
    </row>
    <row r="1503" spans="2:45" ht="132" customHeight="1" x14ac:dyDescent="0.3">
      <c r="B1503" s="295" t="s">
        <v>818</v>
      </c>
      <c r="C1503" s="228" t="s">
        <v>829</v>
      </c>
      <c r="D1503" s="295" t="s">
        <v>66</v>
      </c>
      <c r="E1503" s="271" t="s">
        <v>67</v>
      </c>
      <c r="F1503" s="229" t="s">
        <v>134</v>
      </c>
      <c r="G1503" s="229" t="s">
        <v>147</v>
      </c>
      <c r="H1503" s="256" t="s">
        <v>70</v>
      </c>
      <c r="I1503" s="228" t="s">
        <v>79</v>
      </c>
      <c r="J1503" s="11" t="s">
        <v>207</v>
      </c>
      <c r="K1503" s="7" t="s">
        <v>107</v>
      </c>
      <c r="L1503" s="7" t="s">
        <v>86</v>
      </c>
      <c r="M1503" s="7">
        <v>40</v>
      </c>
      <c r="N1503" s="227" t="s">
        <v>108</v>
      </c>
      <c r="O1503" s="274" t="s">
        <v>835</v>
      </c>
      <c r="P1503" s="228" t="s">
        <v>75</v>
      </c>
      <c r="Q1503" s="228" t="s">
        <v>76</v>
      </c>
      <c r="R1503" s="231" t="s">
        <v>77</v>
      </c>
      <c r="S1503" s="231" t="s">
        <v>109</v>
      </c>
      <c r="T1503" s="232">
        <f>Y1503+V1503</f>
        <v>176030.24000000002</v>
      </c>
      <c r="U1503" s="232" t="s">
        <v>98</v>
      </c>
      <c r="V1503" s="294">
        <v>149625.70000000001</v>
      </c>
      <c r="W1503" s="236" t="s">
        <v>98</v>
      </c>
      <c r="X1503" s="236" t="s">
        <v>79</v>
      </c>
      <c r="Y1503" s="294">
        <v>26404.54</v>
      </c>
      <c r="Z1503" s="236" t="s">
        <v>98</v>
      </c>
      <c r="AA1503" s="236" t="s">
        <v>79</v>
      </c>
      <c r="AB1503" s="227">
        <v>14272.73</v>
      </c>
      <c r="AC1503" s="227" t="s">
        <v>149</v>
      </c>
      <c r="AD1503" s="260" t="s">
        <v>98</v>
      </c>
      <c r="AE1503" s="237">
        <f>+V1503+Y1503</f>
        <v>176030.24000000002</v>
      </c>
      <c r="AF1503" s="228" t="s">
        <v>79</v>
      </c>
      <c r="AG1503" s="227" t="s">
        <v>33</v>
      </c>
      <c r="AH1503" s="466" t="s">
        <v>158</v>
      </c>
      <c r="AI1503" s="368" t="s">
        <v>176</v>
      </c>
      <c r="AJ1503" s="232"/>
      <c r="AS1503" s="113"/>
    </row>
    <row r="1504" spans="2:45" ht="68.7" customHeight="1" x14ac:dyDescent="0.3">
      <c r="B1504" s="295"/>
      <c r="C1504" s="228"/>
      <c r="D1504" s="295"/>
      <c r="E1504" s="272"/>
      <c r="F1504" s="229"/>
      <c r="G1504" s="229"/>
      <c r="H1504" s="257"/>
      <c r="I1504" s="228"/>
      <c r="J1504" s="11" t="s">
        <v>111</v>
      </c>
      <c r="K1504" s="7" t="s">
        <v>112</v>
      </c>
      <c r="L1504" s="7" t="s">
        <v>85</v>
      </c>
      <c r="M1504" s="7">
        <v>3</v>
      </c>
      <c r="N1504" s="227"/>
      <c r="O1504" s="274"/>
      <c r="P1504" s="228"/>
      <c r="Q1504" s="228"/>
      <c r="R1504" s="231"/>
      <c r="S1504" s="231"/>
      <c r="T1504" s="232"/>
      <c r="U1504" s="232"/>
      <c r="V1504" s="294"/>
      <c r="W1504" s="236"/>
      <c r="X1504" s="236"/>
      <c r="Y1504" s="294"/>
      <c r="Z1504" s="236"/>
      <c r="AA1504" s="236"/>
      <c r="AB1504" s="227"/>
      <c r="AC1504" s="227"/>
      <c r="AD1504" s="261"/>
      <c r="AE1504" s="237"/>
      <c r="AF1504" s="228"/>
      <c r="AG1504" s="227"/>
      <c r="AH1504" s="368"/>
      <c r="AI1504" s="368"/>
      <c r="AJ1504" s="232"/>
      <c r="AS1504" s="113"/>
    </row>
    <row r="1505" spans="2:36" ht="166.2" customHeight="1" x14ac:dyDescent="0.3">
      <c r="B1505" s="295"/>
      <c r="C1505" s="228"/>
      <c r="D1505" s="467"/>
      <c r="E1505" s="272"/>
      <c r="F1505" s="229"/>
      <c r="G1505" s="229"/>
      <c r="H1505" s="258"/>
      <c r="I1505" s="228"/>
      <c r="J1505" s="11" t="s">
        <v>127</v>
      </c>
      <c r="K1505" s="7" t="s">
        <v>128</v>
      </c>
      <c r="L1505" s="7" t="s">
        <v>85</v>
      </c>
      <c r="M1505" s="63">
        <v>120</v>
      </c>
      <c r="N1505" s="227"/>
      <c r="O1505" s="274"/>
      <c r="P1505" s="228"/>
      <c r="Q1505" s="228"/>
      <c r="R1505" s="231"/>
      <c r="S1505" s="231"/>
      <c r="T1505" s="232"/>
      <c r="U1505" s="232"/>
      <c r="V1505" s="294"/>
      <c r="W1505" s="236"/>
      <c r="X1505" s="236"/>
      <c r="Y1505" s="294"/>
      <c r="Z1505" s="236"/>
      <c r="AA1505" s="236"/>
      <c r="AB1505" s="227"/>
      <c r="AC1505" s="227"/>
      <c r="AD1505" s="262"/>
      <c r="AE1505" s="237"/>
      <c r="AF1505" s="228"/>
      <c r="AG1505" s="227"/>
      <c r="AH1505" s="368"/>
      <c r="AI1505" s="368"/>
      <c r="AJ1505" s="232"/>
    </row>
    <row r="1506" spans="2:36" ht="68.7" customHeight="1" x14ac:dyDescent="0.3">
      <c r="B1506" s="295" t="s">
        <v>819</v>
      </c>
      <c r="C1506" s="228" t="s">
        <v>830</v>
      </c>
      <c r="D1506" s="230" t="s">
        <v>66</v>
      </c>
      <c r="E1506" s="229" t="s">
        <v>67</v>
      </c>
      <c r="F1506" s="229" t="s">
        <v>134</v>
      </c>
      <c r="G1506" s="229" t="s">
        <v>147</v>
      </c>
      <c r="H1506" s="256" t="s">
        <v>70</v>
      </c>
      <c r="I1506" s="228" t="s">
        <v>79</v>
      </c>
      <c r="J1506" s="72" t="s">
        <v>207</v>
      </c>
      <c r="K1506" s="22" t="s">
        <v>107</v>
      </c>
      <c r="L1506" s="22" t="s">
        <v>86</v>
      </c>
      <c r="M1506" s="22">
        <v>40</v>
      </c>
      <c r="N1506" s="227" t="s">
        <v>108</v>
      </c>
      <c r="O1506" s="274" t="s">
        <v>836</v>
      </c>
      <c r="P1506" s="228" t="s">
        <v>75</v>
      </c>
      <c r="Q1506" s="228" t="s">
        <v>76</v>
      </c>
      <c r="R1506" s="231" t="s">
        <v>77</v>
      </c>
      <c r="S1506" s="231" t="s">
        <v>109</v>
      </c>
      <c r="T1506" s="232">
        <f>Y1506+V1506</f>
        <v>209210.34999999998</v>
      </c>
      <c r="U1506" s="232" t="s">
        <v>98</v>
      </c>
      <c r="V1506" s="294">
        <v>177828.8</v>
      </c>
      <c r="W1506" s="236" t="s">
        <v>98</v>
      </c>
      <c r="X1506" s="236" t="s">
        <v>79</v>
      </c>
      <c r="Y1506" s="294">
        <v>31381.55</v>
      </c>
      <c r="Z1506" s="236" t="s">
        <v>98</v>
      </c>
      <c r="AA1506" s="236" t="s">
        <v>79</v>
      </c>
      <c r="AB1506" s="242">
        <v>16963.009999999998</v>
      </c>
      <c r="AC1506" s="227" t="s">
        <v>149</v>
      </c>
      <c r="AD1506" s="260" t="s">
        <v>98</v>
      </c>
      <c r="AE1506" s="237">
        <f>+V1506+Y1506</f>
        <v>209210.34999999998</v>
      </c>
      <c r="AF1506" s="228" t="s">
        <v>79</v>
      </c>
      <c r="AG1506" s="227" t="s">
        <v>33</v>
      </c>
      <c r="AH1506" s="369" t="s">
        <v>158</v>
      </c>
      <c r="AI1506" s="368" t="s">
        <v>176</v>
      </c>
      <c r="AJ1506" s="302"/>
    </row>
    <row r="1507" spans="2:36" ht="68.7" customHeight="1" x14ac:dyDescent="0.3">
      <c r="B1507" s="295"/>
      <c r="C1507" s="228"/>
      <c r="D1507" s="230"/>
      <c r="E1507" s="229"/>
      <c r="F1507" s="229"/>
      <c r="G1507" s="229"/>
      <c r="H1507" s="257"/>
      <c r="I1507" s="228"/>
      <c r="J1507" s="11" t="s">
        <v>111</v>
      </c>
      <c r="K1507" s="7" t="s">
        <v>112</v>
      </c>
      <c r="L1507" s="7" t="s">
        <v>85</v>
      </c>
      <c r="M1507" s="7">
        <v>5</v>
      </c>
      <c r="N1507" s="227"/>
      <c r="O1507" s="274"/>
      <c r="P1507" s="228"/>
      <c r="Q1507" s="228"/>
      <c r="R1507" s="231"/>
      <c r="S1507" s="231"/>
      <c r="T1507" s="232"/>
      <c r="U1507" s="232"/>
      <c r="V1507" s="294"/>
      <c r="W1507" s="236"/>
      <c r="X1507" s="236"/>
      <c r="Y1507" s="294"/>
      <c r="Z1507" s="236"/>
      <c r="AA1507" s="236"/>
      <c r="AB1507" s="242"/>
      <c r="AC1507" s="227"/>
      <c r="AD1507" s="261"/>
      <c r="AE1507" s="237"/>
      <c r="AF1507" s="228"/>
      <c r="AG1507" s="227"/>
      <c r="AH1507" s="227"/>
      <c r="AI1507" s="368"/>
      <c r="AJ1507" s="303"/>
    </row>
    <row r="1508" spans="2:36" ht="157.19999999999999" customHeight="1" x14ac:dyDescent="0.3">
      <c r="B1508" s="295"/>
      <c r="C1508" s="228"/>
      <c r="D1508" s="230"/>
      <c r="E1508" s="229"/>
      <c r="F1508" s="229"/>
      <c r="G1508" s="229"/>
      <c r="H1508" s="258"/>
      <c r="I1508" s="228"/>
      <c r="J1508" s="11" t="s">
        <v>127</v>
      </c>
      <c r="K1508" s="7" t="s">
        <v>128</v>
      </c>
      <c r="L1508" s="7" t="s">
        <v>85</v>
      </c>
      <c r="M1508" s="63">
        <v>300</v>
      </c>
      <c r="N1508" s="227"/>
      <c r="O1508" s="274"/>
      <c r="P1508" s="228"/>
      <c r="Q1508" s="228"/>
      <c r="R1508" s="231"/>
      <c r="S1508" s="231"/>
      <c r="T1508" s="232"/>
      <c r="U1508" s="232"/>
      <c r="V1508" s="294"/>
      <c r="W1508" s="236"/>
      <c r="X1508" s="236"/>
      <c r="Y1508" s="294"/>
      <c r="Z1508" s="236"/>
      <c r="AA1508" s="236"/>
      <c r="AB1508" s="242"/>
      <c r="AC1508" s="227"/>
      <c r="AD1508" s="262"/>
      <c r="AE1508" s="237"/>
      <c r="AF1508" s="228"/>
      <c r="AG1508" s="227"/>
      <c r="AH1508" s="227"/>
      <c r="AI1508" s="368"/>
      <c r="AJ1508" s="253"/>
    </row>
    <row r="1509" spans="2:36" ht="68.7" customHeight="1" x14ac:dyDescent="0.3">
      <c r="B1509" s="295" t="s">
        <v>822</v>
      </c>
      <c r="C1509" s="228" t="s">
        <v>831</v>
      </c>
      <c r="D1509" s="228" t="s">
        <v>66</v>
      </c>
      <c r="E1509" s="229" t="s">
        <v>67</v>
      </c>
      <c r="F1509" s="229" t="s">
        <v>134</v>
      </c>
      <c r="G1509" s="229" t="s">
        <v>147</v>
      </c>
      <c r="H1509" s="256" t="s">
        <v>70</v>
      </c>
      <c r="I1509" s="228" t="s">
        <v>79</v>
      </c>
      <c r="J1509" s="72" t="s">
        <v>207</v>
      </c>
      <c r="K1509" s="22" t="s">
        <v>107</v>
      </c>
      <c r="L1509" s="22" t="s">
        <v>86</v>
      </c>
      <c r="M1509" s="22">
        <v>40</v>
      </c>
      <c r="N1509" s="227" t="s">
        <v>108</v>
      </c>
      <c r="O1509" s="274" t="s">
        <v>836</v>
      </c>
      <c r="P1509" s="228" t="s">
        <v>75</v>
      </c>
      <c r="Q1509" s="228" t="s">
        <v>76</v>
      </c>
      <c r="R1509" s="231" t="s">
        <v>77</v>
      </c>
      <c r="S1509" s="231" t="s">
        <v>109</v>
      </c>
      <c r="T1509" s="232">
        <f>Y1509+V1509</f>
        <v>52200</v>
      </c>
      <c r="U1509" s="232" t="s">
        <v>98</v>
      </c>
      <c r="V1509" s="294">
        <v>44370</v>
      </c>
      <c r="W1509" s="236" t="s">
        <v>98</v>
      </c>
      <c r="X1509" s="236" t="s">
        <v>79</v>
      </c>
      <c r="Y1509" s="294">
        <v>7830</v>
      </c>
      <c r="Z1509" s="236" t="s">
        <v>98</v>
      </c>
      <c r="AA1509" s="236" t="s">
        <v>79</v>
      </c>
      <c r="AB1509" s="227">
        <v>4232.4399999999996</v>
      </c>
      <c r="AC1509" s="227" t="s">
        <v>149</v>
      </c>
      <c r="AD1509" s="260" t="s">
        <v>98</v>
      </c>
      <c r="AE1509" s="237">
        <f>+V1509+Y1509</f>
        <v>52200</v>
      </c>
      <c r="AF1509" s="228" t="s">
        <v>79</v>
      </c>
      <c r="AG1509" s="227" t="s">
        <v>33</v>
      </c>
      <c r="AH1509" s="368" t="s">
        <v>179</v>
      </c>
      <c r="AI1509" s="368" t="s">
        <v>294</v>
      </c>
      <c r="AJ1509" s="302"/>
    </row>
    <row r="1510" spans="2:36" ht="68.7" customHeight="1" x14ac:dyDescent="0.3">
      <c r="B1510" s="295"/>
      <c r="C1510" s="228"/>
      <c r="D1510" s="228"/>
      <c r="E1510" s="229"/>
      <c r="F1510" s="229"/>
      <c r="G1510" s="229"/>
      <c r="H1510" s="257"/>
      <c r="I1510" s="228"/>
      <c r="J1510" s="11" t="s">
        <v>111</v>
      </c>
      <c r="K1510" s="7" t="s">
        <v>112</v>
      </c>
      <c r="L1510" s="7" t="s">
        <v>85</v>
      </c>
      <c r="M1510" s="7">
        <v>2</v>
      </c>
      <c r="N1510" s="227"/>
      <c r="O1510" s="274"/>
      <c r="P1510" s="228"/>
      <c r="Q1510" s="228"/>
      <c r="R1510" s="231"/>
      <c r="S1510" s="231"/>
      <c r="T1510" s="232"/>
      <c r="U1510" s="232"/>
      <c r="V1510" s="294"/>
      <c r="W1510" s="236"/>
      <c r="X1510" s="236"/>
      <c r="Y1510" s="294"/>
      <c r="Z1510" s="236"/>
      <c r="AA1510" s="236"/>
      <c r="AB1510" s="227"/>
      <c r="AC1510" s="227"/>
      <c r="AD1510" s="261"/>
      <c r="AE1510" s="237"/>
      <c r="AF1510" s="228"/>
      <c r="AG1510" s="227"/>
      <c r="AH1510" s="368"/>
      <c r="AI1510" s="368"/>
      <c r="AJ1510" s="303"/>
    </row>
    <row r="1511" spans="2:36" ht="170.1" customHeight="1" x14ac:dyDescent="0.3">
      <c r="B1511" s="295"/>
      <c r="C1511" s="228"/>
      <c r="D1511" s="228"/>
      <c r="E1511" s="229"/>
      <c r="F1511" s="229"/>
      <c r="G1511" s="229"/>
      <c r="H1511" s="258"/>
      <c r="I1511" s="228"/>
      <c r="J1511" s="11" t="s">
        <v>127</v>
      </c>
      <c r="K1511" s="7" t="s">
        <v>128</v>
      </c>
      <c r="L1511" s="7" t="s">
        <v>85</v>
      </c>
      <c r="M1511" s="63">
        <v>26</v>
      </c>
      <c r="N1511" s="227"/>
      <c r="O1511" s="274"/>
      <c r="P1511" s="228"/>
      <c r="Q1511" s="228"/>
      <c r="R1511" s="231"/>
      <c r="S1511" s="231"/>
      <c r="T1511" s="232"/>
      <c r="U1511" s="232"/>
      <c r="V1511" s="294"/>
      <c r="W1511" s="236"/>
      <c r="X1511" s="236"/>
      <c r="Y1511" s="294"/>
      <c r="Z1511" s="236"/>
      <c r="AA1511" s="236"/>
      <c r="AB1511" s="227"/>
      <c r="AC1511" s="227"/>
      <c r="AD1511" s="262"/>
      <c r="AE1511" s="237"/>
      <c r="AF1511" s="228"/>
      <c r="AG1511" s="227"/>
      <c r="AH1511" s="368"/>
      <c r="AI1511" s="368"/>
      <c r="AJ1511" s="253"/>
    </row>
    <row r="1512" spans="2:36" ht="68.7" customHeight="1" x14ac:dyDescent="0.3">
      <c r="B1512" s="295" t="s">
        <v>823</v>
      </c>
      <c r="C1512" s="228" t="s">
        <v>832</v>
      </c>
      <c r="D1512" s="228" t="s">
        <v>66</v>
      </c>
      <c r="E1512" s="229" t="s">
        <v>67</v>
      </c>
      <c r="F1512" s="229" t="s">
        <v>134</v>
      </c>
      <c r="G1512" s="229" t="s">
        <v>147</v>
      </c>
      <c r="H1512" s="256" t="s">
        <v>70</v>
      </c>
      <c r="I1512" s="228" t="s">
        <v>79</v>
      </c>
      <c r="J1512" s="72" t="s">
        <v>207</v>
      </c>
      <c r="K1512" s="22" t="s">
        <v>107</v>
      </c>
      <c r="L1512" s="22" t="s">
        <v>86</v>
      </c>
      <c r="M1512" s="22">
        <v>40</v>
      </c>
      <c r="N1512" s="227" t="s">
        <v>108</v>
      </c>
      <c r="O1512" s="274" t="s">
        <v>836</v>
      </c>
      <c r="P1512" s="228" t="s">
        <v>75</v>
      </c>
      <c r="Q1512" s="228" t="s">
        <v>76</v>
      </c>
      <c r="R1512" s="231" t="s">
        <v>77</v>
      </c>
      <c r="S1512" s="231" t="s">
        <v>109</v>
      </c>
      <c r="T1512" s="232">
        <f>Y1512+V1512</f>
        <v>16400</v>
      </c>
      <c r="U1512" s="232" t="s">
        <v>98</v>
      </c>
      <c r="V1512" s="294">
        <v>13940</v>
      </c>
      <c r="W1512" s="236" t="s">
        <v>98</v>
      </c>
      <c r="X1512" s="236" t="s">
        <v>79</v>
      </c>
      <c r="Y1512" s="294">
        <v>2460</v>
      </c>
      <c r="Z1512" s="236" t="s">
        <v>98</v>
      </c>
      <c r="AA1512" s="236" t="s">
        <v>79</v>
      </c>
      <c r="AB1512" s="238">
        <v>1329.73</v>
      </c>
      <c r="AC1512" s="227" t="s">
        <v>149</v>
      </c>
      <c r="AD1512" s="260" t="s">
        <v>98</v>
      </c>
      <c r="AE1512" s="237">
        <f>+V1512+Y1512</f>
        <v>16400</v>
      </c>
      <c r="AF1512" s="228" t="s">
        <v>79</v>
      </c>
      <c r="AG1512" s="227" t="s">
        <v>33</v>
      </c>
      <c r="AH1512" s="368" t="s">
        <v>179</v>
      </c>
      <c r="AI1512" s="368" t="s">
        <v>294</v>
      </c>
      <c r="AJ1512" s="302"/>
    </row>
    <row r="1513" spans="2:36" ht="68.7" customHeight="1" x14ac:dyDescent="0.3">
      <c r="B1513" s="295"/>
      <c r="C1513" s="228"/>
      <c r="D1513" s="228"/>
      <c r="E1513" s="229"/>
      <c r="F1513" s="229"/>
      <c r="G1513" s="229"/>
      <c r="H1513" s="257"/>
      <c r="I1513" s="228"/>
      <c r="J1513" s="11" t="s">
        <v>111</v>
      </c>
      <c r="K1513" s="7" t="s">
        <v>112</v>
      </c>
      <c r="L1513" s="7" t="s">
        <v>85</v>
      </c>
      <c r="M1513" s="7">
        <v>2</v>
      </c>
      <c r="N1513" s="227"/>
      <c r="O1513" s="274"/>
      <c r="P1513" s="228"/>
      <c r="Q1513" s="228"/>
      <c r="R1513" s="231"/>
      <c r="S1513" s="231"/>
      <c r="T1513" s="232"/>
      <c r="U1513" s="232"/>
      <c r="V1513" s="294"/>
      <c r="W1513" s="236"/>
      <c r="X1513" s="236"/>
      <c r="Y1513" s="294"/>
      <c r="Z1513" s="236"/>
      <c r="AA1513" s="236"/>
      <c r="AB1513" s="238"/>
      <c r="AC1513" s="227"/>
      <c r="AD1513" s="261"/>
      <c r="AE1513" s="237"/>
      <c r="AF1513" s="228"/>
      <c r="AG1513" s="227"/>
      <c r="AH1513" s="368"/>
      <c r="AI1513" s="368"/>
      <c r="AJ1513" s="303"/>
    </row>
    <row r="1514" spans="2:36" ht="161.1" customHeight="1" x14ac:dyDescent="0.3">
      <c r="B1514" s="295"/>
      <c r="C1514" s="228"/>
      <c r="D1514" s="228"/>
      <c r="E1514" s="229"/>
      <c r="F1514" s="229"/>
      <c r="G1514" s="229"/>
      <c r="H1514" s="258"/>
      <c r="I1514" s="228"/>
      <c r="J1514" s="11" t="s">
        <v>127</v>
      </c>
      <c r="K1514" s="7" t="s">
        <v>128</v>
      </c>
      <c r="L1514" s="7" t="s">
        <v>85</v>
      </c>
      <c r="M1514" s="63">
        <v>26</v>
      </c>
      <c r="N1514" s="227"/>
      <c r="O1514" s="274"/>
      <c r="P1514" s="228"/>
      <c r="Q1514" s="228"/>
      <c r="R1514" s="231"/>
      <c r="S1514" s="231"/>
      <c r="T1514" s="232"/>
      <c r="U1514" s="232"/>
      <c r="V1514" s="294"/>
      <c r="W1514" s="236"/>
      <c r="X1514" s="236"/>
      <c r="Y1514" s="294"/>
      <c r="Z1514" s="236"/>
      <c r="AA1514" s="236"/>
      <c r="AB1514" s="238"/>
      <c r="AC1514" s="227"/>
      <c r="AD1514" s="262"/>
      <c r="AE1514" s="237"/>
      <c r="AF1514" s="228"/>
      <c r="AG1514" s="227"/>
      <c r="AH1514" s="368"/>
      <c r="AI1514" s="368"/>
      <c r="AJ1514" s="253"/>
    </row>
    <row r="1515" spans="2:36" ht="128.1" customHeight="1" x14ac:dyDescent="0.3">
      <c r="B1515" s="295" t="s">
        <v>820</v>
      </c>
      <c r="C1515" s="228" t="s">
        <v>833</v>
      </c>
      <c r="D1515" s="228" t="s">
        <v>66</v>
      </c>
      <c r="E1515" s="272" t="s">
        <v>67</v>
      </c>
      <c r="F1515" s="229" t="s">
        <v>134</v>
      </c>
      <c r="G1515" s="229" t="s">
        <v>147</v>
      </c>
      <c r="H1515" s="256" t="s">
        <v>70</v>
      </c>
      <c r="I1515" s="228" t="s">
        <v>79</v>
      </c>
      <c r="J1515" s="72" t="s">
        <v>207</v>
      </c>
      <c r="K1515" s="22" t="s">
        <v>107</v>
      </c>
      <c r="L1515" s="22" t="s">
        <v>86</v>
      </c>
      <c r="M1515" s="22">
        <v>40</v>
      </c>
      <c r="N1515" s="227" t="s">
        <v>108</v>
      </c>
      <c r="O1515" s="274" t="s">
        <v>836</v>
      </c>
      <c r="P1515" s="228" t="s">
        <v>75</v>
      </c>
      <c r="Q1515" s="228" t="s">
        <v>76</v>
      </c>
      <c r="R1515" s="231" t="s">
        <v>77</v>
      </c>
      <c r="S1515" s="231" t="s">
        <v>109</v>
      </c>
      <c r="T1515" s="232">
        <f>Y1515+V1515</f>
        <v>64411.76</v>
      </c>
      <c r="U1515" s="232" t="s">
        <v>98</v>
      </c>
      <c r="V1515" s="294">
        <v>54750</v>
      </c>
      <c r="W1515" s="236" t="s">
        <v>98</v>
      </c>
      <c r="X1515" s="236" t="s">
        <v>79</v>
      </c>
      <c r="Y1515" s="294">
        <v>9661.76</v>
      </c>
      <c r="Z1515" s="236" t="s">
        <v>98</v>
      </c>
      <c r="AA1515" s="236" t="s">
        <v>79</v>
      </c>
      <c r="AB1515" s="238">
        <v>5222.58</v>
      </c>
      <c r="AC1515" s="227" t="s">
        <v>149</v>
      </c>
      <c r="AD1515" s="260" t="s">
        <v>98</v>
      </c>
      <c r="AE1515" s="237">
        <f>+V1515+Y1515</f>
        <v>64411.76</v>
      </c>
      <c r="AF1515" s="228" t="s">
        <v>79</v>
      </c>
      <c r="AG1515" s="227" t="s">
        <v>33</v>
      </c>
      <c r="AH1515" s="368" t="s">
        <v>247</v>
      </c>
      <c r="AI1515" s="368" t="s">
        <v>250</v>
      </c>
      <c r="AJ1515" s="302"/>
    </row>
    <row r="1516" spans="2:36" ht="68.7" customHeight="1" x14ac:dyDescent="0.3">
      <c r="B1516" s="295"/>
      <c r="C1516" s="228"/>
      <c r="D1516" s="228"/>
      <c r="E1516" s="272"/>
      <c r="F1516" s="229"/>
      <c r="G1516" s="229"/>
      <c r="H1516" s="257"/>
      <c r="I1516" s="228"/>
      <c r="J1516" s="11" t="s">
        <v>111</v>
      </c>
      <c r="K1516" s="7" t="s">
        <v>112</v>
      </c>
      <c r="L1516" s="7" t="s">
        <v>85</v>
      </c>
      <c r="M1516" s="7">
        <v>3</v>
      </c>
      <c r="N1516" s="227"/>
      <c r="O1516" s="274"/>
      <c r="P1516" s="228"/>
      <c r="Q1516" s="228"/>
      <c r="R1516" s="231"/>
      <c r="S1516" s="231"/>
      <c r="T1516" s="232"/>
      <c r="U1516" s="232"/>
      <c r="V1516" s="294"/>
      <c r="W1516" s="236"/>
      <c r="X1516" s="236"/>
      <c r="Y1516" s="294"/>
      <c r="Z1516" s="236"/>
      <c r="AA1516" s="236"/>
      <c r="AB1516" s="238"/>
      <c r="AC1516" s="227"/>
      <c r="AD1516" s="261"/>
      <c r="AE1516" s="237"/>
      <c r="AF1516" s="228"/>
      <c r="AG1516" s="227"/>
      <c r="AH1516" s="368"/>
      <c r="AI1516" s="368"/>
      <c r="AJ1516" s="303"/>
    </row>
    <row r="1517" spans="2:36" ht="166.2" customHeight="1" x14ac:dyDescent="0.3">
      <c r="B1517" s="295"/>
      <c r="C1517" s="228"/>
      <c r="D1517" s="228"/>
      <c r="E1517" s="272"/>
      <c r="F1517" s="229"/>
      <c r="G1517" s="229"/>
      <c r="H1517" s="258"/>
      <c r="I1517" s="228"/>
      <c r="J1517" s="11" t="s">
        <v>127</v>
      </c>
      <c r="K1517" s="7" t="s">
        <v>128</v>
      </c>
      <c r="L1517" s="7" t="s">
        <v>85</v>
      </c>
      <c r="M1517" s="63">
        <v>42</v>
      </c>
      <c r="N1517" s="227"/>
      <c r="O1517" s="274"/>
      <c r="P1517" s="228"/>
      <c r="Q1517" s="228"/>
      <c r="R1517" s="231"/>
      <c r="S1517" s="231"/>
      <c r="T1517" s="232"/>
      <c r="U1517" s="232"/>
      <c r="V1517" s="294"/>
      <c r="W1517" s="236"/>
      <c r="X1517" s="236"/>
      <c r="Y1517" s="294"/>
      <c r="Z1517" s="236"/>
      <c r="AA1517" s="236"/>
      <c r="AB1517" s="238"/>
      <c r="AC1517" s="227"/>
      <c r="AD1517" s="262"/>
      <c r="AE1517" s="237"/>
      <c r="AF1517" s="228"/>
      <c r="AG1517" s="227"/>
      <c r="AH1517" s="368"/>
      <c r="AI1517" s="368"/>
      <c r="AJ1517" s="253"/>
    </row>
    <row r="1518" spans="2:36" ht="68.7" customHeight="1" x14ac:dyDescent="0.3">
      <c r="B1518" s="295" t="s">
        <v>821</v>
      </c>
      <c r="C1518" s="228" t="s">
        <v>834</v>
      </c>
      <c r="D1518" s="228" t="s">
        <v>66</v>
      </c>
      <c r="E1518" s="229" t="s">
        <v>67</v>
      </c>
      <c r="F1518" s="229" t="s">
        <v>132</v>
      </c>
      <c r="G1518" s="229" t="s">
        <v>69</v>
      </c>
      <c r="H1518" s="256" t="s">
        <v>70</v>
      </c>
      <c r="I1518" s="256" t="s">
        <v>98</v>
      </c>
      <c r="J1518" s="11" t="s">
        <v>113</v>
      </c>
      <c r="K1518" s="29" t="s">
        <v>114</v>
      </c>
      <c r="L1518" s="7" t="s">
        <v>115</v>
      </c>
      <c r="M1518" s="7">
        <v>2</v>
      </c>
      <c r="N1518" s="227" t="s">
        <v>108</v>
      </c>
      <c r="O1518" s="478" t="s">
        <v>837</v>
      </c>
      <c r="P1518" s="256" t="s">
        <v>75</v>
      </c>
      <c r="Q1518" s="256" t="s">
        <v>76</v>
      </c>
      <c r="R1518" s="256" t="s">
        <v>77</v>
      </c>
      <c r="S1518" s="256" t="s">
        <v>109</v>
      </c>
      <c r="T1518" s="326">
        <f>+V1518+Y1518</f>
        <v>158847.65</v>
      </c>
      <c r="U1518" s="256" t="s">
        <v>98</v>
      </c>
      <c r="V1518" s="294">
        <v>135020.5</v>
      </c>
      <c r="W1518" s="239" t="s">
        <v>98</v>
      </c>
      <c r="X1518" s="239" t="s">
        <v>98</v>
      </c>
      <c r="Y1518" s="294">
        <v>23827.15</v>
      </c>
      <c r="Z1518" s="239" t="s">
        <v>98</v>
      </c>
      <c r="AA1518" s="239" t="s">
        <v>98</v>
      </c>
      <c r="AB1518" s="238">
        <v>12879.54</v>
      </c>
      <c r="AC1518" s="239" t="s">
        <v>80</v>
      </c>
      <c r="AD1518" s="239" t="s">
        <v>98</v>
      </c>
      <c r="AE1518" s="320">
        <f>+V1518+Y1518</f>
        <v>158847.65</v>
      </c>
      <c r="AF1518" s="256" t="s">
        <v>98</v>
      </c>
      <c r="AG1518" s="256" t="s">
        <v>33</v>
      </c>
      <c r="AH1518" s="368" t="s">
        <v>247</v>
      </c>
      <c r="AI1518" s="368" t="s">
        <v>250</v>
      </c>
      <c r="AJ1518" s="302"/>
    </row>
    <row r="1519" spans="2:36" ht="68.7" customHeight="1" x14ac:dyDescent="0.3">
      <c r="B1519" s="295"/>
      <c r="C1519" s="228"/>
      <c r="D1519" s="228"/>
      <c r="E1519" s="229"/>
      <c r="F1519" s="229"/>
      <c r="G1519" s="229"/>
      <c r="H1519" s="257"/>
      <c r="I1519" s="257"/>
      <c r="J1519" s="11" t="s">
        <v>116</v>
      </c>
      <c r="K1519" s="29" t="s">
        <v>117</v>
      </c>
      <c r="L1519" s="7" t="s">
        <v>85</v>
      </c>
      <c r="M1519" s="7">
        <v>2</v>
      </c>
      <c r="N1519" s="227"/>
      <c r="O1519" s="478"/>
      <c r="P1519" s="257"/>
      <c r="Q1519" s="257"/>
      <c r="R1519" s="257"/>
      <c r="S1519" s="257"/>
      <c r="T1519" s="257"/>
      <c r="U1519" s="257"/>
      <c r="V1519" s="294"/>
      <c r="W1519" s="240"/>
      <c r="X1519" s="240"/>
      <c r="Y1519" s="294"/>
      <c r="Z1519" s="240"/>
      <c r="AA1519" s="240"/>
      <c r="AB1519" s="238"/>
      <c r="AC1519" s="240"/>
      <c r="AD1519" s="240"/>
      <c r="AE1519" s="240"/>
      <c r="AF1519" s="257"/>
      <c r="AG1519" s="257"/>
      <c r="AH1519" s="368"/>
      <c r="AI1519" s="368"/>
      <c r="AJ1519" s="303"/>
    </row>
    <row r="1520" spans="2:36" ht="68.7" customHeight="1" x14ac:dyDescent="0.3">
      <c r="B1520" s="295"/>
      <c r="C1520" s="228"/>
      <c r="D1520" s="228"/>
      <c r="E1520" s="229"/>
      <c r="F1520" s="229"/>
      <c r="G1520" s="229"/>
      <c r="H1520" s="257"/>
      <c r="I1520" s="257"/>
      <c r="J1520" s="11" t="s">
        <v>208</v>
      </c>
      <c r="K1520" s="29" t="s">
        <v>118</v>
      </c>
      <c r="L1520" s="7" t="s">
        <v>119</v>
      </c>
      <c r="M1520" s="7">
        <v>2</v>
      </c>
      <c r="N1520" s="227"/>
      <c r="O1520" s="478"/>
      <c r="P1520" s="257"/>
      <c r="Q1520" s="257"/>
      <c r="R1520" s="257"/>
      <c r="S1520" s="257"/>
      <c r="T1520" s="257"/>
      <c r="U1520" s="257"/>
      <c r="V1520" s="294"/>
      <c r="W1520" s="240"/>
      <c r="X1520" s="240"/>
      <c r="Y1520" s="294"/>
      <c r="Z1520" s="240"/>
      <c r="AA1520" s="240"/>
      <c r="AB1520" s="238"/>
      <c r="AC1520" s="240"/>
      <c r="AD1520" s="240"/>
      <c r="AE1520" s="240"/>
      <c r="AF1520" s="257"/>
      <c r="AG1520" s="257"/>
      <c r="AH1520" s="368"/>
      <c r="AI1520" s="368"/>
      <c r="AJ1520" s="303"/>
    </row>
    <row r="1521" spans="2:36" ht="68.7" customHeight="1" x14ac:dyDescent="0.3">
      <c r="B1521" s="295"/>
      <c r="C1521" s="228"/>
      <c r="D1521" s="228"/>
      <c r="E1521" s="229"/>
      <c r="F1521" s="229"/>
      <c r="G1521" s="229"/>
      <c r="H1521" s="258"/>
      <c r="I1521" s="258"/>
      <c r="J1521" s="11" t="s">
        <v>120</v>
      </c>
      <c r="K1521" s="44" t="s">
        <v>121</v>
      </c>
      <c r="L1521" s="14" t="s">
        <v>119</v>
      </c>
      <c r="M1521" s="14">
        <v>2</v>
      </c>
      <c r="N1521" s="239"/>
      <c r="O1521" s="478"/>
      <c r="P1521" s="258"/>
      <c r="Q1521" s="258"/>
      <c r="R1521" s="258"/>
      <c r="S1521" s="258"/>
      <c r="T1521" s="258"/>
      <c r="U1521" s="258"/>
      <c r="V1521" s="294"/>
      <c r="W1521" s="241"/>
      <c r="X1521" s="241"/>
      <c r="Y1521" s="294"/>
      <c r="Z1521" s="241"/>
      <c r="AA1521" s="241"/>
      <c r="AB1521" s="238"/>
      <c r="AC1521" s="241"/>
      <c r="AD1521" s="241"/>
      <c r="AE1521" s="241"/>
      <c r="AF1521" s="258"/>
      <c r="AG1521" s="258"/>
      <c r="AH1521" s="368"/>
      <c r="AI1521" s="368"/>
      <c r="AJ1521" s="253"/>
    </row>
    <row r="1522" spans="2:36" ht="68.7" customHeight="1" x14ac:dyDescent="0.3">
      <c r="B1522" s="295" t="s">
        <v>1245</v>
      </c>
      <c r="C1522" s="228" t="s">
        <v>830</v>
      </c>
      <c r="D1522" s="230" t="s">
        <v>66</v>
      </c>
      <c r="E1522" s="229" t="s">
        <v>67</v>
      </c>
      <c r="F1522" s="229" t="s">
        <v>134</v>
      </c>
      <c r="G1522" s="229" t="s">
        <v>147</v>
      </c>
      <c r="H1522" s="256" t="s">
        <v>70</v>
      </c>
      <c r="I1522" s="228" t="s">
        <v>79</v>
      </c>
      <c r="J1522" s="72" t="s">
        <v>207</v>
      </c>
      <c r="K1522" s="7" t="s">
        <v>107</v>
      </c>
      <c r="L1522" s="7" t="s">
        <v>86</v>
      </c>
      <c r="M1522" s="7">
        <v>40</v>
      </c>
      <c r="N1522" s="227" t="s">
        <v>108</v>
      </c>
      <c r="O1522" s="274" t="s">
        <v>836</v>
      </c>
      <c r="P1522" s="228" t="s">
        <v>75</v>
      </c>
      <c r="Q1522" s="228" t="s">
        <v>76</v>
      </c>
      <c r="R1522" s="231" t="s">
        <v>77</v>
      </c>
      <c r="S1522" s="231" t="s">
        <v>109</v>
      </c>
      <c r="T1522" s="232">
        <f>Y1522+V1522</f>
        <v>177295.09</v>
      </c>
      <c r="U1522" s="232" t="s">
        <v>98</v>
      </c>
      <c r="V1522" s="294">
        <v>150700.82999999999</v>
      </c>
      <c r="W1522" s="236" t="s">
        <v>98</v>
      </c>
      <c r="X1522" s="236" t="s">
        <v>79</v>
      </c>
      <c r="Y1522" s="294">
        <v>26594.26</v>
      </c>
      <c r="Z1522" s="236" t="s">
        <v>98</v>
      </c>
      <c r="AA1522" s="236" t="s">
        <v>79</v>
      </c>
      <c r="AB1522" s="242">
        <v>14168.53</v>
      </c>
      <c r="AC1522" s="227" t="s">
        <v>149</v>
      </c>
      <c r="AD1522" s="260" t="s">
        <v>98</v>
      </c>
      <c r="AE1522" s="237">
        <f>+V1522+Y1522</f>
        <v>177295.09</v>
      </c>
      <c r="AF1522" s="228" t="s">
        <v>79</v>
      </c>
      <c r="AG1522" s="227" t="s">
        <v>33</v>
      </c>
      <c r="AH1522" s="369" t="s">
        <v>405</v>
      </c>
      <c r="AI1522" s="368" t="s">
        <v>406</v>
      </c>
      <c r="AJ1522" s="302"/>
    </row>
    <row r="1523" spans="2:36" ht="68.7" customHeight="1" x14ac:dyDescent="0.3">
      <c r="B1523" s="295"/>
      <c r="C1523" s="228"/>
      <c r="D1523" s="230"/>
      <c r="E1523" s="229"/>
      <c r="F1523" s="229"/>
      <c r="G1523" s="229"/>
      <c r="H1523" s="257"/>
      <c r="I1523" s="228"/>
      <c r="J1523" s="11" t="s">
        <v>111</v>
      </c>
      <c r="K1523" s="7" t="s">
        <v>112</v>
      </c>
      <c r="L1523" s="7" t="s">
        <v>85</v>
      </c>
      <c r="M1523" s="7">
        <v>4</v>
      </c>
      <c r="N1523" s="227"/>
      <c r="O1523" s="274"/>
      <c r="P1523" s="228"/>
      <c r="Q1523" s="228"/>
      <c r="R1523" s="231"/>
      <c r="S1523" s="231"/>
      <c r="T1523" s="232"/>
      <c r="U1523" s="232"/>
      <c r="V1523" s="294"/>
      <c r="W1523" s="236"/>
      <c r="X1523" s="236"/>
      <c r="Y1523" s="294"/>
      <c r="Z1523" s="236"/>
      <c r="AA1523" s="236"/>
      <c r="AB1523" s="242"/>
      <c r="AC1523" s="227"/>
      <c r="AD1523" s="261"/>
      <c r="AE1523" s="237"/>
      <c r="AF1523" s="228"/>
      <c r="AG1523" s="227"/>
      <c r="AH1523" s="227"/>
      <c r="AI1523" s="368"/>
      <c r="AJ1523" s="303"/>
    </row>
    <row r="1524" spans="2:36" ht="157.19999999999999" customHeight="1" x14ac:dyDescent="0.3">
      <c r="B1524" s="295"/>
      <c r="C1524" s="228"/>
      <c r="D1524" s="230"/>
      <c r="E1524" s="229"/>
      <c r="F1524" s="229"/>
      <c r="G1524" s="229"/>
      <c r="H1524" s="258"/>
      <c r="I1524" s="228"/>
      <c r="J1524" s="11" t="s">
        <v>127</v>
      </c>
      <c r="K1524" s="7" t="s">
        <v>128</v>
      </c>
      <c r="L1524" s="7" t="s">
        <v>85</v>
      </c>
      <c r="M1524" s="63">
        <v>240</v>
      </c>
      <c r="N1524" s="227"/>
      <c r="O1524" s="274"/>
      <c r="P1524" s="228"/>
      <c r="Q1524" s="228"/>
      <c r="R1524" s="231"/>
      <c r="S1524" s="231"/>
      <c r="T1524" s="232"/>
      <c r="U1524" s="232"/>
      <c r="V1524" s="294"/>
      <c r="W1524" s="236"/>
      <c r="X1524" s="236"/>
      <c r="Y1524" s="294"/>
      <c r="Z1524" s="236"/>
      <c r="AA1524" s="236"/>
      <c r="AB1524" s="242"/>
      <c r="AC1524" s="227"/>
      <c r="AD1524" s="262"/>
      <c r="AE1524" s="237"/>
      <c r="AF1524" s="228"/>
      <c r="AG1524" s="227"/>
      <c r="AH1524" s="227"/>
      <c r="AI1524" s="368"/>
      <c r="AJ1524" s="253"/>
    </row>
    <row r="1525" spans="2:36" ht="128.1" customHeight="1" x14ac:dyDescent="0.3">
      <c r="B1525" s="295" t="s">
        <v>1246</v>
      </c>
      <c r="C1525" s="228" t="s">
        <v>833</v>
      </c>
      <c r="D1525" s="228" t="s">
        <v>66</v>
      </c>
      <c r="E1525" s="272" t="s">
        <v>67</v>
      </c>
      <c r="F1525" s="229" t="s">
        <v>134</v>
      </c>
      <c r="G1525" s="229" t="s">
        <v>147</v>
      </c>
      <c r="H1525" s="256" t="s">
        <v>70</v>
      </c>
      <c r="I1525" s="228" t="s">
        <v>79</v>
      </c>
      <c r="J1525" s="72" t="s">
        <v>207</v>
      </c>
      <c r="K1525" s="22" t="s">
        <v>107</v>
      </c>
      <c r="L1525" s="22" t="s">
        <v>86</v>
      </c>
      <c r="M1525" s="22">
        <v>40</v>
      </c>
      <c r="N1525" s="227" t="s">
        <v>108</v>
      </c>
      <c r="O1525" s="274" t="s">
        <v>836</v>
      </c>
      <c r="P1525" s="228" t="s">
        <v>75</v>
      </c>
      <c r="Q1525" s="228" t="s">
        <v>76</v>
      </c>
      <c r="R1525" s="231" t="s">
        <v>77</v>
      </c>
      <c r="S1525" s="231" t="s">
        <v>109</v>
      </c>
      <c r="T1525" s="232">
        <f>Y1525+V1525</f>
        <v>48936.039999999994</v>
      </c>
      <c r="U1525" s="232" t="s">
        <v>98</v>
      </c>
      <c r="V1525" s="294">
        <v>41595.629999999997</v>
      </c>
      <c r="W1525" s="236" t="s">
        <v>98</v>
      </c>
      <c r="X1525" s="236" t="s">
        <v>79</v>
      </c>
      <c r="Y1525" s="294">
        <v>7340.41</v>
      </c>
      <c r="Z1525" s="236" t="s">
        <v>98</v>
      </c>
      <c r="AA1525" s="236" t="s">
        <v>79</v>
      </c>
      <c r="AB1525" s="238">
        <v>3967.79</v>
      </c>
      <c r="AC1525" s="227" t="s">
        <v>149</v>
      </c>
      <c r="AD1525" s="260" t="s">
        <v>98</v>
      </c>
      <c r="AE1525" s="237">
        <f>+V1525+Y1525</f>
        <v>48936.039999999994</v>
      </c>
      <c r="AF1525" s="228" t="s">
        <v>79</v>
      </c>
      <c r="AG1525" s="227" t="s">
        <v>33</v>
      </c>
      <c r="AH1525" s="369" t="s">
        <v>405</v>
      </c>
      <c r="AI1525" s="368" t="s">
        <v>406</v>
      </c>
      <c r="AJ1525" s="302"/>
    </row>
    <row r="1526" spans="2:36" ht="68.7" customHeight="1" x14ac:dyDescent="0.3">
      <c r="B1526" s="295"/>
      <c r="C1526" s="228"/>
      <c r="D1526" s="228"/>
      <c r="E1526" s="272"/>
      <c r="F1526" s="229"/>
      <c r="G1526" s="229"/>
      <c r="H1526" s="257"/>
      <c r="I1526" s="228"/>
      <c r="J1526" s="11" t="s">
        <v>111</v>
      </c>
      <c r="K1526" s="7" t="s">
        <v>112</v>
      </c>
      <c r="L1526" s="7" t="s">
        <v>85</v>
      </c>
      <c r="M1526" s="7">
        <v>2</v>
      </c>
      <c r="N1526" s="227"/>
      <c r="O1526" s="274"/>
      <c r="P1526" s="228"/>
      <c r="Q1526" s="228"/>
      <c r="R1526" s="231"/>
      <c r="S1526" s="231"/>
      <c r="T1526" s="232"/>
      <c r="U1526" s="232"/>
      <c r="V1526" s="294"/>
      <c r="W1526" s="236"/>
      <c r="X1526" s="236"/>
      <c r="Y1526" s="294"/>
      <c r="Z1526" s="236"/>
      <c r="AA1526" s="236"/>
      <c r="AB1526" s="238"/>
      <c r="AC1526" s="227"/>
      <c r="AD1526" s="261"/>
      <c r="AE1526" s="237"/>
      <c r="AF1526" s="228"/>
      <c r="AG1526" s="227"/>
      <c r="AH1526" s="227"/>
      <c r="AI1526" s="368"/>
      <c r="AJ1526" s="303"/>
    </row>
    <row r="1527" spans="2:36" ht="166.2" customHeight="1" x14ac:dyDescent="0.3">
      <c r="B1527" s="295"/>
      <c r="C1527" s="228"/>
      <c r="D1527" s="228"/>
      <c r="E1527" s="272"/>
      <c r="F1527" s="229"/>
      <c r="G1527" s="229"/>
      <c r="H1527" s="258"/>
      <c r="I1527" s="228"/>
      <c r="J1527" s="11" t="s">
        <v>127</v>
      </c>
      <c r="K1527" s="7" t="s">
        <v>128</v>
      </c>
      <c r="L1527" s="7" t="s">
        <v>85</v>
      </c>
      <c r="M1527" s="63">
        <v>17</v>
      </c>
      <c r="N1527" s="227"/>
      <c r="O1527" s="274"/>
      <c r="P1527" s="228"/>
      <c r="Q1527" s="228"/>
      <c r="R1527" s="231"/>
      <c r="S1527" s="231"/>
      <c r="T1527" s="232"/>
      <c r="U1527" s="232"/>
      <c r="V1527" s="294"/>
      <c r="W1527" s="236"/>
      <c r="X1527" s="236"/>
      <c r="Y1527" s="294"/>
      <c r="Z1527" s="236"/>
      <c r="AA1527" s="236"/>
      <c r="AB1527" s="238"/>
      <c r="AC1527" s="227"/>
      <c r="AD1527" s="262"/>
      <c r="AE1527" s="237"/>
      <c r="AF1527" s="228"/>
      <c r="AG1527" s="227"/>
      <c r="AH1527" s="227"/>
      <c r="AI1527" s="368"/>
      <c r="AJ1527" s="253"/>
    </row>
    <row r="1528" spans="2:36" ht="68.7" customHeight="1" x14ac:dyDescent="0.3">
      <c r="B1528" s="295" t="s">
        <v>1247</v>
      </c>
      <c r="C1528" s="228" t="s">
        <v>834</v>
      </c>
      <c r="D1528" s="228" t="s">
        <v>66</v>
      </c>
      <c r="E1528" s="229" t="s">
        <v>67</v>
      </c>
      <c r="F1528" s="229" t="s">
        <v>132</v>
      </c>
      <c r="G1528" s="229" t="s">
        <v>69</v>
      </c>
      <c r="H1528" s="256" t="s">
        <v>70</v>
      </c>
      <c r="I1528" s="256" t="s">
        <v>98</v>
      </c>
      <c r="J1528" s="11" t="s">
        <v>113</v>
      </c>
      <c r="K1528" s="29" t="s">
        <v>114</v>
      </c>
      <c r="L1528" s="7" t="s">
        <v>115</v>
      </c>
      <c r="M1528" s="7">
        <v>1</v>
      </c>
      <c r="N1528" s="227" t="s">
        <v>108</v>
      </c>
      <c r="O1528" s="478" t="s">
        <v>837</v>
      </c>
      <c r="P1528" s="256" t="s">
        <v>75</v>
      </c>
      <c r="Q1528" s="256" t="s">
        <v>76</v>
      </c>
      <c r="R1528" s="256" t="s">
        <v>77</v>
      </c>
      <c r="S1528" s="256" t="s">
        <v>109</v>
      </c>
      <c r="T1528" s="326">
        <f>+V1528+Y1528</f>
        <v>79423.839999999997</v>
      </c>
      <c r="U1528" s="256" t="s">
        <v>98</v>
      </c>
      <c r="V1528" s="294">
        <v>67510.27</v>
      </c>
      <c r="W1528" s="239" t="s">
        <v>98</v>
      </c>
      <c r="X1528" s="239" t="s">
        <v>98</v>
      </c>
      <c r="Y1528" s="294">
        <v>11913.57</v>
      </c>
      <c r="Z1528" s="239" t="s">
        <v>98</v>
      </c>
      <c r="AA1528" s="239" t="s">
        <v>98</v>
      </c>
      <c r="AB1528" s="238">
        <v>6135.35</v>
      </c>
      <c r="AC1528" s="239" t="s">
        <v>80</v>
      </c>
      <c r="AD1528" s="239" t="s">
        <v>98</v>
      </c>
      <c r="AE1528" s="320">
        <f>+V1528+Y1528</f>
        <v>79423.839999999997</v>
      </c>
      <c r="AF1528" s="256" t="s">
        <v>98</v>
      </c>
      <c r="AG1528" s="256" t="s">
        <v>33</v>
      </c>
      <c r="AH1528" s="368" t="s">
        <v>405</v>
      </c>
      <c r="AI1528" s="368" t="s">
        <v>406</v>
      </c>
      <c r="AJ1528" s="302"/>
    </row>
    <row r="1529" spans="2:36" ht="68.7" customHeight="1" x14ac:dyDescent="0.3">
      <c r="B1529" s="295"/>
      <c r="C1529" s="228"/>
      <c r="D1529" s="228"/>
      <c r="E1529" s="229"/>
      <c r="F1529" s="229"/>
      <c r="G1529" s="229"/>
      <c r="H1529" s="257"/>
      <c r="I1529" s="257"/>
      <c r="J1529" s="11" t="s">
        <v>116</v>
      </c>
      <c r="K1529" s="29" t="s">
        <v>117</v>
      </c>
      <c r="L1529" s="7" t="s">
        <v>85</v>
      </c>
      <c r="M1529" s="7">
        <v>1</v>
      </c>
      <c r="N1529" s="227"/>
      <c r="O1529" s="478"/>
      <c r="P1529" s="257"/>
      <c r="Q1529" s="257"/>
      <c r="R1529" s="257"/>
      <c r="S1529" s="257"/>
      <c r="T1529" s="257"/>
      <c r="U1529" s="257"/>
      <c r="V1529" s="294"/>
      <c r="W1529" s="240"/>
      <c r="X1529" s="240"/>
      <c r="Y1529" s="294"/>
      <c r="Z1529" s="240"/>
      <c r="AA1529" s="240"/>
      <c r="AB1529" s="238"/>
      <c r="AC1529" s="240"/>
      <c r="AD1529" s="240"/>
      <c r="AE1529" s="240"/>
      <c r="AF1529" s="257"/>
      <c r="AG1529" s="257"/>
      <c r="AH1529" s="368"/>
      <c r="AI1529" s="368"/>
      <c r="AJ1529" s="303"/>
    </row>
    <row r="1530" spans="2:36" ht="68.7" customHeight="1" x14ac:dyDescent="0.3">
      <c r="B1530" s="295"/>
      <c r="C1530" s="228"/>
      <c r="D1530" s="228"/>
      <c r="E1530" s="229"/>
      <c r="F1530" s="229"/>
      <c r="G1530" s="229"/>
      <c r="H1530" s="257"/>
      <c r="I1530" s="257"/>
      <c r="J1530" s="11" t="s">
        <v>208</v>
      </c>
      <c r="K1530" s="29" t="s">
        <v>118</v>
      </c>
      <c r="L1530" s="7" t="s">
        <v>119</v>
      </c>
      <c r="M1530" s="7">
        <v>1</v>
      </c>
      <c r="N1530" s="227"/>
      <c r="O1530" s="478"/>
      <c r="P1530" s="257"/>
      <c r="Q1530" s="257"/>
      <c r="R1530" s="257"/>
      <c r="S1530" s="257"/>
      <c r="T1530" s="257"/>
      <c r="U1530" s="257"/>
      <c r="V1530" s="294"/>
      <c r="W1530" s="240"/>
      <c r="X1530" s="240"/>
      <c r="Y1530" s="294"/>
      <c r="Z1530" s="240"/>
      <c r="AA1530" s="240"/>
      <c r="AB1530" s="238"/>
      <c r="AC1530" s="240"/>
      <c r="AD1530" s="240"/>
      <c r="AE1530" s="240"/>
      <c r="AF1530" s="257"/>
      <c r="AG1530" s="257"/>
      <c r="AH1530" s="368"/>
      <c r="AI1530" s="368"/>
      <c r="AJ1530" s="303"/>
    </row>
    <row r="1531" spans="2:36" ht="68.7" customHeight="1" x14ac:dyDescent="0.3">
      <c r="B1531" s="295"/>
      <c r="C1531" s="228"/>
      <c r="D1531" s="228"/>
      <c r="E1531" s="229"/>
      <c r="F1531" s="229"/>
      <c r="G1531" s="229"/>
      <c r="H1531" s="258"/>
      <c r="I1531" s="258"/>
      <c r="J1531" s="11" t="s">
        <v>120</v>
      </c>
      <c r="K1531" s="44" t="s">
        <v>121</v>
      </c>
      <c r="L1531" s="14" t="s">
        <v>119</v>
      </c>
      <c r="M1531" s="14">
        <v>1</v>
      </c>
      <c r="N1531" s="239"/>
      <c r="O1531" s="478"/>
      <c r="P1531" s="258"/>
      <c r="Q1531" s="258"/>
      <c r="R1531" s="258"/>
      <c r="S1531" s="258"/>
      <c r="T1531" s="258"/>
      <c r="U1531" s="258"/>
      <c r="V1531" s="294"/>
      <c r="W1531" s="241"/>
      <c r="X1531" s="241"/>
      <c r="Y1531" s="294"/>
      <c r="Z1531" s="241"/>
      <c r="AA1531" s="241"/>
      <c r="AB1531" s="238"/>
      <c r="AC1531" s="241"/>
      <c r="AD1531" s="241"/>
      <c r="AE1531" s="241"/>
      <c r="AF1531" s="258"/>
      <c r="AG1531" s="258"/>
      <c r="AH1531" s="368"/>
      <c r="AI1531" s="368"/>
      <c r="AJ1531" s="253"/>
    </row>
    <row r="1532" spans="2:36" ht="68.7" customHeight="1" x14ac:dyDescent="0.3">
      <c r="B1532" s="256" t="s">
        <v>847</v>
      </c>
      <c r="C1532" s="230" t="s">
        <v>1061</v>
      </c>
      <c r="D1532" s="228" t="s">
        <v>66</v>
      </c>
      <c r="E1532" s="273" t="s">
        <v>67</v>
      </c>
      <c r="F1532" s="273" t="s">
        <v>132</v>
      </c>
      <c r="G1532" s="229" t="s">
        <v>69</v>
      </c>
      <c r="H1532" s="256" t="s">
        <v>70</v>
      </c>
      <c r="I1532" s="256" t="s">
        <v>98</v>
      </c>
      <c r="J1532" s="11" t="s">
        <v>113</v>
      </c>
      <c r="K1532" s="29" t="s">
        <v>114</v>
      </c>
      <c r="L1532" s="7" t="s">
        <v>115</v>
      </c>
      <c r="M1532" s="14">
        <v>2</v>
      </c>
      <c r="N1532" s="239" t="s">
        <v>108</v>
      </c>
      <c r="O1532" s="659" t="s">
        <v>501</v>
      </c>
      <c r="P1532" s="239" t="s">
        <v>75</v>
      </c>
      <c r="Q1532" s="239" t="s">
        <v>76</v>
      </c>
      <c r="R1532" s="239" t="s">
        <v>77</v>
      </c>
      <c r="S1532" s="239" t="s">
        <v>109</v>
      </c>
      <c r="T1532" s="266">
        <f>+V1532+Y1532</f>
        <v>149800</v>
      </c>
      <c r="U1532" s="256">
        <f>+T1532/M1533</f>
        <v>149800</v>
      </c>
      <c r="V1532" s="276">
        <v>127330</v>
      </c>
      <c r="W1532" s="239" t="s">
        <v>98</v>
      </c>
      <c r="X1532" s="239" t="s">
        <v>98</v>
      </c>
      <c r="Y1532" s="276">
        <v>22470</v>
      </c>
      <c r="Z1532" s="239" t="s">
        <v>98</v>
      </c>
      <c r="AA1532" s="239" t="s">
        <v>98</v>
      </c>
      <c r="AB1532" s="276">
        <v>13026.09</v>
      </c>
      <c r="AC1532" s="239" t="s">
        <v>80</v>
      </c>
      <c r="AD1532" s="239" t="s">
        <v>98</v>
      </c>
      <c r="AE1532" s="260">
        <f>+V1532+Y1532</f>
        <v>149800</v>
      </c>
      <c r="AF1532" s="239" t="s">
        <v>98</v>
      </c>
      <c r="AG1532" s="239" t="s">
        <v>33</v>
      </c>
      <c r="AH1532" s="238" t="s">
        <v>856</v>
      </c>
      <c r="AI1532" s="238" t="s">
        <v>857</v>
      </c>
      <c r="AJ1532" s="239"/>
    </row>
    <row r="1533" spans="2:36" ht="68.7" customHeight="1" x14ac:dyDescent="0.3">
      <c r="B1533" s="257"/>
      <c r="C1533" s="230"/>
      <c r="D1533" s="228"/>
      <c r="E1533" s="229"/>
      <c r="F1533" s="229"/>
      <c r="G1533" s="229"/>
      <c r="H1533" s="257"/>
      <c r="I1533" s="257"/>
      <c r="J1533" s="11" t="s">
        <v>116</v>
      </c>
      <c r="K1533" s="29" t="s">
        <v>117</v>
      </c>
      <c r="L1533" s="7" t="s">
        <v>85</v>
      </c>
      <c r="M1533" s="14">
        <v>1</v>
      </c>
      <c r="N1533" s="240"/>
      <c r="O1533" s="659"/>
      <c r="P1533" s="240"/>
      <c r="Q1533" s="240"/>
      <c r="R1533" s="240"/>
      <c r="S1533" s="240"/>
      <c r="T1533" s="257"/>
      <c r="U1533" s="257"/>
      <c r="V1533" s="276"/>
      <c r="W1533" s="240"/>
      <c r="X1533" s="240"/>
      <c r="Y1533" s="276"/>
      <c r="Z1533" s="240"/>
      <c r="AA1533" s="240"/>
      <c r="AB1533" s="276"/>
      <c r="AC1533" s="240"/>
      <c r="AD1533" s="240"/>
      <c r="AE1533" s="240"/>
      <c r="AF1533" s="240"/>
      <c r="AG1533" s="240"/>
      <c r="AH1533" s="238"/>
      <c r="AI1533" s="238"/>
      <c r="AJ1533" s="240"/>
    </row>
    <row r="1534" spans="2:36" ht="68.7" customHeight="1" x14ac:dyDescent="0.3">
      <c r="B1534" s="257"/>
      <c r="C1534" s="230"/>
      <c r="D1534" s="228"/>
      <c r="E1534" s="229"/>
      <c r="F1534" s="229"/>
      <c r="G1534" s="229"/>
      <c r="H1534" s="257"/>
      <c r="I1534" s="257"/>
      <c r="J1534" s="11" t="s">
        <v>208</v>
      </c>
      <c r="K1534" s="29" t="s">
        <v>118</v>
      </c>
      <c r="L1534" s="7" t="s">
        <v>119</v>
      </c>
      <c r="M1534" s="14">
        <v>1</v>
      </c>
      <c r="N1534" s="240"/>
      <c r="O1534" s="659"/>
      <c r="P1534" s="240"/>
      <c r="Q1534" s="240"/>
      <c r="R1534" s="240"/>
      <c r="S1534" s="240"/>
      <c r="T1534" s="257"/>
      <c r="U1534" s="257"/>
      <c r="V1534" s="276"/>
      <c r="W1534" s="240"/>
      <c r="X1534" s="240"/>
      <c r="Y1534" s="276"/>
      <c r="Z1534" s="240"/>
      <c r="AA1534" s="240"/>
      <c r="AB1534" s="276"/>
      <c r="AC1534" s="240"/>
      <c r="AD1534" s="240"/>
      <c r="AE1534" s="240"/>
      <c r="AF1534" s="240"/>
      <c r="AG1534" s="240"/>
      <c r="AH1534" s="238"/>
      <c r="AI1534" s="238"/>
      <c r="AJ1534" s="240"/>
    </row>
    <row r="1535" spans="2:36" ht="68.7" customHeight="1" x14ac:dyDescent="0.3">
      <c r="B1535" s="258"/>
      <c r="C1535" s="230"/>
      <c r="D1535" s="228"/>
      <c r="E1535" s="229"/>
      <c r="F1535" s="271"/>
      <c r="G1535" s="229"/>
      <c r="H1535" s="258"/>
      <c r="I1535" s="258"/>
      <c r="J1535" s="11" t="s">
        <v>120</v>
      </c>
      <c r="K1535" s="29" t="s">
        <v>121</v>
      </c>
      <c r="L1535" s="7" t="s">
        <v>119</v>
      </c>
      <c r="M1535" s="7">
        <v>1</v>
      </c>
      <c r="N1535" s="241"/>
      <c r="O1535" s="659"/>
      <c r="P1535" s="241"/>
      <c r="Q1535" s="241"/>
      <c r="R1535" s="241"/>
      <c r="S1535" s="241"/>
      <c r="T1535" s="258"/>
      <c r="U1535" s="258"/>
      <c r="V1535" s="276"/>
      <c r="W1535" s="241"/>
      <c r="X1535" s="241"/>
      <c r="Y1535" s="276"/>
      <c r="Z1535" s="241"/>
      <c r="AA1535" s="241"/>
      <c r="AB1535" s="276"/>
      <c r="AC1535" s="241"/>
      <c r="AD1535" s="241"/>
      <c r="AE1535" s="241"/>
      <c r="AF1535" s="241"/>
      <c r="AG1535" s="241"/>
      <c r="AH1535" s="238"/>
      <c r="AI1535" s="238"/>
      <c r="AJ1535" s="241"/>
    </row>
    <row r="1536" spans="2:36" ht="125.1" customHeight="1" x14ac:dyDescent="0.3">
      <c r="B1536" s="256" t="s">
        <v>848</v>
      </c>
      <c r="C1536" s="228" t="s">
        <v>1062</v>
      </c>
      <c r="D1536" s="256" t="s">
        <v>88</v>
      </c>
      <c r="E1536" s="256" t="s">
        <v>67</v>
      </c>
      <c r="F1536" s="229" t="s">
        <v>134</v>
      </c>
      <c r="G1536" s="273" t="s">
        <v>147</v>
      </c>
      <c r="H1536" s="256" t="s">
        <v>70</v>
      </c>
      <c r="I1536" s="258" t="s">
        <v>79</v>
      </c>
      <c r="J1536" s="72" t="s">
        <v>207</v>
      </c>
      <c r="K1536" s="22" t="s">
        <v>107</v>
      </c>
      <c r="L1536" s="22" t="s">
        <v>86</v>
      </c>
      <c r="M1536" s="22">
        <v>40</v>
      </c>
      <c r="N1536" s="241" t="s">
        <v>108</v>
      </c>
      <c r="O1536" s="270" t="s">
        <v>501</v>
      </c>
      <c r="P1536" s="258" t="s">
        <v>75</v>
      </c>
      <c r="Q1536" s="258" t="s">
        <v>76</v>
      </c>
      <c r="R1536" s="265" t="s">
        <v>77</v>
      </c>
      <c r="S1536" s="231" t="s">
        <v>109</v>
      </c>
      <c r="T1536" s="232">
        <f>Y1536+V1536</f>
        <v>200053.62</v>
      </c>
      <c r="U1536" s="232">
        <f>+T1536/M1537</f>
        <v>100026.81</v>
      </c>
      <c r="V1536" s="276">
        <v>170045.58</v>
      </c>
      <c r="W1536" s="236" t="s">
        <v>98</v>
      </c>
      <c r="X1536" s="233" t="s">
        <v>79</v>
      </c>
      <c r="Y1536" s="276">
        <v>30008.04</v>
      </c>
      <c r="Z1536" s="236" t="s">
        <v>98</v>
      </c>
      <c r="AA1536" s="236" t="s">
        <v>79</v>
      </c>
      <c r="AB1536" s="276">
        <v>17395.97</v>
      </c>
      <c r="AC1536" s="227" t="s">
        <v>149</v>
      </c>
      <c r="AD1536" s="260" t="s">
        <v>98</v>
      </c>
      <c r="AE1536" s="237">
        <f>+V1536+Y1536</f>
        <v>200053.62</v>
      </c>
      <c r="AF1536" s="228" t="s">
        <v>79</v>
      </c>
      <c r="AG1536" s="227" t="s">
        <v>33</v>
      </c>
      <c r="AH1536" s="238" t="s">
        <v>158</v>
      </c>
      <c r="AI1536" s="238" t="s">
        <v>176</v>
      </c>
      <c r="AJ1536" s="302"/>
    </row>
    <row r="1537" spans="2:36" ht="68.7" customHeight="1" x14ac:dyDescent="0.3">
      <c r="B1537" s="257"/>
      <c r="C1537" s="228"/>
      <c r="D1537" s="257"/>
      <c r="E1537" s="257"/>
      <c r="F1537" s="229"/>
      <c r="G1537" s="229"/>
      <c r="H1537" s="257"/>
      <c r="I1537" s="228"/>
      <c r="J1537" s="11" t="s">
        <v>111</v>
      </c>
      <c r="K1537" s="7" t="s">
        <v>112</v>
      </c>
      <c r="L1537" s="7" t="s">
        <v>85</v>
      </c>
      <c r="M1537" s="7">
        <v>2</v>
      </c>
      <c r="N1537" s="227"/>
      <c r="O1537" s="230"/>
      <c r="P1537" s="228"/>
      <c r="Q1537" s="228"/>
      <c r="R1537" s="231"/>
      <c r="S1537" s="231"/>
      <c r="T1537" s="232"/>
      <c r="U1537" s="232"/>
      <c r="V1537" s="276"/>
      <c r="W1537" s="236"/>
      <c r="X1537" s="234"/>
      <c r="Y1537" s="276"/>
      <c r="Z1537" s="236"/>
      <c r="AA1537" s="236"/>
      <c r="AB1537" s="276"/>
      <c r="AC1537" s="227"/>
      <c r="AD1537" s="261"/>
      <c r="AE1537" s="237"/>
      <c r="AF1537" s="228"/>
      <c r="AG1537" s="227"/>
      <c r="AH1537" s="238"/>
      <c r="AI1537" s="238"/>
      <c r="AJ1537" s="303"/>
    </row>
    <row r="1538" spans="2:36" ht="68.7" customHeight="1" x14ac:dyDescent="0.3">
      <c r="B1538" s="258"/>
      <c r="C1538" s="228"/>
      <c r="D1538" s="258"/>
      <c r="E1538" s="258"/>
      <c r="F1538" s="229"/>
      <c r="G1538" s="229"/>
      <c r="H1538" s="258"/>
      <c r="I1538" s="228"/>
      <c r="J1538" s="11" t="s">
        <v>127</v>
      </c>
      <c r="K1538" s="7" t="s">
        <v>128</v>
      </c>
      <c r="L1538" s="7" t="s">
        <v>85</v>
      </c>
      <c r="M1538" s="63">
        <v>100</v>
      </c>
      <c r="N1538" s="227"/>
      <c r="O1538" s="230"/>
      <c r="P1538" s="228"/>
      <c r="Q1538" s="228"/>
      <c r="R1538" s="231"/>
      <c r="S1538" s="231"/>
      <c r="T1538" s="232"/>
      <c r="U1538" s="232"/>
      <c r="V1538" s="276"/>
      <c r="W1538" s="236"/>
      <c r="X1538" s="235"/>
      <c r="Y1538" s="276"/>
      <c r="Z1538" s="236"/>
      <c r="AA1538" s="236"/>
      <c r="AB1538" s="276"/>
      <c r="AC1538" s="227"/>
      <c r="AD1538" s="262"/>
      <c r="AE1538" s="237"/>
      <c r="AF1538" s="228"/>
      <c r="AG1538" s="227"/>
      <c r="AH1538" s="238"/>
      <c r="AI1538" s="238"/>
      <c r="AJ1538" s="253"/>
    </row>
    <row r="1539" spans="2:36" ht="68.7" customHeight="1" x14ac:dyDescent="0.3">
      <c r="B1539" s="256" t="s">
        <v>849</v>
      </c>
      <c r="C1539" s="228" t="s">
        <v>1063</v>
      </c>
      <c r="D1539" s="228" t="s">
        <v>66</v>
      </c>
      <c r="E1539" s="256" t="s">
        <v>67</v>
      </c>
      <c r="F1539" s="229" t="s">
        <v>134</v>
      </c>
      <c r="G1539" s="229" t="s">
        <v>147</v>
      </c>
      <c r="H1539" s="256" t="s">
        <v>70</v>
      </c>
      <c r="I1539" s="228" t="s">
        <v>79</v>
      </c>
      <c r="J1539" s="72" t="s">
        <v>207</v>
      </c>
      <c r="K1539" s="22" t="s">
        <v>107</v>
      </c>
      <c r="L1539" s="22" t="s">
        <v>86</v>
      </c>
      <c r="M1539" s="22">
        <v>40</v>
      </c>
      <c r="N1539" s="227" t="s">
        <v>108</v>
      </c>
      <c r="O1539" s="230" t="s">
        <v>501</v>
      </c>
      <c r="P1539" s="228" t="s">
        <v>75</v>
      </c>
      <c r="Q1539" s="228" t="s">
        <v>76</v>
      </c>
      <c r="R1539" s="231" t="s">
        <v>77</v>
      </c>
      <c r="S1539" s="231" t="s">
        <v>109</v>
      </c>
      <c r="T1539" s="232">
        <f>Y1539+V1539</f>
        <v>100040.72</v>
      </c>
      <c r="U1539" s="232">
        <f>+T1539/M1540</f>
        <v>100040.72</v>
      </c>
      <c r="V1539" s="276">
        <v>85034.61</v>
      </c>
      <c r="W1539" s="236" t="s">
        <v>98</v>
      </c>
      <c r="X1539" s="233" t="s">
        <v>79</v>
      </c>
      <c r="Y1539" s="276">
        <v>15006.11</v>
      </c>
      <c r="Z1539" s="236" t="s">
        <v>98</v>
      </c>
      <c r="AA1539" s="236" t="s">
        <v>79</v>
      </c>
      <c r="AB1539" s="276">
        <v>8699.19</v>
      </c>
      <c r="AC1539" s="227" t="s">
        <v>149</v>
      </c>
      <c r="AD1539" s="260" t="s">
        <v>98</v>
      </c>
      <c r="AE1539" s="237">
        <f>+V1539+Y1539</f>
        <v>100040.72</v>
      </c>
      <c r="AF1539" s="228" t="s">
        <v>79</v>
      </c>
      <c r="AG1539" s="227" t="s">
        <v>33</v>
      </c>
      <c r="AH1539" s="238" t="s">
        <v>158</v>
      </c>
      <c r="AI1539" s="238" t="s">
        <v>176</v>
      </c>
      <c r="AJ1539" s="302"/>
    </row>
    <row r="1540" spans="2:36" ht="68.7" customHeight="1" x14ac:dyDescent="0.3">
      <c r="B1540" s="257"/>
      <c r="C1540" s="228"/>
      <c r="D1540" s="228"/>
      <c r="E1540" s="257"/>
      <c r="F1540" s="229"/>
      <c r="G1540" s="229"/>
      <c r="H1540" s="257"/>
      <c r="I1540" s="228"/>
      <c r="J1540" s="11" t="s">
        <v>111</v>
      </c>
      <c r="K1540" s="7" t="s">
        <v>112</v>
      </c>
      <c r="L1540" s="7" t="s">
        <v>85</v>
      </c>
      <c r="M1540" s="7">
        <v>1</v>
      </c>
      <c r="N1540" s="227"/>
      <c r="O1540" s="230"/>
      <c r="P1540" s="228"/>
      <c r="Q1540" s="228"/>
      <c r="R1540" s="231"/>
      <c r="S1540" s="231"/>
      <c r="T1540" s="232"/>
      <c r="U1540" s="232"/>
      <c r="V1540" s="276"/>
      <c r="W1540" s="236"/>
      <c r="X1540" s="234"/>
      <c r="Y1540" s="276"/>
      <c r="Z1540" s="236"/>
      <c r="AA1540" s="236"/>
      <c r="AB1540" s="276"/>
      <c r="AC1540" s="227"/>
      <c r="AD1540" s="261"/>
      <c r="AE1540" s="237"/>
      <c r="AF1540" s="228"/>
      <c r="AG1540" s="227"/>
      <c r="AH1540" s="238"/>
      <c r="AI1540" s="238"/>
      <c r="AJ1540" s="303"/>
    </row>
    <row r="1541" spans="2:36" ht="68.7" customHeight="1" x14ac:dyDescent="0.3">
      <c r="B1541" s="258"/>
      <c r="C1541" s="228"/>
      <c r="D1541" s="228"/>
      <c r="E1541" s="258"/>
      <c r="F1541" s="229"/>
      <c r="G1541" s="229"/>
      <c r="H1541" s="258"/>
      <c r="I1541" s="228"/>
      <c r="J1541" s="11" t="s">
        <v>127</v>
      </c>
      <c r="K1541" s="7" t="s">
        <v>128</v>
      </c>
      <c r="L1541" s="7" t="s">
        <v>85</v>
      </c>
      <c r="M1541" s="63">
        <v>60</v>
      </c>
      <c r="N1541" s="227"/>
      <c r="O1541" s="230"/>
      <c r="P1541" s="228"/>
      <c r="Q1541" s="228"/>
      <c r="R1541" s="231"/>
      <c r="S1541" s="231"/>
      <c r="T1541" s="232"/>
      <c r="U1541" s="232"/>
      <c r="V1541" s="276"/>
      <c r="W1541" s="236"/>
      <c r="X1541" s="235"/>
      <c r="Y1541" s="276"/>
      <c r="Z1541" s="236"/>
      <c r="AA1541" s="236"/>
      <c r="AB1541" s="276"/>
      <c r="AC1541" s="227"/>
      <c r="AD1541" s="262"/>
      <c r="AE1541" s="237"/>
      <c r="AF1541" s="228"/>
      <c r="AG1541" s="227"/>
      <c r="AH1541" s="238"/>
      <c r="AI1541" s="238"/>
      <c r="AJ1541" s="253"/>
    </row>
    <row r="1542" spans="2:36" ht="68.7" customHeight="1" x14ac:dyDescent="0.3">
      <c r="B1542" s="256" t="s">
        <v>850</v>
      </c>
      <c r="C1542" s="228" t="s">
        <v>1064</v>
      </c>
      <c r="D1542" s="228" t="s">
        <v>66</v>
      </c>
      <c r="E1542" s="273" t="s">
        <v>67</v>
      </c>
      <c r="F1542" s="273" t="s">
        <v>132</v>
      </c>
      <c r="G1542" s="229" t="s">
        <v>69</v>
      </c>
      <c r="H1542" s="256" t="s">
        <v>70</v>
      </c>
      <c r="I1542" s="256" t="s">
        <v>98</v>
      </c>
      <c r="J1542" s="11" t="s">
        <v>113</v>
      </c>
      <c r="K1542" s="29" t="s">
        <v>114</v>
      </c>
      <c r="L1542" s="7" t="s">
        <v>115</v>
      </c>
      <c r="M1542" s="14">
        <v>2</v>
      </c>
      <c r="N1542" s="239" t="s">
        <v>108</v>
      </c>
      <c r="O1542" s="239" t="s">
        <v>501</v>
      </c>
      <c r="P1542" s="239" t="s">
        <v>75</v>
      </c>
      <c r="Q1542" s="239" t="s">
        <v>76</v>
      </c>
      <c r="R1542" s="239" t="s">
        <v>77</v>
      </c>
      <c r="S1542" s="239" t="s">
        <v>109</v>
      </c>
      <c r="T1542" s="266">
        <f>+V1542+Y1542</f>
        <v>149800</v>
      </c>
      <c r="U1542" s="256">
        <f>+T1542/M1543</f>
        <v>149800</v>
      </c>
      <c r="V1542" s="237">
        <v>127330</v>
      </c>
      <c r="W1542" s="239" t="s">
        <v>98</v>
      </c>
      <c r="X1542" s="239" t="s">
        <v>98</v>
      </c>
      <c r="Y1542" s="237">
        <v>22470</v>
      </c>
      <c r="Z1542" s="239" t="s">
        <v>98</v>
      </c>
      <c r="AA1542" s="239" t="s">
        <v>98</v>
      </c>
      <c r="AB1542" s="237" t="s">
        <v>853</v>
      </c>
      <c r="AC1542" s="239" t="s">
        <v>80</v>
      </c>
      <c r="AD1542" s="239" t="s">
        <v>98</v>
      </c>
      <c r="AE1542" s="260">
        <f>+V1542+Y1542</f>
        <v>149800</v>
      </c>
      <c r="AF1542" s="239" t="s">
        <v>98</v>
      </c>
      <c r="AG1542" s="239" t="s">
        <v>33</v>
      </c>
      <c r="AH1542" s="227" t="s">
        <v>166</v>
      </c>
      <c r="AI1542" s="227" t="s">
        <v>167</v>
      </c>
      <c r="AJ1542" s="239"/>
    </row>
    <row r="1543" spans="2:36" ht="68.7" customHeight="1" x14ac:dyDescent="0.3">
      <c r="B1543" s="257"/>
      <c r="C1543" s="228"/>
      <c r="D1543" s="228"/>
      <c r="E1543" s="229"/>
      <c r="F1543" s="229"/>
      <c r="G1543" s="229"/>
      <c r="H1543" s="257"/>
      <c r="I1543" s="257"/>
      <c r="J1543" s="11" t="s">
        <v>116</v>
      </c>
      <c r="K1543" s="29" t="s">
        <v>117</v>
      </c>
      <c r="L1543" s="7" t="s">
        <v>85</v>
      </c>
      <c r="M1543" s="14">
        <v>1</v>
      </c>
      <c r="N1543" s="240"/>
      <c r="O1543" s="240"/>
      <c r="P1543" s="240"/>
      <c r="Q1543" s="240"/>
      <c r="R1543" s="240"/>
      <c r="S1543" s="240"/>
      <c r="T1543" s="257"/>
      <c r="U1543" s="257"/>
      <c r="V1543" s="237"/>
      <c r="W1543" s="240"/>
      <c r="X1543" s="240"/>
      <c r="Y1543" s="237"/>
      <c r="Z1543" s="240"/>
      <c r="AA1543" s="240"/>
      <c r="AB1543" s="237"/>
      <c r="AC1543" s="240"/>
      <c r="AD1543" s="240"/>
      <c r="AE1543" s="240"/>
      <c r="AF1543" s="240"/>
      <c r="AG1543" s="240"/>
      <c r="AH1543" s="227"/>
      <c r="AI1543" s="227"/>
      <c r="AJ1543" s="240"/>
    </row>
    <row r="1544" spans="2:36" ht="68.7" customHeight="1" x14ac:dyDescent="0.3">
      <c r="B1544" s="257"/>
      <c r="C1544" s="228"/>
      <c r="D1544" s="228"/>
      <c r="E1544" s="229"/>
      <c r="F1544" s="229"/>
      <c r="G1544" s="229"/>
      <c r="H1544" s="257"/>
      <c r="I1544" s="257"/>
      <c r="J1544" s="11" t="s">
        <v>208</v>
      </c>
      <c r="K1544" s="29" t="s">
        <v>118</v>
      </c>
      <c r="L1544" s="7" t="s">
        <v>119</v>
      </c>
      <c r="M1544" s="14">
        <v>1</v>
      </c>
      <c r="N1544" s="240"/>
      <c r="O1544" s="240"/>
      <c r="P1544" s="240"/>
      <c r="Q1544" s="240"/>
      <c r="R1544" s="240"/>
      <c r="S1544" s="240"/>
      <c r="T1544" s="257"/>
      <c r="U1544" s="257"/>
      <c r="V1544" s="237"/>
      <c r="W1544" s="240"/>
      <c r="X1544" s="240"/>
      <c r="Y1544" s="237"/>
      <c r="Z1544" s="240"/>
      <c r="AA1544" s="240"/>
      <c r="AB1544" s="237"/>
      <c r="AC1544" s="240"/>
      <c r="AD1544" s="240"/>
      <c r="AE1544" s="240"/>
      <c r="AF1544" s="240"/>
      <c r="AG1544" s="240"/>
      <c r="AH1544" s="227"/>
      <c r="AI1544" s="227"/>
      <c r="AJ1544" s="240"/>
    </row>
    <row r="1545" spans="2:36" ht="68.7" customHeight="1" x14ac:dyDescent="0.3">
      <c r="B1545" s="258"/>
      <c r="C1545" s="228"/>
      <c r="D1545" s="228"/>
      <c r="E1545" s="229"/>
      <c r="F1545" s="271"/>
      <c r="G1545" s="229"/>
      <c r="H1545" s="258"/>
      <c r="I1545" s="258"/>
      <c r="J1545" s="11" t="s">
        <v>120</v>
      </c>
      <c r="K1545" s="29" t="s">
        <v>121</v>
      </c>
      <c r="L1545" s="7" t="s">
        <v>119</v>
      </c>
      <c r="M1545" s="7">
        <v>1</v>
      </c>
      <c r="N1545" s="241"/>
      <c r="O1545" s="241"/>
      <c r="P1545" s="241"/>
      <c r="Q1545" s="241"/>
      <c r="R1545" s="241"/>
      <c r="S1545" s="241"/>
      <c r="T1545" s="258"/>
      <c r="U1545" s="258"/>
      <c r="V1545" s="237"/>
      <c r="W1545" s="241"/>
      <c r="X1545" s="241"/>
      <c r="Y1545" s="237"/>
      <c r="Z1545" s="241"/>
      <c r="AA1545" s="241"/>
      <c r="AB1545" s="237"/>
      <c r="AC1545" s="241"/>
      <c r="AD1545" s="241"/>
      <c r="AE1545" s="241"/>
      <c r="AF1545" s="241"/>
      <c r="AG1545" s="241"/>
      <c r="AH1545" s="227"/>
      <c r="AI1545" s="227"/>
      <c r="AJ1545" s="241"/>
    </row>
    <row r="1546" spans="2:36" ht="96.6" x14ac:dyDescent="0.3">
      <c r="B1546" s="256" t="s">
        <v>851</v>
      </c>
      <c r="C1546" s="269" t="s">
        <v>1065</v>
      </c>
      <c r="D1546" s="256" t="s">
        <v>66</v>
      </c>
      <c r="E1546" s="256" t="s">
        <v>67</v>
      </c>
      <c r="F1546" s="229" t="s">
        <v>134</v>
      </c>
      <c r="G1546" s="229" t="s">
        <v>147</v>
      </c>
      <c r="H1546" s="256" t="s">
        <v>70</v>
      </c>
      <c r="I1546" s="228" t="s">
        <v>79</v>
      </c>
      <c r="J1546" s="72" t="s">
        <v>207</v>
      </c>
      <c r="K1546" s="22" t="s">
        <v>107</v>
      </c>
      <c r="L1546" s="22" t="s">
        <v>86</v>
      </c>
      <c r="M1546" s="22">
        <v>40</v>
      </c>
      <c r="N1546" s="227" t="s">
        <v>108</v>
      </c>
      <c r="O1546" s="230" t="s">
        <v>501</v>
      </c>
      <c r="P1546" s="228" t="s">
        <v>75</v>
      </c>
      <c r="Q1546" s="228" t="s">
        <v>76</v>
      </c>
      <c r="R1546" s="231" t="s">
        <v>77</v>
      </c>
      <c r="S1546" s="231" t="s">
        <v>109</v>
      </c>
      <c r="T1546" s="232">
        <f>Y1546+V1546</f>
        <v>191300.38999999998</v>
      </c>
      <c r="U1546" s="232">
        <f>+T1546/2</f>
        <v>95650.194999999992</v>
      </c>
      <c r="V1546" s="260">
        <v>162605.32999999999</v>
      </c>
      <c r="W1546" s="236" t="s">
        <v>98</v>
      </c>
      <c r="X1546" s="233" t="s">
        <v>79</v>
      </c>
      <c r="Y1546" s="260">
        <v>28695.06</v>
      </c>
      <c r="Z1546" s="236" t="s">
        <v>98</v>
      </c>
      <c r="AA1546" s="236" t="s">
        <v>79</v>
      </c>
      <c r="AB1546" s="260">
        <v>16634.82</v>
      </c>
      <c r="AC1546" s="227" t="s">
        <v>149</v>
      </c>
      <c r="AD1546" s="260" t="s">
        <v>98</v>
      </c>
      <c r="AE1546" s="237">
        <f>+V1546+Y1546</f>
        <v>191300.38999999998</v>
      </c>
      <c r="AF1546" s="228" t="s">
        <v>79</v>
      </c>
      <c r="AG1546" s="227" t="s">
        <v>33</v>
      </c>
      <c r="AH1546" s="239" t="s">
        <v>166</v>
      </c>
      <c r="AI1546" s="239" t="s">
        <v>167</v>
      </c>
      <c r="AJ1546" s="302"/>
    </row>
    <row r="1547" spans="2:36" ht="68.7" customHeight="1" x14ac:dyDescent="0.3">
      <c r="B1547" s="257"/>
      <c r="C1547" s="465"/>
      <c r="D1547" s="257"/>
      <c r="E1547" s="257"/>
      <c r="F1547" s="229"/>
      <c r="G1547" s="229"/>
      <c r="H1547" s="257"/>
      <c r="I1547" s="228"/>
      <c r="J1547" s="11" t="s">
        <v>111</v>
      </c>
      <c r="K1547" s="7" t="s">
        <v>112</v>
      </c>
      <c r="L1547" s="7" t="s">
        <v>85</v>
      </c>
      <c r="M1547" s="7">
        <v>2</v>
      </c>
      <c r="N1547" s="227"/>
      <c r="O1547" s="230"/>
      <c r="P1547" s="228"/>
      <c r="Q1547" s="228"/>
      <c r="R1547" s="231"/>
      <c r="S1547" s="231"/>
      <c r="T1547" s="232"/>
      <c r="U1547" s="232"/>
      <c r="V1547" s="261"/>
      <c r="W1547" s="236"/>
      <c r="X1547" s="234"/>
      <c r="Y1547" s="261"/>
      <c r="Z1547" s="236"/>
      <c r="AA1547" s="236"/>
      <c r="AB1547" s="261"/>
      <c r="AC1547" s="227"/>
      <c r="AD1547" s="261"/>
      <c r="AE1547" s="237"/>
      <c r="AF1547" s="228"/>
      <c r="AG1547" s="227"/>
      <c r="AH1547" s="240"/>
      <c r="AI1547" s="240"/>
      <c r="AJ1547" s="303"/>
    </row>
    <row r="1548" spans="2:36" ht="68.7" customHeight="1" x14ac:dyDescent="0.3">
      <c r="B1548" s="258"/>
      <c r="C1548" s="270"/>
      <c r="D1548" s="258"/>
      <c r="E1548" s="258"/>
      <c r="F1548" s="229"/>
      <c r="G1548" s="229"/>
      <c r="H1548" s="258"/>
      <c r="I1548" s="228"/>
      <c r="J1548" s="11" t="s">
        <v>127</v>
      </c>
      <c r="K1548" s="7" t="s">
        <v>128</v>
      </c>
      <c r="L1548" s="7" t="s">
        <v>85</v>
      </c>
      <c r="M1548" s="63">
        <v>100</v>
      </c>
      <c r="N1548" s="227"/>
      <c r="O1548" s="230"/>
      <c r="P1548" s="228"/>
      <c r="Q1548" s="228"/>
      <c r="R1548" s="231"/>
      <c r="S1548" s="231"/>
      <c r="T1548" s="232"/>
      <c r="U1548" s="232"/>
      <c r="V1548" s="262"/>
      <c r="W1548" s="236"/>
      <c r="X1548" s="235"/>
      <c r="Y1548" s="262"/>
      <c r="Z1548" s="236"/>
      <c r="AA1548" s="236"/>
      <c r="AB1548" s="262"/>
      <c r="AC1548" s="227"/>
      <c r="AD1548" s="262"/>
      <c r="AE1548" s="237"/>
      <c r="AF1548" s="228"/>
      <c r="AG1548" s="227"/>
      <c r="AH1548" s="241"/>
      <c r="AI1548" s="241"/>
      <c r="AJ1548" s="253"/>
    </row>
    <row r="1549" spans="2:36" ht="96.6" x14ac:dyDescent="0.3">
      <c r="B1549" s="256" t="s">
        <v>852</v>
      </c>
      <c r="C1549" s="228" t="s">
        <v>1066</v>
      </c>
      <c r="D1549" s="228" t="s">
        <v>66</v>
      </c>
      <c r="E1549" s="256" t="s">
        <v>67</v>
      </c>
      <c r="F1549" s="229" t="s">
        <v>134</v>
      </c>
      <c r="G1549" s="229" t="s">
        <v>147</v>
      </c>
      <c r="H1549" s="256" t="s">
        <v>70</v>
      </c>
      <c r="I1549" s="228" t="s">
        <v>79</v>
      </c>
      <c r="J1549" s="72" t="s">
        <v>207</v>
      </c>
      <c r="K1549" s="22" t="s">
        <v>107</v>
      </c>
      <c r="L1549" s="22" t="s">
        <v>86</v>
      </c>
      <c r="M1549" s="22">
        <v>40</v>
      </c>
      <c r="N1549" s="227" t="s">
        <v>108</v>
      </c>
      <c r="O1549" s="230" t="s">
        <v>501</v>
      </c>
      <c r="P1549" s="228" t="s">
        <v>75</v>
      </c>
      <c r="Q1549" s="228" t="s">
        <v>76</v>
      </c>
      <c r="R1549" s="231" t="s">
        <v>77</v>
      </c>
      <c r="S1549" s="231" t="s">
        <v>109</v>
      </c>
      <c r="T1549" s="232">
        <f>Y1549+V1549</f>
        <v>100040.72</v>
      </c>
      <c r="U1549" s="232">
        <f>+T1549/M1550</f>
        <v>100040.72</v>
      </c>
      <c r="V1549" s="237">
        <v>85034.61</v>
      </c>
      <c r="W1549" s="236" t="s">
        <v>98</v>
      </c>
      <c r="X1549" s="233" t="s">
        <v>79</v>
      </c>
      <c r="Y1549" s="237">
        <v>15006.11</v>
      </c>
      <c r="Z1549" s="236" t="s">
        <v>98</v>
      </c>
      <c r="AA1549" s="236" t="s">
        <v>79</v>
      </c>
      <c r="AB1549" s="237" t="s">
        <v>854</v>
      </c>
      <c r="AC1549" s="227" t="s">
        <v>149</v>
      </c>
      <c r="AD1549" s="260" t="s">
        <v>98</v>
      </c>
      <c r="AE1549" s="237">
        <f>+V1549+Y1549</f>
        <v>100040.72</v>
      </c>
      <c r="AF1549" s="228" t="s">
        <v>79</v>
      </c>
      <c r="AG1549" s="227" t="s">
        <v>33</v>
      </c>
      <c r="AH1549" s="239" t="s">
        <v>166</v>
      </c>
      <c r="AI1549" s="239" t="s">
        <v>167</v>
      </c>
      <c r="AJ1549" s="302"/>
    </row>
    <row r="1550" spans="2:36" ht="68.7" customHeight="1" x14ac:dyDescent="0.3">
      <c r="B1550" s="257"/>
      <c r="C1550" s="228"/>
      <c r="D1550" s="228"/>
      <c r="E1550" s="257"/>
      <c r="F1550" s="229"/>
      <c r="G1550" s="229"/>
      <c r="H1550" s="257"/>
      <c r="I1550" s="228"/>
      <c r="J1550" s="11" t="s">
        <v>111</v>
      </c>
      <c r="K1550" s="7" t="s">
        <v>112</v>
      </c>
      <c r="L1550" s="7" t="s">
        <v>85</v>
      </c>
      <c r="M1550" s="7">
        <v>1</v>
      </c>
      <c r="N1550" s="227"/>
      <c r="O1550" s="230"/>
      <c r="P1550" s="228"/>
      <c r="Q1550" s="228"/>
      <c r="R1550" s="231"/>
      <c r="S1550" s="231"/>
      <c r="T1550" s="232"/>
      <c r="U1550" s="232"/>
      <c r="V1550" s="237"/>
      <c r="W1550" s="236"/>
      <c r="X1550" s="234"/>
      <c r="Y1550" s="237"/>
      <c r="Z1550" s="236"/>
      <c r="AA1550" s="236"/>
      <c r="AB1550" s="237"/>
      <c r="AC1550" s="227"/>
      <c r="AD1550" s="261"/>
      <c r="AE1550" s="237"/>
      <c r="AF1550" s="228"/>
      <c r="AG1550" s="227"/>
      <c r="AH1550" s="240"/>
      <c r="AI1550" s="240"/>
      <c r="AJ1550" s="303"/>
    </row>
    <row r="1551" spans="2:36" ht="68.7" customHeight="1" x14ac:dyDescent="0.3">
      <c r="B1551" s="257"/>
      <c r="C1551" s="228"/>
      <c r="D1551" s="228"/>
      <c r="E1551" s="258"/>
      <c r="F1551" s="229"/>
      <c r="G1551" s="229"/>
      <c r="H1551" s="258"/>
      <c r="I1551" s="228"/>
      <c r="J1551" s="11" t="s">
        <v>127</v>
      </c>
      <c r="K1551" s="7" t="s">
        <v>128</v>
      </c>
      <c r="L1551" s="7" t="s">
        <v>85</v>
      </c>
      <c r="M1551" s="63">
        <v>50</v>
      </c>
      <c r="N1551" s="227"/>
      <c r="O1551" s="230"/>
      <c r="P1551" s="228"/>
      <c r="Q1551" s="228"/>
      <c r="R1551" s="231"/>
      <c r="S1551" s="231"/>
      <c r="T1551" s="232"/>
      <c r="U1551" s="232"/>
      <c r="V1551" s="237"/>
      <c r="W1551" s="236"/>
      <c r="X1551" s="235"/>
      <c r="Y1551" s="237"/>
      <c r="Z1551" s="236"/>
      <c r="AA1551" s="236"/>
      <c r="AB1551" s="237"/>
      <c r="AC1551" s="227"/>
      <c r="AD1551" s="262"/>
      <c r="AE1551" s="237"/>
      <c r="AF1551" s="228"/>
      <c r="AG1551" s="227"/>
      <c r="AH1551" s="241"/>
      <c r="AI1551" s="241"/>
      <c r="AJ1551" s="253"/>
    </row>
    <row r="1552" spans="2:36" ht="68.7" customHeight="1" x14ac:dyDescent="0.3">
      <c r="B1552" s="551" t="s">
        <v>1092</v>
      </c>
      <c r="C1552" s="372" t="s">
        <v>1091</v>
      </c>
      <c r="D1552" s="372" t="s">
        <v>66</v>
      </c>
      <c r="E1552" s="304" t="s">
        <v>67</v>
      </c>
      <c r="F1552" s="299" t="s">
        <v>134</v>
      </c>
      <c r="G1552" s="299" t="s">
        <v>147</v>
      </c>
      <c r="H1552" s="304" t="s">
        <v>70</v>
      </c>
      <c r="I1552" s="243" t="s">
        <v>79</v>
      </c>
      <c r="J1552" s="59" t="s">
        <v>207</v>
      </c>
      <c r="K1552" s="60" t="s">
        <v>107</v>
      </c>
      <c r="L1552" s="60" t="s">
        <v>86</v>
      </c>
      <c r="M1552" s="60">
        <v>40</v>
      </c>
      <c r="N1552" s="282" t="s">
        <v>108</v>
      </c>
      <c r="O1552" s="372" t="s">
        <v>501</v>
      </c>
      <c r="P1552" s="243" t="s">
        <v>75</v>
      </c>
      <c r="Q1552" s="243" t="s">
        <v>76</v>
      </c>
      <c r="R1552" s="301" t="s">
        <v>77</v>
      </c>
      <c r="S1552" s="301" t="s">
        <v>109</v>
      </c>
      <c r="T1552" s="300">
        <f>Y1552+V1552</f>
        <v>100040.72</v>
      </c>
      <c r="U1552" s="300">
        <f>+T1552/M1553</f>
        <v>100040.72</v>
      </c>
      <c r="V1552" s="283">
        <v>85034.61</v>
      </c>
      <c r="W1552" s="284" t="s">
        <v>98</v>
      </c>
      <c r="X1552" s="288" t="s">
        <v>79</v>
      </c>
      <c r="Y1552" s="283">
        <v>15006.11</v>
      </c>
      <c r="Z1552" s="284" t="s">
        <v>98</v>
      </c>
      <c r="AA1552" s="284" t="s">
        <v>79</v>
      </c>
      <c r="AB1552" s="283" t="s">
        <v>855</v>
      </c>
      <c r="AC1552" s="282" t="s">
        <v>149</v>
      </c>
      <c r="AD1552" s="333" t="s">
        <v>98</v>
      </c>
      <c r="AE1552" s="283">
        <f>+V1552+Y1552</f>
        <v>100040.72</v>
      </c>
      <c r="AF1552" s="243" t="s">
        <v>79</v>
      </c>
      <c r="AG1552" s="282" t="s">
        <v>33</v>
      </c>
      <c r="AH1552" s="282" t="s">
        <v>250</v>
      </c>
      <c r="AI1552" s="282" t="s">
        <v>252</v>
      </c>
      <c r="AJ1552" s="348"/>
    </row>
    <row r="1553" spans="2:36" ht="68.7" customHeight="1" x14ac:dyDescent="0.3">
      <c r="B1553" s="621"/>
      <c r="C1553" s="372"/>
      <c r="D1553" s="372"/>
      <c r="E1553" s="306"/>
      <c r="F1553" s="299"/>
      <c r="G1553" s="299"/>
      <c r="H1553" s="306"/>
      <c r="I1553" s="243"/>
      <c r="J1553" s="20" t="s">
        <v>111</v>
      </c>
      <c r="K1553" s="27" t="s">
        <v>112</v>
      </c>
      <c r="L1553" s="27" t="s">
        <v>85</v>
      </c>
      <c r="M1553" s="27">
        <v>1</v>
      </c>
      <c r="N1553" s="282"/>
      <c r="O1553" s="372"/>
      <c r="P1553" s="243"/>
      <c r="Q1553" s="243"/>
      <c r="R1553" s="301"/>
      <c r="S1553" s="301"/>
      <c r="T1553" s="300"/>
      <c r="U1553" s="300"/>
      <c r="V1553" s="283"/>
      <c r="W1553" s="284"/>
      <c r="X1553" s="289"/>
      <c r="Y1553" s="283"/>
      <c r="Z1553" s="284"/>
      <c r="AA1553" s="284"/>
      <c r="AB1553" s="283"/>
      <c r="AC1553" s="282"/>
      <c r="AD1553" s="334"/>
      <c r="AE1553" s="283"/>
      <c r="AF1553" s="243"/>
      <c r="AG1553" s="282"/>
      <c r="AH1553" s="282"/>
      <c r="AI1553" s="282"/>
      <c r="AJ1553" s="349"/>
    </row>
    <row r="1554" spans="2:36" ht="68.7" customHeight="1" x14ac:dyDescent="0.3">
      <c r="B1554" s="552"/>
      <c r="C1554" s="372"/>
      <c r="D1554" s="372"/>
      <c r="E1554" s="305"/>
      <c r="F1554" s="299"/>
      <c r="G1554" s="299"/>
      <c r="H1554" s="305"/>
      <c r="I1554" s="243"/>
      <c r="J1554" s="20" t="s">
        <v>127</v>
      </c>
      <c r="K1554" s="27" t="s">
        <v>128</v>
      </c>
      <c r="L1554" s="27" t="s">
        <v>85</v>
      </c>
      <c r="M1554" s="61">
        <v>50</v>
      </c>
      <c r="N1554" s="282"/>
      <c r="O1554" s="372"/>
      <c r="P1554" s="243"/>
      <c r="Q1554" s="243"/>
      <c r="R1554" s="301"/>
      <c r="S1554" s="301"/>
      <c r="T1554" s="300"/>
      <c r="U1554" s="300"/>
      <c r="V1554" s="283"/>
      <c r="W1554" s="284"/>
      <c r="X1554" s="290"/>
      <c r="Y1554" s="283"/>
      <c r="Z1554" s="284"/>
      <c r="AA1554" s="284"/>
      <c r="AB1554" s="283"/>
      <c r="AC1554" s="282"/>
      <c r="AD1554" s="335"/>
      <c r="AE1554" s="283"/>
      <c r="AF1554" s="243"/>
      <c r="AG1554" s="282"/>
      <c r="AH1554" s="282"/>
      <c r="AI1554" s="282"/>
      <c r="AJ1554" s="350"/>
    </row>
    <row r="1555" spans="2:36" ht="68.7" customHeight="1" x14ac:dyDescent="0.3">
      <c r="B1555" s="256" t="s">
        <v>901</v>
      </c>
      <c r="C1555" s="256" t="s">
        <v>885</v>
      </c>
      <c r="D1555" s="228" t="s">
        <v>88</v>
      </c>
      <c r="E1555" s="273" t="s">
        <v>67</v>
      </c>
      <c r="F1555" s="273" t="s">
        <v>132</v>
      </c>
      <c r="G1555" s="229" t="s">
        <v>69</v>
      </c>
      <c r="H1555" s="256" t="s">
        <v>70</v>
      </c>
      <c r="I1555" s="256" t="s">
        <v>98</v>
      </c>
      <c r="J1555" s="11" t="s">
        <v>113</v>
      </c>
      <c r="K1555" s="29" t="s">
        <v>114</v>
      </c>
      <c r="L1555" s="7" t="s">
        <v>115</v>
      </c>
      <c r="M1555" s="14">
        <v>2</v>
      </c>
      <c r="N1555" s="239" t="s">
        <v>108</v>
      </c>
      <c r="O1555" s="256" t="s">
        <v>334</v>
      </c>
      <c r="P1555" s="239" t="s">
        <v>75</v>
      </c>
      <c r="Q1555" s="239" t="s">
        <v>76</v>
      </c>
      <c r="R1555" s="239" t="s">
        <v>77</v>
      </c>
      <c r="S1555" s="239" t="s">
        <v>109</v>
      </c>
      <c r="T1555" s="266">
        <f>+V1555+Y1555</f>
        <v>149800</v>
      </c>
      <c r="U1555" s="256">
        <f>+T1555/M1556</f>
        <v>149800</v>
      </c>
      <c r="V1555" s="237">
        <v>127330</v>
      </c>
      <c r="W1555" s="239" t="s">
        <v>98</v>
      </c>
      <c r="X1555" s="239" t="s">
        <v>98</v>
      </c>
      <c r="Y1555" s="237">
        <v>22470</v>
      </c>
      <c r="Z1555" s="239" t="s">
        <v>98</v>
      </c>
      <c r="AA1555" s="239" t="s">
        <v>98</v>
      </c>
      <c r="AB1555" s="237">
        <v>13026.09</v>
      </c>
      <c r="AC1555" s="239" t="s">
        <v>80</v>
      </c>
      <c r="AD1555" s="239" t="s">
        <v>98</v>
      </c>
      <c r="AE1555" s="260">
        <f>+V1555+Y1555</f>
        <v>149800</v>
      </c>
      <c r="AF1555" s="239" t="s">
        <v>98</v>
      </c>
      <c r="AG1555" s="239" t="s">
        <v>33</v>
      </c>
      <c r="AH1555" s="227" t="s">
        <v>160</v>
      </c>
      <c r="AI1555" s="227" t="s">
        <v>161</v>
      </c>
      <c r="AJ1555" s="239"/>
    </row>
    <row r="1556" spans="2:36" ht="68.7" customHeight="1" x14ac:dyDescent="0.3">
      <c r="B1556" s="257"/>
      <c r="C1556" s="257"/>
      <c r="D1556" s="228"/>
      <c r="E1556" s="229"/>
      <c r="F1556" s="229"/>
      <c r="G1556" s="229"/>
      <c r="H1556" s="257"/>
      <c r="I1556" s="257"/>
      <c r="J1556" s="11" t="s">
        <v>116</v>
      </c>
      <c r="K1556" s="29" t="s">
        <v>117</v>
      </c>
      <c r="L1556" s="7" t="s">
        <v>85</v>
      </c>
      <c r="M1556" s="14">
        <v>1</v>
      </c>
      <c r="N1556" s="240"/>
      <c r="O1556" s="257"/>
      <c r="P1556" s="240"/>
      <c r="Q1556" s="240"/>
      <c r="R1556" s="240"/>
      <c r="S1556" s="240"/>
      <c r="T1556" s="257"/>
      <c r="U1556" s="257"/>
      <c r="V1556" s="237"/>
      <c r="W1556" s="240"/>
      <c r="X1556" s="240"/>
      <c r="Y1556" s="237"/>
      <c r="Z1556" s="240"/>
      <c r="AA1556" s="240"/>
      <c r="AB1556" s="237"/>
      <c r="AC1556" s="240"/>
      <c r="AD1556" s="240"/>
      <c r="AE1556" s="240"/>
      <c r="AF1556" s="240"/>
      <c r="AG1556" s="240"/>
      <c r="AH1556" s="227"/>
      <c r="AI1556" s="227"/>
      <c r="AJ1556" s="240"/>
    </row>
    <row r="1557" spans="2:36" ht="68.7" customHeight="1" x14ac:dyDescent="0.3">
      <c r="B1557" s="257"/>
      <c r="C1557" s="257"/>
      <c r="D1557" s="228"/>
      <c r="E1557" s="229"/>
      <c r="F1557" s="229"/>
      <c r="G1557" s="229"/>
      <c r="H1557" s="257"/>
      <c r="I1557" s="257"/>
      <c r="J1557" s="11" t="s">
        <v>208</v>
      </c>
      <c r="K1557" s="29" t="s">
        <v>118</v>
      </c>
      <c r="L1557" s="7" t="s">
        <v>119</v>
      </c>
      <c r="M1557" s="14">
        <v>1</v>
      </c>
      <c r="N1557" s="240"/>
      <c r="O1557" s="257"/>
      <c r="P1557" s="240"/>
      <c r="Q1557" s="240"/>
      <c r="R1557" s="240"/>
      <c r="S1557" s="240"/>
      <c r="T1557" s="257"/>
      <c r="U1557" s="257"/>
      <c r="V1557" s="237"/>
      <c r="W1557" s="240"/>
      <c r="X1557" s="240"/>
      <c r="Y1557" s="237"/>
      <c r="Z1557" s="240"/>
      <c r="AA1557" s="240"/>
      <c r="AB1557" s="237"/>
      <c r="AC1557" s="240"/>
      <c r="AD1557" s="240"/>
      <c r="AE1557" s="240"/>
      <c r="AF1557" s="240"/>
      <c r="AG1557" s="240"/>
      <c r="AH1557" s="227"/>
      <c r="AI1557" s="227"/>
      <c r="AJ1557" s="240"/>
    </row>
    <row r="1558" spans="2:36" ht="68.7" customHeight="1" x14ac:dyDescent="0.3">
      <c r="B1558" s="258"/>
      <c r="C1558" s="258"/>
      <c r="D1558" s="228"/>
      <c r="E1558" s="229"/>
      <c r="F1558" s="271"/>
      <c r="G1558" s="229"/>
      <c r="H1558" s="258"/>
      <c r="I1558" s="258"/>
      <c r="J1558" s="11" t="s">
        <v>120</v>
      </c>
      <c r="K1558" s="29" t="s">
        <v>121</v>
      </c>
      <c r="L1558" s="7" t="s">
        <v>119</v>
      </c>
      <c r="M1558" s="7">
        <v>1</v>
      </c>
      <c r="N1558" s="241"/>
      <c r="O1558" s="258"/>
      <c r="P1558" s="241"/>
      <c r="Q1558" s="241"/>
      <c r="R1558" s="241"/>
      <c r="S1558" s="241"/>
      <c r="T1558" s="258"/>
      <c r="U1558" s="258"/>
      <c r="V1558" s="237"/>
      <c r="W1558" s="241"/>
      <c r="X1558" s="241"/>
      <c r="Y1558" s="237"/>
      <c r="Z1558" s="241"/>
      <c r="AA1558" s="241"/>
      <c r="AB1558" s="237"/>
      <c r="AC1558" s="241"/>
      <c r="AD1558" s="241"/>
      <c r="AE1558" s="241"/>
      <c r="AF1558" s="241"/>
      <c r="AG1558" s="241"/>
      <c r="AH1558" s="227"/>
      <c r="AI1558" s="227"/>
      <c r="AJ1558" s="241"/>
    </row>
    <row r="1559" spans="2:36" ht="131.1" customHeight="1" x14ac:dyDescent="0.3">
      <c r="B1559" s="16" t="s">
        <v>902</v>
      </c>
      <c r="C1559" s="256" t="s">
        <v>886</v>
      </c>
      <c r="D1559" s="16" t="s">
        <v>88</v>
      </c>
      <c r="E1559" s="256" t="s">
        <v>67</v>
      </c>
      <c r="F1559" s="229" t="s">
        <v>134</v>
      </c>
      <c r="G1559" s="229" t="s">
        <v>147</v>
      </c>
      <c r="H1559" s="256" t="s">
        <v>70</v>
      </c>
      <c r="I1559" s="228" t="s">
        <v>79</v>
      </c>
      <c r="J1559" s="72" t="s">
        <v>207</v>
      </c>
      <c r="K1559" s="22" t="s">
        <v>107</v>
      </c>
      <c r="L1559" s="22" t="s">
        <v>86</v>
      </c>
      <c r="M1559" s="22">
        <v>40</v>
      </c>
      <c r="N1559" s="227" t="s">
        <v>108</v>
      </c>
      <c r="O1559" s="256" t="s">
        <v>888</v>
      </c>
      <c r="P1559" s="228" t="s">
        <v>75</v>
      </c>
      <c r="Q1559" s="228" t="s">
        <v>76</v>
      </c>
      <c r="R1559" s="231" t="s">
        <v>77</v>
      </c>
      <c r="S1559" s="231" t="s">
        <v>109</v>
      </c>
      <c r="T1559" s="232">
        <f>Y1559+V1559</f>
        <v>300135</v>
      </c>
      <c r="U1559" s="232">
        <f>+T1559/M1560</f>
        <v>300135</v>
      </c>
      <c r="V1559" s="237">
        <v>255114.75</v>
      </c>
      <c r="W1559" s="236" t="s">
        <v>98</v>
      </c>
      <c r="X1559" s="233" t="s">
        <v>79</v>
      </c>
      <c r="Y1559" s="237">
        <v>45020.25</v>
      </c>
      <c r="Z1559" s="236" t="s">
        <v>98</v>
      </c>
      <c r="AA1559" s="233" t="s">
        <v>79</v>
      </c>
      <c r="AB1559" s="260">
        <v>26098.7</v>
      </c>
      <c r="AC1559" s="227" t="s">
        <v>149</v>
      </c>
      <c r="AD1559" s="260" t="s">
        <v>98</v>
      </c>
      <c r="AE1559" s="237">
        <f>+V1559+Y1559</f>
        <v>300135</v>
      </c>
      <c r="AF1559" s="228" t="s">
        <v>79</v>
      </c>
      <c r="AG1559" s="227" t="s">
        <v>33</v>
      </c>
      <c r="AH1559" s="227" t="s">
        <v>160</v>
      </c>
      <c r="AI1559" s="227" t="s">
        <v>161</v>
      </c>
      <c r="AJ1559" s="302"/>
    </row>
    <row r="1560" spans="2:36" ht="68.7" customHeight="1" x14ac:dyDescent="0.3">
      <c r="B1560" s="16"/>
      <c r="C1560" s="257"/>
      <c r="D1560" s="16"/>
      <c r="E1560" s="257"/>
      <c r="F1560" s="229"/>
      <c r="G1560" s="229"/>
      <c r="H1560" s="257"/>
      <c r="I1560" s="228"/>
      <c r="J1560" s="11" t="s">
        <v>111</v>
      </c>
      <c r="K1560" s="7" t="s">
        <v>112</v>
      </c>
      <c r="L1560" s="7" t="s">
        <v>85</v>
      </c>
      <c r="M1560" s="14">
        <v>1</v>
      </c>
      <c r="N1560" s="227"/>
      <c r="O1560" s="257"/>
      <c r="P1560" s="228"/>
      <c r="Q1560" s="228"/>
      <c r="R1560" s="231"/>
      <c r="S1560" s="231"/>
      <c r="T1560" s="232"/>
      <c r="U1560" s="232"/>
      <c r="V1560" s="237"/>
      <c r="W1560" s="236"/>
      <c r="X1560" s="234"/>
      <c r="Y1560" s="237"/>
      <c r="Z1560" s="236"/>
      <c r="AA1560" s="234"/>
      <c r="AB1560" s="261"/>
      <c r="AC1560" s="227"/>
      <c r="AD1560" s="261"/>
      <c r="AE1560" s="237"/>
      <c r="AF1560" s="228"/>
      <c r="AG1560" s="227"/>
      <c r="AH1560" s="227"/>
      <c r="AI1560" s="227"/>
      <c r="AJ1560" s="303"/>
    </row>
    <row r="1561" spans="2:36" ht="150.6" customHeight="1" x14ac:dyDescent="0.3">
      <c r="B1561" s="16"/>
      <c r="C1561" s="258"/>
      <c r="D1561" s="16"/>
      <c r="E1561" s="258"/>
      <c r="F1561" s="229"/>
      <c r="G1561" s="229"/>
      <c r="H1561" s="258"/>
      <c r="I1561" s="228"/>
      <c r="J1561" s="11" t="s">
        <v>127</v>
      </c>
      <c r="K1561" s="7" t="s">
        <v>128</v>
      </c>
      <c r="L1561" s="7" t="s">
        <v>85</v>
      </c>
      <c r="M1561" s="7">
        <v>150</v>
      </c>
      <c r="N1561" s="227"/>
      <c r="O1561" s="258"/>
      <c r="P1561" s="228"/>
      <c r="Q1561" s="228"/>
      <c r="R1561" s="231"/>
      <c r="S1561" s="231"/>
      <c r="T1561" s="232"/>
      <c r="U1561" s="232"/>
      <c r="V1561" s="237"/>
      <c r="W1561" s="236"/>
      <c r="X1561" s="235"/>
      <c r="Y1561" s="237"/>
      <c r="Z1561" s="236"/>
      <c r="AA1561" s="235"/>
      <c r="AB1561" s="262"/>
      <c r="AC1561" s="227"/>
      <c r="AD1561" s="262"/>
      <c r="AE1561" s="237"/>
      <c r="AF1561" s="228"/>
      <c r="AG1561" s="227"/>
      <c r="AH1561" s="227"/>
      <c r="AI1561" s="227"/>
      <c r="AJ1561" s="253"/>
    </row>
    <row r="1562" spans="2:36" ht="126.6" customHeight="1" x14ac:dyDescent="0.3">
      <c r="B1562" s="256" t="s">
        <v>903</v>
      </c>
      <c r="C1562" s="256" t="s">
        <v>887</v>
      </c>
      <c r="D1562" s="256" t="s">
        <v>66</v>
      </c>
      <c r="E1562" s="256" t="s">
        <v>67</v>
      </c>
      <c r="F1562" s="229" t="s">
        <v>134</v>
      </c>
      <c r="G1562" s="229" t="s">
        <v>147</v>
      </c>
      <c r="H1562" s="256" t="s">
        <v>70</v>
      </c>
      <c r="I1562" s="228" t="s">
        <v>79</v>
      </c>
      <c r="J1562" s="72" t="s">
        <v>207</v>
      </c>
      <c r="K1562" s="22" t="s">
        <v>107</v>
      </c>
      <c r="L1562" s="22" t="s">
        <v>86</v>
      </c>
      <c r="M1562" s="22">
        <v>40</v>
      </c>
      <c r="N1562" s="227" t="s">
        <v>108</v>
      </c>
      <c r="O1562" s="256" t="s">
        <v>888</v>
      </c>
      <c r="P1562" s="228" t="s">
        <v>75</v>
      </c>
      <c r="Q1562" s="228" t="s">
        <v>76</v>
      </c>
      <c r="R1562" s="231" t="s">
        <v>77</v>
      </c>
      <c r="S1562" s="231" t="s">
        <v>109</v>
      </c>
      <c r="T1562" s="232">
        <f>Y1562+V1562</f>
        <v>100045</v>
      </c>
      <c r="U1562" s="232">
        <f>+T1562/M1563</f>
        <v>100045</v>
      </c>
      <c r="V1562" s="237">
        <v>85038.25</v>
      </c>
      <c r="W1562" s="236" t="s">
        <v>98</v>
      </c>
      <c r="X1562" s="233" t="s">
        <v>79</v>
      </c>
      <c r="Y1562" s="237">
        <v>15006.75</v>
      </c>
      <c r="Z1562" s="236" t="s">
        <v>98</v>
      </c>
      <c r="AA1562" s="233" t="s">
        <v>79</v>
      </c>
      <c r="AB1562" s="260">
        <v>8699.57</v>
      </c>
      <c r="AC1562" s="227" t="s">
        <v>149</v>
      </c>
      <c r="AD1562" s="260" t="s">
        <v>98</v>
      </c>
      <c r="AE1562" s="237">
        <f>+V1562+Y1562</f>
        <v>100045</v>
      </c>
      <c r="AF1562" s="228" t="s">
        <v>79</v>
      </c>
      <c r="AG1562" s="227" t="s">
        <v>33</v>
      </c>
      <c r="AH1562" s="227" t="s">
        <v>247</v>
      </c>
      <c r="AI1562" s="227" t="s">
        <v>250</v>
      </c>
      <c r="AJ1562" s="302"/>
    </row>
    <row r="1563" spans="2:36" ht="68.7" customHeight="1" x14ac:dyDescent="0.3">
      <c r="B1563" s="257"/>
      <c r="C1563" s="257"/>
      <c r="D1563" s="257"/>
      <c r="E1563" s="257"/>
      <c r="F1563" s="229"/>
      <c r="G1563" s="229"/>
      <c r="H1563" s="257"/>
      <c r="I1563" s="228"/>
      <c r="J1563" s="11" t="s">
        <v>111</v>
      </c>
      <c r="K1563" s="7" t="s">
        <v>112</v>
      </c>
      <c r="L1563" s="7" t="s">
        <v>85</v>
      </c>
      <c r="M1563" s="7">
        <v>1</v>
      </c>
      <c r="N1563" s="227"/>
      <c r="O1563" s="257"/>
      <c r="P1563" s="228"/>
      <c r="Q1563" s="228"/>
      <c r="R1563" s="231"/>
      <c r="S1563" s="231"/>
      <c r="T1563" s="232"/>
      <c r="U1563" s="232"/>
      <c r="V1563" s="237"/>
      <c r="W1563" s="236"/>
      <c r="X1563" s="234"/>
      <c r="Y1563" s="237"/>
      <c r="Z1563" s="236"/>
      <c r="AA1563" s="234"/>
      <c r="AB1563" s="261"/>
      <c r="AC1563" s="227"/>
      <c r="AD1563" s="261"/>
      <c r="AE1563" s="237"/>
      <c r="AF1563" s="228"/>
      <c r="AG1563" s="227"/>
      <c r="AH1563" s="227"/>
      <c r="AI1563" s="227"/>
      <c r="AJ1563" s="303"/>
    </row>
    <row r="1564" spans="2:36" ht="143.69999999999999" customHeight="1" x14ac:dyDescent="0.3">
      <c r="B1564" s="258"/>
      <c r="C1564" s="258"/>
      <c r="D1564" s="258"/>
      <c r="E1564" s="258"/>
      <c r="F1564" s="229"/>
      <c r="G1564" s="229"/>
      <c r="H1564" s="258"/>
      <c r="I1564" s="228"/>
      <c r="J1564" s="11" t="s">
        <v>127</v>
      </c>
      <c r="K1564" s="7" t="s">
        <v>128</v>
      </c>
      <c r="L1564" s="7" t="s">
        <v>85</v>
      </c>
      <c r="M1564" s="63">
        <v>50</v>
      </c>
      <c r="N1564" s="227"/>
      <c r="O1564" s="258"/>
      <c r="P1564" s="228"/>
      <c r="Q1564" s="228"/>
      <c r="R1564" s="231"/>
      <c r="S1564" s="231"/>
      <c r="T1564" s="232"/>
      <c r="U1564" s="232"/>
      <c r="V1564" s="237"/>
      <c r="W1564" s="236"/>
      <c r="X1564" s="235"/>
      <c r="Y1564" s="237"/>
      <c r="Z1564" s="236"/>
      <c r="AA1564" s="235"/>
      <c r="AB1564" s="262"/>
      <c r="AC1564" s="227"/>
      <c r="AD1564" s="262"/>
      <c r="AE1564" s="237"/>
      <c r="AF1564" s="228"/>
      <c r="AG1564" s="227"/>
      <c r="AH1564" s="227"/>
      <c r="AI1564" s="227"/>
      <c r="AJ1564" s="253"/>
    </row>
    <row r="1565" spans="2:36" ht="68.7" customHeight="1" x14ac:dyDescent="0.3">
      <c r="B1565" s="304" t="s">
        <v>1160</v>
      </c>
      <c r="C1565" s="304" t="s">
        <v>885</v>
      </c>
      <c r="D1565" s="304" t="s">
        <v>66</v>
      </c>
      <c r="E1565" s="338" t="s">
        <v>67</v>
      </c>
      <c r="F1565" s="338" t="s">
        <v>132</v>
      </c>
      <c r="G1565" s="299" t="s">
        <v>69</v>
      </c>
      <c r="H1565" s="304" t="s">
        <v>70</v>
      </c>
      <c r="I1565" s="304" t="s">
        <v>98</v>
      </c>
      <c r="J1565" s="20" t="s">
        <v>113</v>
      </c>
      <c r="K1565" s="176" t="s">
        <v>114</v>
      </c>
      <c r="L1565" s="27" t="s">
        <v>115</v>
      </c>
      <c r="M1565" s="57">
        <v>2</v>
      </c>
      <c r="N1565" s="285" t="s">
        <v>108</v>
      </c>
      <c r="O1565" s="304" t="s">
        <v>334</v>
      </c>
      <c r="P1565" s="285" t="s">
        <v>75</v>
      </c>
      <c r="Q1565" s="285" t="s">
        <v>76</v>
      </c>
      <c r="R1565" s="285" t="s">
        <v>77</v>
      </c>
      <c r="S1565" s="285" t="s">
        <v>109</v>
      </c>
      <c r="T1565" s="377">
        <f>+V1565+Y1565</f>
        <v>149800</v>
      </c>
      <c r="U1565" s="304">
        <f>+T1565/M1566</f>
        <v>149800</v>
      </c>
      <c r="V1565" s="283">
        <v>127330</v>
      </c>
      <c r="W1565" s="285" t="s">
        <v>98</v>
      </c>
      <c r="X1565" s="285" t="s">
        <v>98</v>
      </c>
      <c r="Y1565" s="283">
        <v>22470</v>
      </c>
      <c r="Z1565" s="285" t="s">
        <v>98</v>
      </c>
      <c r="AA1565" s="285" t="s">
        <v>98</v>
      </c>
      <c r="AB1565" s="283">
        <v>13026.09</v>
      </c>
      <c r="AC1565" s="285" t="s">
        <v>80</v>
      </c>
      <c r="AD1565" s="285" t="s">
        <v>98</v>
      </c>
      <c r="AE1565" s="333">
        <f>+V1565+Y1565</f>
        <v>149800</v>
      </c>
      <c r="AF1565" s="285" t="s">
        <v>98</v>
      </c>
      <c r="AG1565" s="285" t="s">
        <v>33</v>
      </c>
      <c r="AH1565" s="282" t="s">
        <v>160</v>
      </c>
      <c r="AI1565" s="282" t="s">
        <v>161</v>
      </c>
      <c r="AJ1565" s="285"/>
    </row>
    <row r="1566" spans="2:36" ht="68.7" customHeight="1" x14ac:dyDescent="0.3">
      <c r="B1566" s="306"/>
      <c r="C1566" s="306"/>
      <c r="D1566" s="306"/>
      <c r="E1566" s="299"/>
      <c r="F1566" s="299"/>
      <c r="G1566" s="299"/>
      <c r="H1566" s="306"/>
      <c r="I1566" s="306"/>
      <c r="J1566" s="20" t="s">
        <v>116</v>
      </c>
      <c r="K1566" s="176" t="s">
        <v>117</v>
      </c>
      <c r="L1566" s="27" t="s">
        <v>85</v>
      </c>
      <c r="M1566" s="57">
        <v>1</v>
      </c>
      <c r="N1566" s="286"/>
      <c r="O1566" s="306"/>
      <c r="P1566" s="286"/>
      <c r="Q1566" s="286"/>
      <c r="R1566" s="286"/>
      <c r="S1566" s="286"/>
      <c r="T1566" s="306"/>
      <c r="U1566" s="306"/>
      <c r="V1566" s="283"/>
      <c r="W1566" s="286"/>
      <c r="X1566" s="286"/>
      <c r="Y1566" s="283"/>
      <c r="Z1566" s="286"/>
      <c r="AA1566" s="286"/>
      <c r="AB1566" s="283"/>
      <c r="AC1566" s="286"/>
      <c r="AD1566" s="286"/>
      <c r="AE1566" s="286"/>
      <c r="AF1566" s="286"/>
      <c r="AG1566" s="286"/>
      <c r="AH1566" s="282"/>
      <c r="AI1566" s="282"/>
      <c r="AJ1566" s="286"/>
    </row>
    <row r="1567" spans="2:36" ht="68.7" customHeight="1" x14ac:dyDescent="0.3">
      <c r="B1567" s="306"/>
      <c r="C1567" s="306"/>
      <c r="D1567" s="306"/>
      <c r="E1567" s="299"/>
      <c r="F1567" s="299"/>
      <c r="G1567" s="299"/>
      <c r="H1567" s="306"/>
      <c r="I1567" s="306"/>
      <c r="J1567" s="20" t="s">
        <v>208</v>
      </c>
      <c r="K1567" s="176" t="s">
        <v>118</v>
      </c>
      <c r="L1567" s="27" t="s">
        <v>119</v>
      </c>
      <c r="M1567" s="57">
        <v>1</v>
      </c>
      <c r="N1567" s="286"/>
      <c r="O1567" s="306"/>
      <c r="P1567" s="286"/>
      <c r="Q1567" s="286"/>
      <c r="R1567" s="286"/>
      <c r="S1567" s="286"/>
      <c r="T1567" s="306"/>
      <c r="U1567" s="306"/>
      <c r="V1567" s="283"/>
      <c r="W1567" s="286"/>
      <c r="X1567" s="286"/>
      <c r="Y1567" s="283"/>
      <c r="Z1567" s="286"/>
      <c r="AA1567" s="286"/>
      <c r="AB1567" s="283"/>
      <c r="AC1567" s="286"/>
      <c r="AD1567" s="286"/>
      <c r="AE1567" s="286"/>
      <c r="AF1567" s="286"/>
      <c r="AG1567" s="286"/>
      <c r="AH1567" s="282"/>
      <c r="AI1567" s="282"/>
      <c r="AJ1567" s="286"/>
    </row>
    <row r="1568" spans="2:36" ht="68.7" customHeight="1" x14ac:dyDescent="0.3">
      <c r="B1568" s="305"/>
      <c r="C1568" s="305"/>
      <c r="D1568" s="305"/>
      <c r="E1568" s="299"/>
      <c r="F1568" s="336"/>
      <c r="G1568" s="299"/>
      <c r="H1568" s="305"/>
      <c r="I1568" s="305"/>
      <c r="J1568" s="20" t="s">
        <v>120</v>
      </c>
      <c r="K1568" s="176" t="s">
        <v>121</v>
      </c>
      <c r="L1568" s="27" t="s">
        <v>119</v>
      </c>
      <c r="M1568" s="27">
        <v>1</v>
      </c>
      <c r="N1568" s="287"/>
      <c r="O1568" s="305"/>
      <c r="P1568" s="287"/>
      <c r="Q1568" s="287"/>
      <c r="R1568" s="287"/>
      <c r="S1568" s="287"/>
      <c r="T1568" s="305"/>
      <c r="U1568" s="305"/>
      <c r="V1568" s="283"/>
      <c r="W1568" s="287"/>
      <c r="X1568" s="287"/>
      <c r="Y1568" s="283"/>
      <c r="Z1568" s="287"/>
      <c r="AA1568" s="287"/>
      <c r="AB1568" s="283"/>
      <c r="AC1568" s="287"/>
      <c r="AD1568" s="287"/>
      <c r="AE1568" s="287"/>
      <c r="AF1568" s="287"/>
      <c r="AG1568" s="287"/>
      <c r="AH1568" s="282"/>
      <c r="AI1568" s="282"/>
      <c r="AJ1568" s="287"/>
    </row>
    <row r="1569" spans="2:36" ht="133.5" customHeight="1" x14ac:dyDescent="0.3">
      <c r="B1569" s="304" t="s">
        <v>1161</v>
      </c>
      <c r="C1569" s="304" t="s">
        <v>887</v>
      </c>
      <c r="D1569" s="304" t="s">
        <v>66</v>
      </c>
      <c r="E1569" s="304" t="s">
        <v>67</v>
      </c>
      <c r="F1569" s="299" t="s">
        <v>134</v>
      </c>
      <c r="G1569" s="299" t="s">
        <v>147</v>
      </c>
      <c r="H1569" s="304" t="s">
        <v>70</v>
      </c>
      <c r="I1569" s="243" t="s">
        <v>79</v>
      </c>
      <c r="J1569" s="59" t="s">
        <v>207</v>
      </c>
      <c r="K1569" s="60" t="s">
        <v>107</v>
      </c>
      <c r="L1569" s="60" t="s">
        <v>86</v>
      </c>
      <c r="M1569" s="60">
        <v>40</v>
      </c>
      <c r="N1569" s="282" t="s">
        <v>108</v>
      </c>
      <c r="O1569" s="304" t="s">
        <v>888</v>
      </c>
      <c r="P1569" s="243" t="s">
        <v>75</v>
      </c>
      <c r="Q1569" s="243" t="s">
        <v>76</v>
      </c>
      <c r="R1569" s="301" t="s">
        <v>77</v>
      </c>
      <c r="S1569" s="301" t="s">
        <v>109</v>
      </c>
      <c r="T1569" s="300">
        <f>Y1569+V1569</f>
        <v>200090</v>
      </c>
      <c r="U1569" s="300">
        <f>+T1569/M1570</f>
        <v>200090</v>
      </c>
      <c r="V1569" s="283">
        <v>170076.5</v>
      </c>
      <c r="W1569" s="284" t="s">
        <v>98</v>
      </c>
      <c r="X1569" s="288" t="s">
        <v>79</v>
      </c>
      <c r="Y1569" s="283">
        <v>30013.5</v>
      </c>
      <c r="Z1569" s="284" t="s">
        <v>98</v>
      </c>
      <c r="AA1569" s="288" t="s">
        <v>79</v>
      </c>
      <c r="AB1569" s="333">
        <v>17399.13</v>
      </c>
      <c r="AC1569" s="282" t="s">
        <v>149</v>
      </c>
      <c r="AD1569" s="333" t="s">
        <v>98</v>
      </c>
      <c r="AE1569" s="283">
        <f>+V1569+Y1569</f>
        <v>200090</v>
      </c>
      <c r="AF1569" s="243" t="s">
        <v>79</v>
      </c>
      <c r="AG1569" s="282" t="s">
        <v>33</v>
      </c>
      <c r="AH1569" s="282" t="s">
        <v>247</v>
      </c>
      <c r="AI1569" s="282" t="s">
        <v>250</v>
      </c>
      <c r="AJ1569" s="348"/>
    </row>
    <row r="1570" spans="2:36" ht="68.7" customHeight="1" x14ac:dyDescent="0.3">
      <c r="B1570" s="306"/>
      <c r="C1570" s="306"/>
      <c r="D1570" s="306"/>
      <c r="E1570" s="306"/>
      <c r="F1570" s="299"/>
      <c r="G1570" s="299"/>
      <c r="H1570" s="306"/>
      <c r="I1570" s="243"/>
      <c r="J1570" s="20" t="s">
        <v>111</v>
      </c>
      <c r="K1570" s="27" t="s">
        <v>112</v>
      </c>
      <c r="L1570" s="27" t="s">
        <v>85</v>
      </c>
      <c r="M1570" s="27">
        <v>1</v>
      </c>
      <c r="N1570" s="282"/>
      <c r="O1570" s="306"/>
      <c r="P1570" s="243"/>
      <c r="Q1570" s="243"/>
      <c r="R1570" s="301"/>
      <c r="S1570" s="301"/>
      <c r="T1570" s="300"/>
      <c r="U1570" s="300"/>
      <c r="V1570" s="283"/>
      <c r="W1570" s="284"/>
      <c r="X1570" s="289"/>
      <c r="Y1570" s="283"/>
      <c r="Z1570" s="284"/>
      <c r="AA1570" s="289"/>
      <c r="AB1570" s="334"/>
      <c r="AC1570" s="282"/>
      <c r="AD1570" s="334"/>
      <c r="AE1570" s="283"/>
      <c r="AF1570" s="243"/>
      <c r="AG1570" s="282"/>
      <c r="AH1570" s="282"/>
      <c r="AI1570" s="282"/>
      <c r="AJ1570" s="349"/>
    </row>
    <row r="1571" spans="2:36" ht="145.5" customHeight="1" x14ac:dyDescent="0.3">
      <c r="B1571" s="305"/>
      <c r="C1571" s="305"/>
      <c r="D1571" s="305"/>
      <c r="E1571" s="305"/>
      <c r="F1571" s="299"/>
      <c r="G1571" s="299"/>
      <c r="H1571" s="305"/>
      <c r="I1571" s="243"/>
      <c r="J1571" s="20" t="s">
        <v>127</v>
      </c>
      <c r="K1571" s="27" t="s">
        <v>128</v>
      </c>
      <c r="L1571" s="27" t="s">
        <v>85</v>
      </c>
      <c r="M1571" s="61">
        <v>50</v>
      </c>
      <c r="N1571" s="282"/>
      <c r="O1571" s="305"/>
      <c r="P1571" s="243"/>
      <c r="Q1571" s="243"/>
      <c r="R1571" s="301"/>
      <c r="S1571" s="301"/>
      <c r="T1571" s="300"/>
      <c r="U1571" s="300"/>
      <c r="V1571" s="283"/>
      <c r="W1571" s="284"/>
      <c r="X1571" s="290"/>
      <c r="Y1571" s="283"/>
      <c r="Z1571" s="284"/>
      <c r="AA1571" s="290"/>
      <c r="AB1571" s="335"/>
      <c r="AC1571" s="282"/>
      <c r="AD1571" s="335"/>
      <c r="AE1571" s="283"/>
      <c r="AF1571" s="243"/>
      <c r="AG1571" s="282"/>
      <c r="AH1571" s="282"/>
      <c r="AI1571" s="282"/>
      <c r="AJ1571" s="350"/>
    </row>
    <row r="1572" spans="2:36" ht="124.2" customHeight="1" x14ac:dyDescent="0.3">
      <c r="B1572" s="256" t="s">
        <v>904</v>
      </c>
      <c r="C1572" s="256" t="s">
        <v>887</v>
      </c>
      <c r="D1572" s="256" t="s">
        <v>66</v>
      </c>
      <c r="E1572" s="256" t="s">
        <v>67</v>
      </c>
      <c r="F1572" s="229" t="s">
        <v>134</v>
      </c>
      <c r="G1572" s="229" t="s">
        <v>147</v>
      </c>
      <c r="H1572" s="256" t="s">
        <v>70</v>
      </c>
      <c r="I1572" s="228" t="s">
        <v>79</v>
      </c>
      <c r="J1572" s="72" t="s">
        <v>207</v>
      </c>
      <c r="K1572" s="22" t="s">
        <v>107</v>
      </c>
      <c r="L1572" s="22" t="s">
        <v>86</v>
      </c>
      <c r="M1572" s="22">
        <v>40</v>
      </c>
      <c r="N1572" s="227" t="s">
        <v>108</v>
      </c>
      <c r="O1572" s="256" t="s">
        <v>888</v>
      </c>
      <c r="P1572" s="228" t="s">
        <v>75</v>
      </c>
      <c r="Q1572" s="228" t="s">
        <v>76</v>
      </c>
      <c r="R1572" s="231" t="s">
        <v>77</v>
      </c>
      <c r="S1572" s="231" t="s">
        <v>109</v>
      </c>
      <c r="T1572" s="232">
        <f>Y1572+V1572</f>
        <v>200090</v>
      </c>
      <c r="U1572" s="232">
        <f>+T1572</f>
        <v>200090</v>
      </c>
      <c r="V1572" s="237">
        <v>170076.5</v>
      </c>
      <c r="W1572" s="236" t="s">
        <v>98</v>
      </c>
      <c r="X1572" s="233" t="s">
        <v>79</v>
      </c>
      <c r="Y1572" s="237">
        <v>30013.5</v>
      </c>
      <c r="Z1572" s="236" t="s">
        <v>98</v>
      </c>
      <c r="AA1572" s="233" t="s">
        <v>79</v>
      </c>
      <c r="AB1572" s="260">
        <v>17399.13</v>
      </c>
      <c r="AC1572" s="227" t="s">
        <v>149</v>
      </c>
      <c r="AD1572" s="260" t="s">
        <v>98</v>
      </c>
      <c r="AE1572" s="237">
        <f>+V1572+Y1572</f>
        <v>200090</v>
      </c>
      <c r="AF1572" s="228" t="s">
        <v>79</v>
      </c>
      <c r="AG1572" s="227" t="s">
        <v>33</v>
      </c>
      <c r="AH1572" s="227" t="s">
        <v>167</v>
      </c>
      <c r="AI1572" s="227" t="s">
        <v>405</v>
      </c>
      <c r="AJ1572" s="302"/>
    </row>
    <row r="1573" spans="2:36" ht="68.7" customHeight="1" x14ac:dyDescent="0.3">
      <c r="B1573" s="257"/>
      <c r="C1573" s="257"/>
      <c r="D1573" s="257"/>
      <c r="E1573" s="257"/>
      <c r="F1573" s="229"/>
      <c r="G1573" s="229"/>
      <c r="H1573" s="257"/>
      <c r="I1573" s="228"/>
      <c r="J1573" s="11" t="s">
        <v>111</v>
      </c>
      <c r="K1573" s="7" t="s">
        <v>112</v>
      </c>
      <c r="L1573" s="7" t="s">
        <v>85</v>
      </c>
      <c r="M1573" s="7">
        <v>1</v>
      </c>
      <c r="N1573" s="227"/>
      <c r="O1573" s="257"/>
      <c r="P1573" s="228"/>
      <c r="Q1573" s="228"/>
      <c r="R1573" s="231"/>
      <c r="S1573" s="231"/>
      <c r="T1573" s="232"/>
      <c r="U1573" s="232"/>
      <c r="V1573" s="237"/>
      <c r="W1573" s="236"/>
      <c r="X1573" s="234"/>
      <c r="Y1573" s="237"/>
      <c r="Z1573" s="236"/>
      <c r="AA1573" s="234"/>
      <c r="AB1573" s="261"/>
      <c r="AC1573" s="227"/>
      <c r="AD1573" s="261"/>
      <c r="AE1573" s="237"/>
      <c r="AF1573" s="228"/>
      <c r="AG1573" s="227"/>
      <c r="AH1573" s="227"/>
      <c r="AI1573" s="227"/>
      <c r="AJ1573" s="303"/>
    </row>
    <row r="1574" spans="2:36" ht="140.69999999999999" customHeight="1" x14ac:dyDescent="0.3">
      <c r="B1574" s="258"/>
      <c r="C1574" s="258"/>
      <c r="D1574" s="258"/>
      <c r="E1574" s="258"/>
      <c r="F1574" s="229"/>
      <c r="G1574" s="229"/>
      <c r="H1574" s="258"/>
      <c r="I1574" s="228"/>
      <c r="J1574" s="11" t="s">
        <v>127</v>
      </c>
      <c r="K1574" s="7" t="s">
        <v>128</v>
      </c>
      <c r="L1574" s="7" t="s">
        <v>85</v>
      </c>
      <c r="M1574" s="63">
        <v>100</v>
      </c>
      <c r="N1574" s="227"/>
      <c r="O1574" s="258"/>
      <c r="P1574" s="228"/>
      <c r="Q1574" s="228"/>
      <c r="R1574" s="231"/>
      <c r="S1574" s="231"/>
      <c r="T1574" s="232"/>
      <c r="U1574" s="232"/>
      <c r="V1574" s="237"/>
      <c r="W1574" s="236"/>
      <c r="X1574" s="235"/>
      <c r="Y1574" s="237"/>
      <c r="Z1574" s="236"/>
      <c r="AA1574" s="235"/>
      <c r="AB1574" s="262"/>
      <c r="AC1574" s="227"/>
      <c r="AD1574" s="262"/>
      <c r="AE1574" s="237"/>
      <c r="AF1574" s="228"/>
      <c r="AG1574" s="227"/>
      <c r="AH1574" s="227"/>
      <c r="AI1574" s="227"/>
      <c r="AJ1574" s="253"/>
    </row>
    <row r="1575" spans="2:36" ht="68.7" customHeight="1" x14ac:dyDescent="0.3">
      <c r="B1575" s="256" t="s">
        <v>905</v>
      </c>
      <c r="C1575" s="256" t="s">
        <v>887</v>
      </c>
      <c r="D1575" s="256" t="s">
        <v>66</v>
      </c>
      <c r="E1575" s="256" t="s">
        <v>67</v>
      </c>
      <c r="F1575" s="229" t="s">
        <v>134</v>
      </c>
      <c r="G1575" s="229" t="s">
        <v>147</v>
      </c>
      <c r="H1575" s="256" t="s">
        <v>70</v>
      </c>
      <c r="I1575" s="228" t="s">
        <v>79</v>
      </c>
      <c r="J1575" s="72" t="s">
        <v>207</v>
      </c>
      <c r="K1575" s="22" t="s">
        <v>107</v>
      </c>
      <c r="L1575" s="22" t="s">
        <v>86</v>
      </c>
      <c r="M1575" s="22">
        <v>40</v>
      </c>
      <c r="N1575" s="227" t="s">
        <v>108</v>
      </c>
      <c r="O1575" s="256" t="s">
        <v>888</v>
      </c>
      <c r="P1575" s="228" t="s">
        <v>75</v>
      </c>
      <c r="Q1575" s="228" t="s">
        <v>76</v>
      </c>
      <c r="R1575" s="231" t="s">
        <v>77</v>
      </c>
      <c r="S1575" s="231" t="s">
        <v>109</v>
      </c>
      <c r="T1575" s="232">
        <f>Y1575+V1575</f>
        <v>124061.6</v>
      </c>
      <c r="U1575" s="232" t="s">
        <v>98</v>
      </c>
      <c r="V1575" s="237">
        <v>105452.36</v>
      </c>
      <c r="W1575" s="236" t="s">
        <v>98</v>
      </c>
      <c r="X1575" s="233" t="s">
        <v>79</v>
      </c>
      <c r="Y1575" s="237">
        <v>18609.240000000002</v>
      </c>
      <c r="Z1575" s="236" t="s">
        <v>98</v>
      </c>
      <c r="AA1575" s="233" t="s">
        <v>79</v>
      </c>
      <c r="AB1575" s="260">
        <v>10787.97</v>
      </c>
      <c r="AC1575" s="227" t="s">
        <v>149</v>
      </c>
      <c r="AD1575" s="260" t="s">
        <v>98</v>
      </c>
      <c r="AE1575" s="237">
        <f>+V1575+Y1575</f>
        <v>124061.6</v>
      </c>
      <c r="AF1575" s="228" t="s">
        <v>79</v>
      </c>
      <c r="AG1575" s="227" t="s">
        <v>33</v>
      </c>
      <c r="AH1575" s="227" t="s">
        <v>167</v>
      </c>
      <c r="AI1575" s="227" t="s">
        <v>405</v>
      </c>
      <c r="AJ1575" s="302"/>
    </row>
    <row r="1576" spans="2:36" ht="68.7" customHeight="1" x14ac:dyDescent="0.3">
      <c r="B1576" s="257"/>
      <c r="C1576" s="257"/>
      <c r="D1576" s="257"/>
      <c r="E1576" s="257"/>
      <c r="F1576" s="229"/>
      <c r="G1576" s="229"/>
      <c r="H1576" s="257"/>
      <c r="I1576" s="228"/>
      <c r="J1576" s="11" t="s">
        <v>111</v>
      </c>
      <c r="K1576" s="7" t="s">
        <v>112</v>
      </c>
      <c r="L1576" s="7" t="s">
        <v>85</v>
      </c>
      <c r="M1576" s="7">
        <v>1</v>
      </c>
      <c r="N1576" s="227"/>
      <c r="O1576" s="257"/>
      <c r="P1576" s="228"/>
      <c r="Q1576" s="228"/>
      <c r="R1576" s="231"/>
      <c r="S1576" s="231"/>
      <c r="T1576" s="232"/>
      <c r="U1576" s="232"/>
      <c r="V1576" s="237"/>
      <c r="W1576" s="236"/>
      <c r="X1576" s="234"/>
      <c r="Y1576" s="237"/>
      <c r="Z1576" s="236"/>
      <c r="AA1576" s="234"/>
      <c r="AB1576" s="261"/>
      <c r="AC1576" s="227"/>
      <c r="AD1576" s="261"/>
      <c r="AE1576" s="237"/>
      <c r="AF1576" s="228"/>
      <c r="AG1576" s="227"/>
      <c r="AH1576" s="227"/>
      <c r="AI1576" s="227"/>
      <c r="AJ1576" s="303"/>
    </row>
    <row r="1577" spans="2:36" ht="156" customHeight="1" x14ac:dyDescent="0.3">
      <c r="B1577" s="258"/>
      <c r="C1577" s="258"/>
      <c r="D1577" s="258"/>
      <c r="E1577" s="258"/>
      <c r="F1577" s="229"/>
      <c r="G1577" s="229"/>
      <c r="H1577" s="258"/>
      <c r="I1577" s="228"/>
      <c r="J1577" s="11" t="s">
        <v>127</v>
      </c>
      <c r="K1577" s="7" t="s">
        <v>128</v>
      </c>
      <c r="L1577" s="7" t="s">
        <v>85</v>
      </c>
      <c r="M1577" s="63">
        <v>80</v>
      </c>
      <c r="N1577" s="227"/>
      <c r="O1577" s="258"/>
      <c r="P1577" s="228"/>
      <c r="Q1577" s="228"/>
      <c r="R1577" s="231"/>
      <c r="S1577" s="231"/>
      <c r="T1577" s="232"/>
      <c r="U1577" s="232"/>
      <c r="V1577" s="237"/>
      <c r="W1577" s="236"/>
      <c r="X1577" s="235"/>
      <c r="Y1577" s="237"/>
      <c r="Z1577" s="236"/>
      <c r="AA1577" s="235"/>
      <c r="AB1577" s="262"/>
      <c r="AC1577" s="227"/>
      <c r="AD1577" s="262"/>
      <c r="AE1577" s="237"/>
      <c r="AF1577" s="228"/>
      <c r="AG1577" s="227"/>
      <c r="AH1577" s="227"/>
      <c r="AI1577" s="227"/>
      <c r="AJ1577" s="253"/>
    </row>
    <row r="1578" spans="2:36" ht="68.7" customHeight="1" x14ac:dyDescent="0.3">
      <c r="B1578" s="256" t="s">
        <v>974</v>
      </c>
      <c r="C1578" s="256" t="s">
        <v>885</v>
      </c>
      <c r="D1578" s="256" t="s">
        <v>66</v>
      </c>
      <c r="E1578" s="273" t="s">
        <v>67</v>
      </c>
      <c r="F1578" s="273" t="s">
        <v>132</v>
      </c>
      <c r="G1578" s="229" t="s">
        <v>69</v>
      </c>
      <c r="H1578" s="256" t="s">
        <v>70</v>
      </c>
      <c r="I1578" s="256" t="s">
        <v>98</v>
      </c>
      <c r="J1578" s="11" t="s">
        <v>113</v>
      </c>
      <c r="K1578" s="29" t="s">
        <v>114</v>
      </c>
      <c r="L1578" s="7" t="s">
        <v>115</v>
      </c>
      <c r="M1578" s="14">
        <v>2</v>
      </c>
      <c r="N1578" s="239" t="s">
        <v>108</v>
      </c>
      <c r="O1578" s="256" t="s">
        <v>334</v>
      </c>
      <c r="P1578" s="239" t="s">
        <v>75</v>
      </c>
      <c r="Q1578" s="239" t="s">
        <v>76</v>
      </c>
      <c r="R1578" s="239" t="s">
        <v>77</v>
      </c>
      <c r="S1578" s="239" t="s">
        <v>109</v>
      </c>
      <c r="T1578" s="266">
        <f>+V1578+Y1578</f>
        <v>149800</v>
      </c>
      <c r="U1578" s="326">
        <f>+T1578/M1579</f>
        <v>74900</v>
      </c>
      <c r="V1578" s="237">
        <v>127330</v>
      </c>
      <c r="W1578" s="239" t="s">
        <v>98</v>
      </c>
      <c r="X1578" s="239" t="s">
        <v>98</v>
      </c>
      <c r="Y1578" s="237">
        <v>22470</v>
      </c>
      <c r="Z1578" s="239" t="s">
        <v>98</v>
      </c>
      <c r="AA1578" s="239" t="s">
        <v>98</v>
      </c>
      <c r="AB1578" s="237">
        <v>13026.09</v>
      </c>
      <c r="AC1578" s="239" t="s">
        <v>80</v>
      </c>
      <c r="AD1578" s="239" t="s">
        <v>98</v>
      </c>
      <c r="AE1578" s="260">
        <f>+V1578+Y1578</f>
        <v>149800</v>
      </c>
      <c r="AF1578" s="239" t="s">
        <v>98</v>
      </c>
      <c r="AG1578" s="239" t="s">
        <v>33</v>
      </c>
      <c r="AH1578" s="227" t="s">
        <v>247</v>
      </c>
      <c r="AI1578" s="227" t="s">
        <v>250</v>
      </c>
      <c r="AJ1578" s="239"/>
    </row>
    <row r="1579" spans="2:36" ht="68.7" customHeight="1" x14ac:dyDescent="0.3">
      <c r="B1579" s="257"/>
      <c r="C1579" s="257"/>
      <c r="D1579" s="257"/>
      <c r="E1579" s="229"/>
      <c r="F1579" s="229"/>
      <c r="G1579" s="229"/>
      <c r="H1579" s="257"/>
      <c r="I1579" s="257"/>
      <c r="J1579" s="11" t="s">
        <v>116</v>
      </c>
      <c r="K1579" s="29" t="s">
        <v>117</v>
      </c>
      <c r="L1579" s="7" t="s">
        <v>85</v>
      </c>
      <c r="M1579" s="14">
        <v>2</v>
      </c>
      <c r="N1579" s="240"/>
      <c r="O1579" s="257"/>
      <c r="P1579" s="240"/>
      <c r="Q1579" s="240"/>
      <c r="R1579" s="240"/>
      <c r="S1579" s="240"/>
      <c r="T1579" s="257"/>
      <c r="U1579" s="327"/>
      <c r="V1579" s="237"/>
      <c r="W1579" s="240"/>
      <c r="X1579" s="240"/>
      <c r="Y1579" s="237"/>
      <c r="Z1579" s="240"/>
      <c r="AA1579" s="240"/>
      <c r="AB1579" s="237"/>
      <c r="AC1579" s="240"/>
      <c r="AD1579" s="240"/>
      <c r="AE1579" s="240"/>
      <c r="AF1579" s="240"/>
      <c r="AG1579" s="240"/>
      <c r="AH1579" s="227"/>
      <c r="AI1579" s="227"/>
      <c r="AJ1579" s="240"/>
    </row>
    <row r="1580" spans="2:36" ht="68.7" customHeight="1" x14ac:dyDescent="0.3">
      <c r="B1580" s="257"/>
      <c r="C1580" s="257"/>
      <c r="D1580" s="257"/>
      <c r="E1580" s="229"/>
      <c r="F1580" s="229"/>
      <c r="G1580" s="229"/>
      <c r="H1580" s="257"/>
      <c r="I1580" s="257"/>
      <c r="J1580" s="11" t="s">
        <v>208</v>
      </c>
      <c r="K1580" s="29" t="s">
        <v>118</v>
      </c>
      <c r="L1580" s="7" t="s">
        <v>119</v>
      </c>
      <c r="M1580" s="14">
        <v>2</v>
      </c>
      <c r="N1580" s="240"/>
      <c r="O1580" s="257"/>
      <c r="P1580" s="240"/>
      <c r="Q1580" s="240"/>
      <c r="R1580" s="240"/>
      <c r="S1580" s="240"/>
      <c r="T1580" s="257"/>
      <c r="U1580" s="327"/>
      <c r="V1580" s="237"/>
      <c r="W1580" s="240"/>
      <c r="X1580" s="240"/>
      <c r="Y1580" s="237"/>
      <c r="Z1580" s="240"/>
      <c r="AA1580" s="240"/>
      <c r="AB1580" s="237"/>
      <c r="AC1580" s="240"/>
      <c r="AD1580" s="240"/>
      <c r="AE1580" s="240"/>
      <c r="AF1580" s="240"/>
      <c r="AG1580" s="240"/>
      <c r="AH1580" s="227"/>
      <c r="AI1580" s="227"/>
      <c r="AJ1580" s="240"/>
    </row>
    <row r="1581" spans="2:36" ht="68.7" customHeight="1" x14ac:dyDescent="0.3">
      <c r="B1581" s="258"/>
      <c r="C1581" s="258"/>
      <c r="D1581" s="258"/>
      <c r="E1581" s="229"/>
      <c r="F1581" s="271"/>
      <c r="G1581" s="229"/>
      <c r="H1581" s="258"/>
      <c r="I1581" s="258"/>
      <c r="J1581" s="11" t="s">
        <v>120</v>
      </c>
      <c r="K1581" s="29" t="s">
        <v>121</v>
      </c>
      <c r="L1581" s="7" t="s">
        <v>119</v>
      </c>
      <c r="M1581" s="7">
        <v>2</v>
      </c>
      <c r="N1581" s="241"/>
      <c r="O1581" s="258"/>
      <c r="P1581" s="241"/>
      <c r="Q1581" s="241"/>
      <c r="R1581" s="241"/>
      <c r="S1581" s="241"/>
      <c r="T1581" s="258"/>
      <c r="U1581" s="328"/>
      <c r="V1581" s="237"/>
      <c r="W1581" s="241"/>
      <c r="X1581" s="241"/>
      <c r="Y1581" s="237"/>
      <c r="Z1581" s="241"/>
      <c r="AA1581" s="241"/>
      <c r="AB1581" s="237"/>
      <c r="AC1581" s="241"/>
      <c r="AD1581" s="241"/>
      <c r="AE1581" s="241"/>
      <c r="AF1581" s="241"/>
      <c r="AG1581" s="241"/>
      <c r="AH1581" s="227"/>
      <c r="AI1581" s="227"/>
      <c r="AJ1581" s="241"/>
    </row>
    <row r="1582" spans="2:36" ht="68.7" customHeight="1" x14ac:dyDescent="0.3">
      <c r="B1582" s="228" t="s">
        <v>691</v>
      </c>
      <c r="C1582" s="228" t="s">
        <v>722</v>
      </c>
      <c r="D1582" s="228" t="s">
        <v>66</v>
      </c>
      <c r="E1582" s="229" t="s">
        <v>753</v>
      </c>
      <c r="F1582" s="229" t="s">
        <v>134</v>
      </c>
      <c r="G1582" s="229" t="s">
        <v>699</v>
      </c>
      <c r="H1582" s="256" t="s">
        <v>70</v>
      </c>
      <c r="I1582" s="228" t="s">
        <v>98</v>
      </c>
      <c r="J1582" s="478" t="s">
        <v>127</v>
      </c>
      <c r="K1582" s="230" t="s">
        <v>635</v>
      </c>
      <c r="L1582" s="230" t="s">
        <v>702</v>
      </c>
      <c r="M1582" s="228">
        <v>55</v>
      </c>
      <c r="N1582" s="238" t="s">
        <v>703</v>
      </c>
      <c r="O1582" s="229" t="s">
        <v>704</v>
      </c>
      <c r="P1582" s="256" t="s">
        <v>75</v>
      </c>
      <c r="Q1582" s="256" t="s">
        <v>76</v>
      </c>
      <c r="R1582" s="256" t="s">
        <v>77</v>
      </c>
      <c r="S1582" s="228" t="s">
        <v>109</v>
      </c>
      <c r="T1582" s="259">
        <f>+V1582+Y1582</f>
        <v>117699.96</v>
      </c>
      <c r="U1582" s="259">
        <f>+T1582/3</f>
        <v>39233.32</v>
      </c>
      <c r="V1582" s="242">
        <v>100044.96</v>
      </c>
      <c r="W1582" s="227" t="s">
        <v>98</v>
      </c>
      <c r="X1582" s="227" t="s">
        <v>98</v>
      </c>
      <c r="Y1582" s="294">
        <v>17655</v>
      </c>
      <c r="Z1582" s="227" t="s">
        <v>98</v>
      </c>
      <c r="AA1582" s="227" t="s">
        <v>98</v>
      </c>
      <c r="AB1582" s="294">
        <v>9543.24</v>
      </c>
      <c r="AC1582" s="227" t="s">
        <v>149</v>
      </c>
      <c r="AD1582" s="227" t="s">
        <v>98</v>
      </c>
      <c r="AE1582" s="242">
        <f>+V1582+Y1582</f>
        <v>117699.96</v>
      </c>
      <c r="AF1582" s="228" t="s">
        <v>98</v>
      </c>
      <c r="AG1582" s="227" t="s">
        <v>33</v>
      </c>
      <c r="AH1582" s="238" t="s">
        <v>157</v>
      </c>
      <c r="AI1582" s="227" t="s">
        <v>158</v>
      </c>
      <c r="AJ1582" s="228"/>
    </row>
    <row r="1583" spans="2:36" ht="68.7" customHeight="1" x14ac:dyDescent="0.3">
      <c r="B1583" s="228"/>
      <c r="C1583" s="228"/>
      <c r="D1583" s="228"/>
      <c r="E1583" s="229"/>
      <c r="F1583" s="229"/>
      <c r="G1583" s="229"/>
      <c r="H1583" s="257"/>
      <c r="I1583" s="228"/>
      <c r="J1583" s="478"/>
      <c r="K1583" s="230"/>
      <c r="L1583" s="230"/>
      <c r="M1583" s="228"/>
      <c r="N1583" s="238"/>
      <c r="O1583" s="229"/>
      <c r="P1583" s="257"/>
      <c r="Q1583" s="257"/>
      <c r="R1583" s="257"/>
      <c r="S1583" s="228"/>
      <c r="T1583" s="228"/>
      <c r="U1583" s="259"/>
      <c r="V1583" s="242"/>
      <c r="W1583" s="227"/>
      <c r="X1583" s="227"/>
      <c r="Y1583" s="294"/>
      <c r="Z1583" s="227"/>
      <c r="AA1583" s="227"/>
      <c r="AB1583" s="294"/>
      <c r="AC1583" s="227"/>
      <c r="AD1583" s="227"/>
      <c r="AE1583" s="227"/>
      <c r="AF1583" s="228"/>
      <c r="AG1583" s="227"/>
      <c r="AH1583" s="238"/>
      <c r="AI1583" s="227"/>
      <c r="AJ1583" s="228"/>
    </row>
    <row r="1584" spans="2:36" ht="24" customHeight="1" x14ac:dyDescent="0.3">
      <c r="B1584" s="228"/>
      <c r="C1584" s="228"/>
      <c r="D1584" s="228"/>
      <c r="E1584" s="229"/>
      <c r="F1584" s="229"/>
      <c r="G1584" s="229"/>
      <c r="H1584" s="258"/>
      <c r="I1584" s="228"/>
      <c r="J1584" s="478"/>
      <c r="K1584" s="230"/>
      <c r="L1584" s="230"/>
      <c r="M1584" s="228"/>
      <c r="N1584" s="238"/>
      <c r="O1584" s="229"/>
      <c r="P1584" s="258"/>
      <c r="Q1584" s="258"/>
      <c r="R1584" s="258"/>
      <c r="S1584" s="228"/>
      <c r="T1584" s="228"/>
      <c r="U1584" s="259"/>
      <c r="V1584" s="242"/>
      <c r="W1584" s="227"/>
      <c r="X1584" s="227"/>
      <c r="Y1584" s="294"/>
      <c r="Z1584" s="227"/>
      <c r="AA1584" s="227"/>
      <c r="AB1584" s="294"/>
      <c r="AC1584" s="227"/>
      <c r="AD1584" s="227"/>
      <c r="AE1584" s="227"/>
      <c r="AF1584" s="228"/>
      <c r="AG1584" s="227"/>
      <c r="AH1584" s="238"/>
      <c r="AI1584" s="227"/>
      <c r="AJ1584" s="228"/>
    </row>
    <row r="1585" spans="2:36" ht="122.7" customHeight="1" x14ac:dyDescent="0.3">
      <c r="B1585" s="228" t="s">
        <v>692</v>
      </c>
      <c r="C1585" s="228" t="s">
        <v>723</v>
      </c>
      <c r="D1585" s="228" t="s">
        <v>66</v>
      </c>
      <c r="E1585" s="229" t="s">
        <v>67</v>
      </c>
      <c r="F1585" s="274" t="s">
        <v>134</v>
      </c>
      <c r="G1585" s="275" t="s">
        <v>973</v>
      </c>
      <c r="H1585" s="256" t="s">
        <v>70</v>
      </c>
      <c r="I1585" s="228" t="s">
        <v>98</v>
      </c>
      <c r="J1585" s="11" t="s">
        <v>705</v>
      </c>
      <c r="K1585" s="80" t="s">
        <v>706</v>
      </c>
      <c r="L1585" s="86" t="s">
        <v>707</v>
      </c>
      <c r="M1585" s="7">
        <v>40</v>
      </c>
      <c r="N1585" s="227" t="s">
        <v>703</v>
      </c>
      <c r="O1585" s="229" t="s">
        <v>1067</v>
      </c>
      <c r="P1585" s="256" t="s">
        <v>75</v>
      </c>
      <c r="Q1585" s="256" t="s">
        <v>76</v>
      </c>
      <c r="R1585" s="256" t="s">
        <v>77</v>
      </c>
      <c r="S1585" s="228" t="s">
        <v>109</v>
      </c>
      <c r="T1585" s="259">
        <f>+V1585+Y1585</f>
        <v>171199.98</v>
      </c>
      <c r="U1585" s="280">
        <f>+T1585/M1586</f>
        <v>57066.66</v>
      </c>
      <c r="V1585" s="242">
        <v>145519.98000000001</v>
      </c>
      <c r="W1585" s="227" t="s">
        <v>98</v>
      </c>
      <c r="X1585" s="227" t="s">
        <v>98</v>
      </c>
      <c r="Y1585" s="294">
        <v>25680</v>
      </c>
      <c r="Z1585" s="227" t="s">
        <v>98</v>
      </c>
      <c r="AA1585" s="227" t="s">
        <v>98</v>
      </c>
      <c r="AB1585" s="238">
        <v>13881.08</v>
      </c>
      <c r="AC1585" s="227" t="s">
        <v>149</v>
      </c>
      <c r="AD1585" s="227" t="s">
        <v>98</v>
      </c>
      <c r="AE1585" s="242">
        <f>+V1585+Y1585</f>
        <v>171199.98</v>
      </c>
      <c r="AF1585" s="228" t="s">
        <v>98</v>
      </c>
      <c r="AG1585" s="227" t="s">
        <v>33</v>
      </c>
      <c r="AH1585" s="238" t="s">
        <v>157</v>
      </c>
      <c r="AI1585" s="227" t="s">
        <v>690</v>
      </c>
      <c r="AJ1585" s="228"/>
    </row>
    <row r="1586" spans="2:36" ht="68.7" customHeight="1" x14ac:dyDescent="0.3">
      <c r="B1586" s="228"/>
      <c r="C1586" s="228"/>
      <c r="D1586" s="228"/>
      <c r="E1586" s="229"/>
      <c r="F1586" s="274"/>
      <c r="G1586" s="275"/>
      <c r="H1586" s="257"/>
      <c r="I1586" s="228"/>
      <c r="J1586" s="11" t="s">
        <v>111</v>
      </c>
      <c r="K1586" s="80" t="s">
        <v>708</v>
      </c>
      <c r="L1586" s="86" t="s">
        <v>702</v>
      </c>
      <c r="M1586" s="7">
        <v>3</v>
      </c>
      <c r="N1586" s="227"/>
      <c r="O1586" s="229"/>
      <c r="P1586" s="257"/>
      <c r="Q1586" s="257"/>
      <c r="R1586" s="257"/>
      <c r="S1586" s="228"/>
      <c r="T1586" s="228"/>
      <c r="U1586" s="228"/>
      <c r="V1586" s="242"/>
      <c r="W1586" s="227"/>
      <c r="X1586" s="227"/>
      <c r="Y1586" s="294"/>
      <c r="Z1586" s="227"/>
      <c r="AA1586" s="227"/>
      <c r="AB1586" s="238"/>
      <c r="AC1586" s="227"/>
      <c r="AD1586" s="227"/>
      <c r="AE1586" s="227"/>
      <c r="AF1586" s="228"/>
      <c r="AG1586" s="227"/>
      <c r="AH1586" s="238"/>
      <c r="AI1586" s="227"/>
      <c r="AJ1586" s="228"/>
    </row>
    <row r="1587" spans="2:36" ht="68.7" customHeight="1" x14ac:dyDescent="0.3">
      <c r="B1587" s="228"/>
      <c r="C1587" s="228"/>
      <c r="D1587" s="228"/>
      <c r="E1587" s="229"/>
      <c r="F1587" s="274"/>
      <c r="G1587" s="275"/>
      <c r="H1587" s="258"/>
      <c r="I1587" s="228"/>
      <c r="J1587" s="11" t="s">
        <v>127</v>
      </c>
      <c r="K1587" s="80" t="s">
        <v>635</v>
      </c>
      <c r="L1587" s="80" t="s">
        <v>709</v>
      </c>
      <c r="M1587" s="7">
        <v>80</v>
      </c>
      <c r="N1587" s="227"/>
      <c r="O1587" s="229"/>
      <c r="P1587" s="258"/>
      <c r="Q1587" s="258"/>
      <c r="R1587" s="258"/>
      <c r="S1587" s="228"/>
      <c r="T1587" s="228"/>
      <c r="U1587" s="228"/>
      <c r="V1587" s="242"/>
      <c r="W1587" s="227"/>
      <c r="X1587" s="227"/>
      <c r="Y1587" s="294"/>
      <c r="Z1587" s="227"/>
      <c r="AA1587" s="227"/>
      <c r="AB1587" s="238"/>
      <c r="AC1587" s="227"/>
      <c r="AD1587" s="227"/>
      <c r="AE1587" s="227"/>
      <c r="AF1587" s="228"/>
      <c r="AG1587" s="227"/>
      <c r="AH1587" s="238"/>
      <c r="AI1587" s="227"/>
      <c r="AJ1587" s="228"/>
    </row>
    <row r="1588" spans="2:36" ht="124.2" customHeight="1" x14ac:dyDescent="0.3">
      <c r="B1588" s="228" t="s">
        <v>693</v>
      </c>
      <c r="C1588" s="228" t="s">
        <v>724</v>
      </c>
      <c r="D1588" s="228" t="s">
        <v>66</v>
      </c>
      <c r="E1588" s="229" t="s">
        <v>67</v>
      </c>
      <c r="F1588" s="274" t="s">
        <v>134</v>
      </c>
      <c r="G1588" s="275" t="s">
        <v>973</v>
      </c>
      <c r="H1588" s="256" t="s">
        <v>70</v>
      </c>
      <c r="I1588" s="228" t="s">
        <v>98</v>
      </c>
      <c r="J1588" s="11" t="s">
        <v>705</v>
      </c>
      <c r="K1588" s="80" t="s">
        <v>706</v>
      </c>
      <c r="L1588" s="86" t="s">
        <v>707</v>
      </c>
      <c r="M1588" s="7">
        <v>40</v>
      </c>
      <c r="N1588" s="227" t="s">
        <v>703</v>
      </c>
      <c r="O1588" s="229" t="s">
        <v>1068</v>
      </c>
      <c r="P1588" s="256" t="s">
        <v>75</v>
      </c>
      <c r="Q1588" s="256" t="s">
        <v>76</v>
      </c>
      <c r="R1588" s="256" t="s">
        <v>77</v>
      </c>
      <c r="S1588" s="228" t="s">
        <v>109</v>
      </c>
      <c r="T1588" s="259">
        <f>+V1588+Y1588</f>
        <v>64200.05</v>
      </c>
      <c r="U1588" s="259">
        <v>21400.01</v>
      </c>
      <c r="V1588" s="242">
        <v>54570.05</v>
      </c>
      <c r="W1588" s="227" t="s">
        <v>98</v>
      </c>
      <c r="X1588" s="227" t="s">
        <v>98</v>
      </c>
      <c r="Y1588" s="294">
        <v>9630</v>
      </c>
      <c r="Z1588" s="227" t="s">
        <v>98</v>
      </c>
      <c r="AA1588" s="227" t="s">
        <v>98</v>
      </c>
      <c r="AB1588" s="238">
        <v>5205.41</v>
      </c>
      <c r="AC1588" s="227" t="s">
        <v>149</v>
      </c>
      <c r="AD1588" s="227" t="s">
        <v>98</v>
      </c>
      <c r="AE1588" s="242">
        <f>+V1588+Y1588</f>
        <v>64200.05</v>
      </c>
      <c r="AF1588" s="228" t="s">
        <v>98</v>
      </c>
      <c r="AG1588" s="227" t="s">
        <v>33</v>
      </c>
      <c r="AH1588" s="227" t="s">
        <v>713</v>
      </c>
      <c r="AI1588" s="227" t="s">
        <v>158</v>
      </c>
      <c r="AJ1588" s="228"/>
    </row>
    <row r="1589" spans="2:36" ht="104.7" customHeight="1" x14ac:dyDescent="0.3">
      <c r="B1589" s="228"/>
      <c r="C1589" s="228"/>
      <c r="D1589" s="228"/>
      <c r="E1589" s="229"/>
      <c r="F1589" s="274"/>
      <c r="G1589" s="275"/>
      <c r="H1589" s="257"/>
      <c r="I1589" s="228"/>
      <c r="J1589" s="11" t="s">
        <v>111</v>
      </c>
      <c r="K1589" s="80" t="s">
        <v>708</v>
      </c>
      <c r="L1589" s="7" t="s">
        <v>85</v>
      </c>
      <c r="M1589" s="7">
        <v>3</v>
      </c>
      <c r="N1589" s="227"/>
      <c r="O1589" s="229"/>
      <c r="P1589" s="257"/>
      <c r="Q1589" s="257"/>
      <c r="R1589" s="257"/>
      <c r="S1589" s="228"/>
      <c r="T1589" s="228"/>
      <c r="U1589" s="259"/>
      <c r="V1589" s="242"/>
      <c r="W1589" s="227"/>
      <c r="X1589" s="227"/>
      <c r="Y1589" s="294"/>
      <c r="Z1589" s="227"/>
      <c r="AA1589" s="227"/>
      <c r="AB1589" s="238"/>
      <c r="AC1589" s="227"/>
      <c r="AD1589" s="227"/>
      <c r="AE1589" s="227"/>
      <c r="AF1589" s="228"/>
      <c r="AG1589" s="227"/>
      <c r="AH1589" s="227"/>
      <c r="AI1589" s="227"/>
      <c r="AJ1589" s="228"/>
    </row>
    <row r="1590" spans="2:36" ht="68.7" customHeight="1" x14ac:dyDescent="0.3">
      <c r="B1590" s="228"/>
      <c r="C1590" s="228"/>
      <c r="D1590" s="228"/>
      <c r="E1590" s="229"/>
      <c r="F1590" s="274"/>
      <c r="G1590" s="275"/>
      <c r="H1590" s="258"/>
      <c r="I1590" s="228"/>
      <c r="J1590" s="11" t="s">
        <v>127</v>
      </c>
      <c r="K1590" s="80" t="s">
        <v>635</v>
      </c>
      <c r="L1590" s="7" t="s">
        <v>85</v>
      </c>
      <c r="M1590" s="7">
        <v>30</v>
      </c>
      <c r="N1590" s="227"/>
      <c r="O1590" s="229"/>
      <c r="P1590" s="258"/>
      <c r="Q1590" s="258"/>
      <c r="R1590" s="258"/>
      <c r="S1590" s="228"/>
      <c r="T1590" s="228"/>
      <c r="U1590" s="259"/>
      <c r="V1590" s="242"/>
      <c r="W1590" s="227"/>
      <c r="X1590" s="227"/>
      <c r="Y1590" s="294"/>
      <c r="Z1590" s="227"/>
      <c r="AA1590" s="227"/>
      <c r="AB1590" s="238"/>
      <c r="AC1590" s="227"/>
      <c r="AD1590" s="227"/>
      <c r="AE1590" s="227"/>
      <c r="AF1590" s="228"/>
      <c r="AG1590" s="227"/>
      <c r="AH1590" s="227"/>
      <c r="AI1590" s="227"/>
      <c r="AJ1590" s="228"/>
    </row>
    <row r="1591" spans="2:36" ht="94.5" customHeight="1" x14ac:dyDescent="0.3">
      <c r="B1591" s="228" t="s">
        <v>694</v>
      </c>
      <c r="C1591" s="228" t="s">
        <v>725</v>
      </c>
      <c r="D1591" s="256" t="s">
        <v>66</v>
      </c>
      <c r="E1591" s="229" t="s">
        <v>67</v>
      </c>
      <c r="F1591" s="229" t="s">
        <v>132</v>
      </c>
      <c r="G1591" s="274" t="s">
        <v>700</v>
      </c>
      <c r="H1591" s="256" t="s">
        <v>70</v>
      </c>
      <c r="I1591" s="228" t="s">
        <v>98</v>
      </c>
      <c r="J1591" s="11" t="s">
        <v>113</v>
      </c>
      <c r="K1591" s="7" t="s">
        <v>114</v>
      </c>
      <c r="L1591" s="7" t="s">
        <v>115</v>
      </c>
      <c r="M1591" s="7">
        <v>2</v>
      </c>
      <c r="N1591" s="238" t="s">
        <v>703</v>
      </c>
      <c r="O1591" s="229" t="s">
        <v>710</v>
      </c>
      <c r="P1591" s="256" t="s">
        <v>75</v>
      </c>
      <c r="Q1591" s="256" t="s">
        <v>76</v>
      </c>
      <c r="R1591" s="256" t="s">
        <v>77</v>
      </c>
      <c r="S1591" s="228" t="s">
        <v>109</v>
      </c>
      <c r="T1591" s="259">
        <f>+V1591+Y1591</f>
        <v>151940</v>
      </c>
      <c r="U1591" s="387">
        <f>+T1591/M1592</f>
        <v>75970</v>
      </c>
      <c r="V1591" s="294">
        <v>129149</v>
      </c>
      <c r="W1591" s="227" t="s">
        <v>98</v>
      </c>
      <c r="X1591" s="227" t="s">
        <v>98</v>
      </c>
      <c r="Y1591" s="294">
        <v>22791</v>
      </c>
      <c r="Z1591" s="227" t="s">
        <v>98</v>
      </c>
      <c r="AA1591" s="227" t="s">
        <v>98</v>
      </c>
      <c r="AB1591" s="238">
        <v>12319.46</v>
      </c>
      <c r="AC1591" s="227" t="s">
        <v>80</v>
      </c>
      <c r="AD1591" s="227" t="s">
        <v>98</v>
      </c>
      <c r="AE1591" s="242">
        <f>+V1591+Y1591</f>
        <v>151940</v>
      </c>
      <c r="AF1591" s="228" t="s">
        <v>98</v>
      </c>
      <c r="AG1591" s="227" t="s">
        <v>33</v>
      </c>
      <c r="AH1591" s="227" t="s">
        <v>479</v>
      </c>
      <c r="AI1591" s="227" t="s">
        <v>229</v>
      </c>
      <c r="AJ1591" s="228"/>
    </row>
    <row r="1592" spans="2:36" ht="68.7" customHeight="1" x14ac:dyDescent="0.3">
      <c r="B1592" s="228"/>
      <c r="C1592" s="228"/>
      <c r="D1592" s="257"/>
      <c r="E1592" s="229"/>
      <c r="F1592" s="229"/>
      <c r="G1592" s="274"/>
      <c r="H1592" s="257"/>
      <c r="I1592" s="228"/>
      <c r="J1592" s="11" t="s">
        <v>116</v>
      </c>
      <c r="K1592" s="7" t="s">
        <v>117</v>
      </c>
      <c r="L1592" s="7" t="s">
        <v>85</v>
      </c>
      <c r="M1592" s="7">
        <v>2</v>
      </c>
      <c r="N1592" s="238"/>
      <c r="O1592" s="229"/>
      <c r="P1592" s="257"/>
      <c r="Q1592" s="257"/>
      <c r="R1592" s="257"/>
      <c r="S1592" s="228"/>
      <c r="T1592" s="228"/>
      <c r="U1592" s="230"/>
      <c r="V1592" s="294"/>
      <c r="W1592" s="227"/>
      <c r="X1592" s="227"/>
      <c r="Y1592" s="294"/>
      <c r="Z1592" s="227"/>
      <c r="AA1592" s="227"/>
      <c r="AB1592" s="238"/>
      <c r="AC1592" s="227"/>
      <c r="AD1592" s="227"/>
      <c r="AE1592" s="227"/>
      <c r="AF1592" s="228"/>
      <c r="AG1592" s="227"/>
      <c r="AH1592" s="227"/>
      <c r="AI1592" s="227"/>
      <c r="AJ1592" s="228"/>
    </row>
    <row r="1593" spans="2:36" ht="68.7" customHeight="1" x14ac:dyDescent="0.3">
      <c r="B1593" s="228"/>
      <c r="C1593" s="228"/>
      <c r="D1593" s="257"/>
      <c r="E1593" s="229"/>
      <c r="F1593" s="229"/>
      <c r="G1593" s="274"/>
      <c r="H1593" s="257"/>
      <c r="I1593" s="228"/>
      <c r="J1593" s="11" t="s">
        <v>208</v>
      </c>
      <c r="K1593" s="7" t="s">
        <v>118</v>
      </c>
      <c r="L1593" s="7" t="s">
        <v>119</v>
      </c>
      <c r="M1593" s="7">
        <v>2</v>
      </c>
      <c r="N1593" s="238"/>
      <c r="O1593" s="229"/>
      <c r="P1593" s="257"/>
      <c r="Q1593" s="257"/>
      <c r="R1593" s="257"/>
      <c r="S1593" s="228"/>
      <c r="T1593" s="228"/>
      <c r="U1593" s="230"/>
      <c r="V1593" s="294"/>
      <c r="W1593" s="227"/>
      <c r="X1593" s="227"/>
      <c r="Y1593" s="294"/>
      <c r="Z1593" s="227"/>
      <c r="AA1593" s="227"/>
      <c r="AB1593" s="238"/>
      <c r="AC1593" s="227"/>
      <c r="AD1593" s="227"/>
      <c r="AE1593" s="227"/>
      <c r="AF1593" s="228"/>
      <c r="AG1593" s="227"/>
      <c r="AH1593" s="227"/>
      <c r="AI1593" s="227"/>
      <c r="AJ1593" s="228"/>
    </row>
    <row r="1594" spans="2:36" ht="68.7" customHeight="1" x14ac:dyDescent="0.3">
      <c r="B1594" s="228"/>
      <c r="C1594" s="228"/>
      <c r="D1594" s="258"/>
      <c r="E1594" s="229"/>
      <c r="F1594" s="229"/>
      <c r="G1594" s="274"/>
      <c r="H1594" s="258"/>
      <c r="I1594" s="228"/>
      <c r="J1594" s="11" t="s">
        <v>120</v>
      </c>
      <c r="K1594" s="7" t="s">
        <v>121</v>
      </c>
      <c r="L1594" s="7" t="s">
        <v>119</v>
      </c>
      <c r="M1594" s="7">
        <v>2</v>
      </c>
      <c r="N1594" s="238"/>
      <c r="O1594" s="229"/>
      <c r="P1594" s="258"/>
      <c r="Q1594" s="258"/>
      <c r="R1594" s="258"/>
      <c r="S1594" s="228"/>
      <c r="T1594" s="228"/>
      <c r="U1594" s="230"/>
      <c r="V1594" s="294"/>
      <c r="W1594" s="227"/>
      <c r="X1594" s="227"/>
      <c r="Y1594" s="294"/>
      <c r="Z1594" s="227"/>
      <c r="AA1594" s="227"/>
      <c r="AB1594" s="238"/>
      <c r="AC1594" s="227"/>
      <c r="AD1594" s="227"/>
      <c r="AE1594" s="227"/>
      <c r="AF1594" s="228"/>
      <c r="AG1594" s="227"/>
      <c r="AH1594" s="227"/>
      <c r="AI1594" s="227"/>
      <c r="AJ1594" s="228"/>
    </row>
    <row r="1595" spans="2:36" ht="121.5" customHeight="1" x14ac:dyDescent="0.3">
      <c r="B1595" s="231" t="s">
        <v>695</v>
      </c>
      <c r="C1595" s="228" t="s">
        <v>1069</v>
      </c>
      <c r="D1595" s="228" t="s">
        <v>66</v>
      </c>
      <c r="E1595" s="229" t="s">
        <v>67</v>
      </c>
      <c r="F1595" s="274" t="s">
        <v>134</v>
      </c>
      <c r="G1595" s="275" t="s">
        <v>973</v>
      </c>
      <c r="H1595" s="256" t="s">
        <v>70</v>
      </c>
      <c r="I1595" s="228" t="s">
        <v>98</v>
      </c>
      <c r="J1595" s="11" t="s">
        <v>705</v>
      </c>
      <c r="K1595" s="80" t="s">
        <v>706</v>
      </c>
      <c r="L1595" s="86" t="s">
        <v>711</v>
      </c>
      <c r="M1595" s="52">
        <v>40</v>
      </c>
      <c r="N1595" s="329" t="s">
        <v>703</v>
      </c>
      <c r="O1595" s="229" t="s">
        <v>712</v>
      </c>
      <c r="P1595" s="256" t="s">
        <v>75</v>
      </c>
      <c r="Q1595" s="256" t="s">
        <v>76</v>
      </c>
      <c r="R1595" s="256" t="s">
        <v>77</v>
      </c>
      <c r="S1595" s="228" t="s">
        <v>109</v>
      </c>
      <c r="T1595" s="259">
        <f>+V1595+Y1595</f>
        <v>126260.03</v>
      </c>
      <c r="U1595" s="259">
        <v>21043.33</v>
      </c>
      <c r="V1595" s="242">
        <v>107321.03</v>
      </c>
      <c r="W1595" s="227" t="s">
        <v>98</v>
      </c>
      <c r="X1595" s="227" t="s">
        <v>98</v>
      </c>
      <c r="Y1595" s="363">
        <v>18939</v>
      </c>
      <c r="Z1595" s="227" t="s">
        <v>98</v>
      </c>
      <c r="AA1595" s="227" t="s">
        <v>98</v>
      </c>
      <c r="AB1595" s="363">
        <v>10237.299999999999</v>
      </c>
      <c r="AC1595" s="227" t="s">
        <v>149</v>
      </c>
      <c r="AD1595" s="227" t="s">
        <v>98</v>
      </c>
      <c r="AE1595" s="242">
        <f>+V1595+Y1595</f>
        <v>126260.03</v>
      </c>
      <c r="AF1595" s="228" t="s">
        <v>98</v>
      </c>
      <c r="AG1595" s="227" t="s">
        <v>33</v>
      </c>
      <c r="AH1595" s="227" t="s">
        <v>247</v>
      </c>
      <c r="AI1595" s="227" t="s">
        <v>250</v>
      </c>
      <c r="AJ1595" s="228"/>
    </row>
    <row r="1596" spans="2:36" ht="71.7" customHeight="1" x14ac:dyDescent="0.3">
      <c r="B1596" s="231"/>
      <c r="C1596" s="228"/>
      <c r="D1596" s="228"/>
      <c r="E1596" s="229"/>
      <c r="F1596" s="274"/>
      <c r="G1596" s="275"/>
      <c r="H1596" s="257"/>
      <c r="I1596" s="228"/>
      <c r="J1596" s="11" t="s">
        <v>111</v>
      </c>
      <c r="K1596" s="80" t="s">
        <v>708</v>
      </c>
      <c r="L1596" s="7" t="s">
        <v>85</v>
      </c>
      <c r="M1596" s="52">
        <v>6</v>
      </c>
      <c r="N1596" s="329"/>
      <c r="O1596" s="229"/>
      <c r="P1596" s="257"/>
      <c r="Q1596" s="257"/>
      <c r="R1596" s="257"/>
      <c r="S1596" s="228"/>
      <c r="T1596" s="228"/>
      <c r="U1596" s="259"/>
      <c r="V1596" s="242"/>
      <c r="W1596" s="227"/>
      <c r="X1596" s="227"/>
      <c r="Y1596" s="363"/>
      <c r="Z1596" s="227"/>
      <c r="AA1596" s="227"/>
      <c r="AB1596" s="363"/>
      <c r="AC1596" s="227"/>
      <c r="AD1596" s="227"/>
      <c r="AE1596" s="227"/>
      <c r="AF1596" s="228"/>
      <c r="AG1596" s="227"/>
      <c r="AH1596" s="227"/>
      <c r="AI1596" s="227"/>
      <c r="AJ1596" s="228"/>
    </row>
    <row r="1597" spans="2:36" ht="68.7" customHeight="1" x14ac:dyDescent="0.3">
      <c r="B1597" s="231"/>
      <c r="C1597" s="228"/>
      <c r="D1597" s="228"/>
      <c r="E1597" s="229"/>
      <c r="F1597" s="274"/>
      <c r="G1597" s="275"/>
      <c r="H1597" s="258"/>
      <c r="I1597" s="228"/>
      <c r="J1597" s="11" t="s">
        <v>127</v>
      </c>
      <c r="K1597" s="80" t="s">
        <v>635</v>
      </c>
      <c r="L1597" s="7" t="s">
        <v>85</v>
      </c>
      <c r="M1597" s="52">
        <v>59</v>
      </c>
      <c r="N1597" s="329"/>
      <c r="O1597" s="229"/>
      <c r="P1597" s="258"/>
      <c r="Q1597" s="258"/>
      <c r="R1597" s="258"/>
      <c r="S1597" s="228"/>
      <c r="T1597" s="228"/>
      <c r="U1597" s="435"/>
      <c r="V1597" s="351"/>
      <c r="W1597" s="227"/>
      <c r="X1597" s="227"/>
      <c r="Y1597" s="363"/>
      <c r="Z1597" s="227"/>
      <c r="AA1597" s="227"/>
      <c r="AB1597" s="363"/>
      <c r="AC1597" s="227"/>
      <c r="AD1597" s="227"/>
      <c r="AE1597" s="227"/>
      <c r="AF1597" s="228"/>
      <c r="AG1597" s="227"/>
      <c r="AH1597" s="329"/>
      <c r="AI1597" s="329"/>
      <c r="AJ1597" s="228"/>
    </row>
    <row r="1598" spans="2:36" ht="68.7" customHeight="1" x14ac:dyDescent="0.3">
      <c r="B1598" s="231" t="s">
        <v>696</v>
      </c>
      <c r="C1598" s="228" t="s">
        <v>726</v>
      </c>
      <c r="D1598" s="228" t="s">
        <v>66</v>
      </c>
      <c r="E1598" s="229" t="s">
        <v>67</v>
      </c>
      <c r="F1598" s="229" t="s">
        <v>134</v>
      </c>
      <c r="G1598" s="229" t="s">
        <v>701</v>
      </c>
      <c r="H1598" s="256" t="s">
        <v>70</v>
      </c>
      <c r="I1598" s="228" t="s">
        <v>98</v>
      </c>
      <c r="J1598" s="478" t="s">
        <v>127</v>
      </c>
      <c r="K1598" s="230" t="s">
        <v>635</v>
      </c>
      <c r="L1598" s="228" t="s">
        <v>85</v>
      </c>
      <c r="M1598" s="231">
        <v>30</v>
      </c>
      <c r="N1598" s="329" t="s">
        <v>703</v>
      </c>
      <c r="O1598" s="274" t="s">
        <v>712</v>
      </c>
      <c r="P1598" s="256" t="s">
        <v>75</v>
      </c>
      <c r="Q1598" s="256" t="s">
        <v>76</v>
      </c>
      <c r="R1598" s="256" t="s">
        <v>77</v>
      </c>
      <c r="S1598" s="228" t="s">
        <v>109</v>
      </c>
      <c r="T1598" s="259">
        <f>+V1598+Y1598</f>
        <v>64200.05</v>
      </c>
      <c r="U1598" s="259">
        <v>32100.02</v>
      </c>
      <c r="V1598" s="242">
        <v>54570.05</v>
      </c>
      <c r="W1598" s="227" t="s">
        <v>98</v>
      </c>
      <c r="X1598" s="227" t="s">
        <v>98</v>
      </c>
      <c r="Y1598" s="363">
        <v>9630</v>
      </c>
      <c r="Z1598" s="227" t="s">
        <v>98</v>
      </c>
      <c r="AA1598" s="227" t="s">
        <v>98</v>
      </c>
      <c r="AB1598" s="364">
        <v>5205.41</v>
      </c>
      <c r="AC1598" s="227" t="s">
        <v>149</v>
      </c>
      <c r="AD1598" s="227" t="s">
        <v>98</v>
      </c>
      <c r="AE1598" s="242">
        <f>+V1598+Y1598</f>
        <v>64200.05</v>
      </c>
      <c r="AF1598" s="228" t="s">
        <v>98</v>
      </c>
      <c r="AG1598" s="227" t="s">
        <v>33</v>
      </c>
      <c r="AH1598" s="227" t="s">
        <v>714</v>
      </c>
      <c r="AI1598" s="227" t="s">
        <v>715</v>
      </c>
      <c r="AJ1598" s="228"/>
    </row>
    <row r="1599" spans="2:36" ht="68.7" customHeight="1" x14ac:dyDescent="0.3">
      <c r="B1599" s="231"/>
      <c r="C1599" s="228"/>
      <c r="D1599" s="228"/>
      <c r="E1599" s="229"/>
      <c r="F1599" s="229"/>
      <c r="G1599" s="229"/>
      <c r="H1599" s="258"/>
      <c r="I1599" s="228"/>
      <c r="J1599" s="478"/>
      <c r="K1599" s="230"/>
      <c r="L1599" s="228"/>
      <c r="M1599" s="231"/>
      <c r="N1599" s="329"/>
      <c r="O1599" s="274"/>
      <c r="P1599" s="258"/>
      <c r="Q1599" s="258"/>
      <c r="R1599" s="258"/>
      <c r="S1599" s="228"/>
      <c r="T1599" s="228"/>
      <c r="U1599" s="435"/>
      <c r="V1599" s="351"/>
      <c r="W1599" s="227"/>
      <c r="X1599" s="227"/>
      <c r="Y1599" s="363"/>
      <c r="Z1599" s="227"/>
      <c r="AA1599" s="227"/>
      <c r="AB1599" s="364"/>
      <c r="AC1599" s="227"/>
      <c r="AD1599" s="227"/>
      <c r="AE1599" s="227"/>
      <c r="AF1599" s="228"/>
      <c r="AG1599" s="227"/>
      <c r="AH1599" s="329"/>
      <c r="AI1599" s="329"/>
      <c r="AJ1599" s="228"/>
    </row>
    <row r="1600" spans="2:36" ht="68.7" customHeight="1" x14ac:dyDescent="0.3">
      <c r="B1600" s="231" t="s">
        <v>697</v>
      </c>
      <c r="C1600" s="620" t="s">
        <v>1070</v>
      </c>
      <c r="D1600" s="228" t="s">
        <v>66</v>
      </c>
      <c r="E1600" s="229" t="s">
        <v>67</v>
      </c>
      <c r="F1600" s="229" t="s">
        <v>134</v>
      </c>
      <c r="G1600" s="229" t="s">
        <v>701</v>
      </c>
      <c r="H1600" s="256" t="s">
        <v>70</v>
      </c>
      <c r="I1600" s="228" t="s">
        <v>98</v>
      </c>
      <c r="J1600" s="478" t="s">
        <v>127</v>
      </c>
      <c r="K1600" s="230" t="s">
        <v>635</v>
      </c>
      <c r="L1600" s="228" t="s">
        <v>85</v>
      </c>
      <c r="M1600" s="231">
        <v>3</v>
      </c>
      <c r="N1600" s="364" t="s">
        <v>703</v>
      </c>
      <c r="O1600" s="229" t="s">
        <v>1071</v>
      </c>
      <c r="P1600" s="256" t="s">
        <v>75</v>
      </c>
      <c r="Q1600" s="256" t="s">
        <v>76</v>
      </c>
      <c r="R1600" s="256" t="s">
        <v>77</v>
      </c>
      <c r="S1600" s="228" t="s">
        <v>109</v>
      </c>
      <c r="T1600" s="259">
        <f>+V1600+Y1600</f>
        <v>38519.96</v>
      </c>
      <c r="U1600" s="380" t="s">
        <v>98</v>
      </c>
      <c r="V1600" s="294">
        <v>32741.96</v>
      </c>
      <c r="W1600" s="227" t="s">
        <v>98</v>
      </c>
      <c r="X1600" s="227" t="s">
        <v>98</v>
      </c>
      <c r="Y1600" s="363">
        <v>5778</v>
      </c>
      <c r="Z1600" s="227" t="s">
        <v>98</v>
      </c>
      <c r="AA1600" s="227" t="s">
        <v>98</v>
      </c>
      <c r="AB1600" s="364">
        <v>3123.24</v>
      </c>
      <c r="AC1600" s="227" t="s">
        <v>149</v>
      </c>
      <c r="AD1600" s="227" t="s">
        <v>98</v>
      </c>
      <c r="AE1600" s="242">
        <f>+V1600+Y1600</f>
        <v>38519.96</v>
      </c>
      <c r="AF1600" s="228" t="s">
        <v>98</v>
      </c>
      <c r="AG1600" s="227" t="s">
        <v>33</v>
      </c>
      <c r="AH1600" s="227" t="s">
        <v>716</v>
      </c>
      <c r="AI1600" s="227" t="s">
        <v>405</v>
      </c>
      <c r="AJ1600" s="228"/>
    </row>
    <row r="1601" spans="2:36" ht="68.7" customHeight="1" x14ac:dyDescent="0.3">
      <c r="B1601" s="231"/>
      <c r="C1601" s="620"/>
      <c r="D1601" s="228"/>
      <c r="E1601" s="229"/>
      <c r="F1601" s="229"/>
      <c r="G1601" s="229"/>
      <c r="H1601" s="258"/>
      <c r="I1601" s="228"/>
      <c r="J1601" s="478"/>
      <c r="K1601" s="230"/>
      <c r="L1601" s="228"/>
      <c r="M1601" s="231"/>
      <c r="N1601" s="364"/>
      <c r="O1601" s="229"/>
      <c r="P1601" s="258"/>
      <c r="Q1601" s="258"/>
      <c r="R1601" s="258"/>
      <c r="S1601" s="228"/>
      <c r="T1601" s="228"/>
      <c r="U1601" s="380"/>
      <c r="V1601" s="363"/>
      <c r="W1601" s="227"/>
      <c r="X1601" s="227"/>
      <c r="Y1601" s="363"/>
      <c r="Z1601" s="227"/>
      <c r="AA1601" s="227"/>
      <c r="AB1601" s="364"/>
      <c r="AC1601" s="227"/>
      <c r="AD1601" s="227"/>
      <c r="AE1601" s="227"/>
      <c r="AF1601" s="228"/>
      <c r="AG1601" s="227"/>
      <c r="AH1601" s="329"/>
      <c r="AI1601" s="329"/>
      <c r="AJ1601" s="228"/>
    </row>
    <row r="1602" spans="2:36" ht="116.1" customHeight="1" x14ac:dyDescent="0.3">
      <c r="B1602" s="231" t="s">
        <v>698</v>
      </c>
      <c r="C1602" s="228" t="s">
        <v>727</v>
      </c>
      <c r="D1602" s="228" t="s">
        <v>66</v>
      </c>
      <c r="E1602" s="229" t="s">
        <v>67</v>
      </c>
      <c r="F1602" s="274" t="s">
        <v>134</v>
      </c>
      <c r="G1602" s="275" t="s">
        <v>973</v>
      </c>
      <c r="H1602" s="256" t="s">
        <v>70</v>
      </c>
      <c r="I1602" s="228" t="s">
        <v>98</v>
      </c>
      <c r="J1602" s="11" t="s">
        <v>705</v>
      </c>
      <c r="K1602" s="80" t="s">
        <v>706</v>
      </c>
      <c r="L1602" s="86" t="s">
        <v>711</v>
      </c>
      <c r="M1602" s="52">
        <v>40</v>
      </c>
      <c r="N1602" s="227" t="s">
        <v>703</v>
      </c>
      <c r="O1602" s="228" t="s">
        <v>1072</v>
      </c>
      <c r="P1602" s="256" t="s">
        <v>75</v>
      </c>
      <c r="Q1602" s="256" t="s">
        <v>76</v>
      </c>
      <c r="R1602" s="256" t="s">
        <v>77</v>
      </c>
      <c r="S1602" s="228" t="s">
        <v>109</v>
      </c>
      <c r="T1602" s="259">
        <f>+V1602+Y1602</f>
        <v>117699.96</v>
      </c>
      <c r="U1602" s="259">
        <f>+T1602/M1603</f>
        <v>39233.32</v>
      </c>
      <c r="V1602" s="294">
        <v>100044.96</v>
      </c>
      <c r="W1602" s="227" t="s">
        <v>98</v>
      </c>
      <c r="X1602" s="227" t="s">
        <v>98</v>
      </c>
      <c r="Y1602" s="363">
        <v>17655</v>
      </c>
      <c r="Z1602" s="227" t="s">
        <v>98</v>
      </c>
      <c r="AA1602" s="227" t="s">
        <v>98</v>
      </c>
      <c r="AB1602" s="364">
        <v>9543.24</v>
      </c>
      <c r="AC1602" s="227" t="s">
        <v>149</v>
      </c>
      <c r="AD1602" s="227" t="s">
        <v>98</v>
      </c>
      <c r="AE1602" s="242">
        <f>+V1602+Y1602</f>
        <v>117699.96</v>
      </c>
      <c r="AF1602" s="228" t="s">
        <v>98</v>
      </c>
      <c r="AG1602" s="227" t="s">
        <v>33</v>
      </c>
      <c r="AH1602" s="227" t="s">
        <v>717</v>
      </c>
      <c r="AI1602" s="227" t="s">
        <v>406</v>
      </c>
      <c r="AJ1602" s="228"/>
    </row>
    <row r="1603" spans="2:36" ht="80.099999999999994" customHeight="1" x14ac:dyDescent="0.3">
      <c r="B1603" s="231"/>
      <c r="C1603" s="228"/>
      <c r="D1603" s="228"/>
      <c r="E1603" s="229"/>
      <c r="F1603" s="274"/>
      <c r="G1603" s="275"/>
      <c r="H1603" s="257"/>
      <c r="I1603" s="228"/>
      <c r="J1603" s="11" t="s">
        <v>111</v>
      </c>
      <c r="K1603" s="80" t="s">
        <v>708</v>
      </c>
      <c r="L1603" s="7" t="s">
        <v>85</v>
      </c>
      <c r="M1603" s="52">
        <v>3</v>
      </c>
      <c r="N1603" s="227"/>
      <c r="O1603" s="228"/>
      <c r="P1603" s="257"/>
      <c r="Q1603" s="257"/>
      <c r="R1603" s="257"/>
      <c r="S1603" s="228"/>
      <c r="T1603" s="228"/>
      <c r="U1603" s="259"/>
      <c r="V1603" s="294"/>
      <c r="W1603" s="227"/>
      <c r="X1603" s="227"/>
      <c r="Y1603" s="363"/>
      <c r="Z1603" s="227"/>
      <c r="AA1603" s="227"/>
      <c r="AB1603" s="364"/>
      <c r="AC1603" s="227"/>
      <c r="AD1603" s="227"/>
      <c r="AE1603" s="227"/>
      <c r="AF1603" s="228"/>
      <c r="AG1603" s="227"/>
      <c r="AH1603" s="227"/>
      <c r="AI1603" s="227"/>
      <c r="AJ1603" s="228"/>
    </row>
    <row r="1604" spans="2:36" ht="68.7" customHeight="1" x14ac:dyDescent="0.3">
      <c r="B1604" s="263"/>
      <c r="C1604" s="256"/>
      <c r="D1604" s="256"/>
      <c r="E1604" s="271"/>
      <c r="F1604" s="307"/>
      <c r="G1604" s="490"/>
      <c r="H1604" s="257"/>
      <c r="I1604" s="256"/>
      <c r="J1604" s="28" t="s">
        <v>127</v>
      </c>
      <c r="K1604" s="53" t="s">
        <v>635</v>
      </c>
      <c r="L1604" s="14" t="s">
        <v>85</v>
      </c>
      <c r="M1604" s="14">
        <v>55</v>
      </c>
      <c r="N1604" s="239"/>
      <c r="O1604" s="256"/>
      <c r="P1604" s="257"/>
      <c r="Q1604" s="257"/>
      <c r="R1604" s="257"/>
      <c r="S1604" s="256"/>
      <c r="T1604" s="256"/>
      <c r="U1604" s="326"/>
      <c r="V1604" s="436"/>
      <c r="W1604" s="239"/>
      <c r="X1604" s="239"/>
      <c r="Y1604" s="437"/>
      <c r="Z1604" s="239"/>
      <c r="AA1604" s="239"/>
      <c r="AB1604" s="357"/>
      <c r="AC1604" s="239"/>
      <c r="AD1604" s="239"/>
      <c r="AE1604" s="239"/>
      <c r="AF1604" s="256"/>
      <c r="AG1604" s="239"/>
      <c r="AH1604" s="239"/>
      <c r="AI1604" s="239"/>
      <c r="AJ1604" s="256"/>
    </row>
    <row r="1605" spans="2:36" ht="124.2" customHeight="1" x14ac:dyDescent="0.3">
      <c r="B1605" s="228" t="s">
        <v>967</v>
      </c>
      <c r="C1605" s="228" t="s">
        <v>724</v>
      </c>
      <c r="D1605" s="228" t="s">
        <v>66</v>
      </c>
      <c r="E1605" s="229" t="s">
        <v>67</v>
      </c>
      <c r="F1605" s="274" t="s">
        <v>134</v>
      </c>
      <c r="G1605" s="275" t="s">
        <v>973</v>
      </c>
      <c r="H1605" s="256" t="s">
        <v>70</v>
      </c>
      <c r="I1605" s="228" t="s">
        <v>98</v>
      </c>
      <c r="J1605" s="11" t="s">
        <v>705</v>
      </c>
      <c r="K1605" s="80" t="s">
        <v>706</v>
      </c>
      <c r="L1605" s="86" t="s">
        <v>707</v>
      </c>
      <c r="M1605" s="7">
        <v>40</v>
      </c>
      <c r="N1605" s="227" t="s">
        <v>703</v>
      </c>
      <c r="O1605" s="229" t="s">
        <v>1068</v>
      </c>
      <c r="P1605" s="256" t="s">
        <v>75</v>
      </c>
      <c r="Q1605" s="256" t="s">
        <v>76</v>
      </c>
      <c r="R1605" s="256" t="s">
        <v>77</v>
      </c>
      <c r="S1605" s="228" t="s">
        <v>109</v>
      </c>
      <c r="T1605" s="259">
        <f>+V1605+Y1605</f>
        <v>42807.63</v>
      </c>
      <c r="U1605" s="259">
        <f>+T1605/M1606</f>
        <v>21403.814999999999</v>
      </c>
      <c r="V1605" s="242">
        <v>36386.5</v>
      </c>
      <c r="W1605" s="227" t="s">
        <v>98</v>
      </c>
      <c r="X1605" s="227" t="s">
        <v>98</v>
      </c>
      <c r="Y1605" s="294">
        <v>6421.13</v>
      </c>
      <c r="Z1605" s="227" t="s">
        <v>98</v>
      </c>
      <c r="AA1605" s="227" t="s">
        <v>98</v>
      </c>
      <c r="AB1605" s="238">
        <v>3470.89</v>
      </c>
      <c r="AC1605" s="227" t="s">
        <v>149</v>
      </c>
      <c r="AD1605" s="227" t="s">
        <v>98</v>
      </c>
      <c r="AE1605" s="242">
        <f>+V1605+Y1605</f>
        <v>42807.63</v>
      </c>
      <c r="AF1605" s="228" t="s">
        <v>98</v>
      </c>
      <c r="AG1605" s="227" t="s">
        <v>33</v>
      </c>
      <c r="AH1605" s="227" t="s">
        <v>968</v>
      </c>
      <c r="AI1605" s="227" t="s">
        <v>250</v>
      </c>
      <c r="AJ1605" s="228"/>
    </row>
    <row r="1606" spans="2:36" ht="104.7" customHeight="1" x14ac:dyDescent="0.3">
      <c r="B1606" s="228"/>
      <c r="C1606" s="228"/>
      <c r="D1606" s="228"/>
      <c r="E1606" s="229"/>
      <c r="F1606" s="274"/>
      <c r="G1606" s="275"/>
      <c r="H1606" s="257"/>
      <c r="I1606" s="228"/>
      <c r="J1606" s="11" t="s">
        <v>111</v>
      </c>
      <c r="K1606" s="80" t="s">
        <v>708</v>
      </c>
      <c r="L1606" s="7" t="s">
        <v>85</v>
      </c>
      <c r="M1606" s="7">
        <v>2</v>
      </c>
      <c r="N1606" s="227"/>
      <c r="O1606" s="229"/>
      <c r="P1606" s="257"/>
      <c r="Q1606" s="257"/>
      <c r="R1606" s="257"/>
      <c r="S1606" s="228"/>
      <c r="T1606" s="228"/>
      <c r="U1606" s="259"/>
      <c r="V1606" s="242"/>
      <c r="W1606" s="227"/>
      <c r="X1606" s="227"/>
      <c r="Y1606" s="294"/>
      <c r="Z1606" s="227"/>
      <c r="AA1606" s="227"/>
      <c r="AB1606" s="238"/>
      <c r="AC1606" s="227"/>
      <c r="AD1606" s="227"/>
      <c r="AE1606" s="227"/>
      <c r="AF1606" s="228"/>
      <c r="AG1606" s="227"/>
      <c r="AH1606" s="227"/>
      <c r="AI1606" s="227"/>
      <c r="AJ1606" s="228"/>
    </row>
    <row r="1607" spans="2:36" ht="68.7" customHeight="1" x14ac:dyDescent="0.3">
      <c r="B1607" s="228"/>
      <c r="C1607" s="228"/>
      <c r="D1607" s="228"/>
      <c r="E1607" s="229"/>
      <c r="F1607" s="274"/>
      <c r="G1607" s="275"/>
      <c r="H1607" s="258"/>
      <c r="I1607" s="228"/>
      <c r="J1607" s="11" t="s">
        <v>127</v>
      </c>
      <c r="K1607" s="80" t="s">
        <v>635</v>
      </c>
      <c r="L1607" s="7" t="s">
        <v>85</v>
      </c>
      <c r="M1607" s="7">
        <v>20</v>
      </c>
      <c r="N1607" s="227"/>
      <c r="O1607" s="229"/>
      <c r="P1607" s="258"/>
      <c r="Q1607" s="258"/>
      <c r="R1607" s="258"/>
      <c r="S1607" s="228"/>
      <c r="T1607" s="228"/>
      <c r="U1607" s="259"/>
      <c r="V1607" s="242"/>
      <c r="W1607" s="227"/>
      <c r="X1607" s="227"/>
      <c r="Y1607" s="294"/>
      <c r="Z1607" s="227"/>
      <c r="AA1607" s="227"/>
      <c r="AB1607" s="238"/>
      <c r="AC1607" s="227"/>
      <c r="AD1607" s="227"/>
      <c r="AE1607" s="227"/>
      <c r="AF1607" s="228"/>
      <c r="AG1607" s="227"/>
      <c r="AH1607" s="227"/>
      <c r="AI1607" s="227"/>
      <c r="AJ1607" s="228"/>
    </row>
    <row r="1608" spans="2:36" ht="68.7" customHeight="1" x14ac:dyDescent="0.3">
      <c r="B1608" s="633" t="s">
        <v>889</v>
      </c>
      <c r="C1608" s="230" t="s">
        <v>900</v>
      </c>
      <c r="D1608" s="468" t="s">
        <v>66</v>
      </c>
      <c r="E1608" s="229" t="s">
        <v>67</v>
      </c>
      <c r="F1608" s="274" t="s">
        <v>134</v>
      </c>
      <c r="G1608" s="275" t="s">
        <v>973</v>
      </c>
      <c r="H1608" s="228" t="s">
        <v>70</v>
      </c>
      <c r="I1608" s="228" t="s">
        <v>98</v>
      </c>
      <c r="J1608" s="11" t="s">
        <v>705</v>
      </c>
      <c r="K1608" s="80" t="s">
        <v>706</v>
      </c>
      <c r="L1608" s="86" t="s">
        <v>711</v>
      </c>
      <c r="M1608" s="52">
        <v>40</v>
      </c>
      <c r="N1608" s="227" t="s">
        <v>703</v>
      </c>
      <c r="O1608" s="403" t="s">
        <v>579</v>
      </c>
      <c r="P1608" s="228" t="s">
        <v>75</v>
      </c>
      <c r="Q1608" s="228" t="s">
        <v>76</v>
      </c>
      <c r="R1608" s="228" t="s">
        <v>77</v>
      </c>
      <c r="S1608" s="228" t="s">
        <v>109</v>
      </c>
      <c r="T1608" s="259">
        <f>+V1608+Y1608</f>
        <v>237540</v>
      </c>
      <c r="U1608" s="259">
        <f>+T1608/M1609</f>
        <v>79180</v>
      </c>
      <c r="V1608" s="248">
        <v>201909</v>
      </c>
      <c r="W1608" s="227" t="s">
        <v>98</v>
      </c>
      <c r="X1608" s="227" t="s">
        <v>98</v>
      </c>
      <c r="Y1608" s="248">
        <v>35631</v>
      </c>
      <c r="Z1608" s="227" t="s">
        <v>98</v>
      </c>
      <c r="AA1608" s="227" t="s">
        <v>98</v>
      </c>
      <c r="AB1608" s="248">
        <v>19260</v>
      </c>
      <c r="AC1608" s="227" t="s">
        <v>149</v>
      </c>
      <c r="AD1608" s="227" t="s">
        <v>98</v>
      </c>
      <c r="AE1608" s="242">
        <f>+V1608+Y1608</f>
        <v>237540</v>
      </c>
      <c r="AF1608" s="228" t="s">
        <v>98</v>
      </c>
      <c r="AG1608" s="227" t="s">
        <v>33</v>
      </c>
      <c r="AH1608" s="442" t="s">
        <v>176</v>
      </c>
      <c r="AI1608" s="246" t="s">
        <v>179</v>
      </c>
      <c r="AJ1608" s="228"/>
    </row>
    <row r="1609" spans="2:36" ht="68.7" customHeight="1" x14ac:dyDescent="0.3">
      <c r="B1609" s="469"/>
      <c r="C1609" s="404"/>
      <c r="D1609" s="469"/>
      <c r="E1609" s="229"/>
      <c r="F1609" s="274"/>
      <c r="G1609" s="275"/>
      <c r="H1609" s="228"/>
      <c r="I1609" s="228"/>
      <c r="J1609" s="11" t="s">
        <v>111</v>
      </c>
      <c r="K1609" s="80" t="s">
        <v>708</v>
      </c>
      <c r="L1609" s="7" t="s">
        <v>85</v>
      </c>
      <c r="M1609" s="86">
        <v>3</v>
      </c>
      <c r="N1609" s="227"/>
      <c r="O1609" s="404"/>
      <c r="P1609" s="228"/>
      <c r="Q1609" s="228"/>
      <c r="R1609" s="228"/>
      <c r="S1609" s="228"/>
      <c r="T1609" s="228"/>
      <c r="U1609" s="259"/>
      <c r="V1609" s="249"/>
      <c r="W1609" s="227"/>
      <c r="X1609" s="227"/>
      <c r="Y1609" s="249"/>
      <c r="Z1609" s="227"/>
      <c r="AA1609" s="227"/>
      <c r="AB1609" s="249"/>
      <c r="AC1609" s="227"/>
      <c r="AD1609" s="227"/>
      <c r="AE1609" s="227"/>
      <c r="AF1609" s="228"/>
      <c r="AG1609" s="227"/>
      <c r="AH1609" s="247"/>
      <c r="AI1609" s="247"/>
      <c r="AJ1609" s="228"/>
    </row>
    <row r="1610" spans="2:36" ht="68.7" customHeight="1" x14ac:dyDescent="0.3">
      <c r="B1610" s="469"/>
      <c r="C1610" s="404"/>
      <c r="D1610" s="469"/>
      <c r="E1610" s="229"/>
      <c r="F1610" s="274"/>
      <c r="G1610" s="275"/>
      <c r="H1610" s="228"/>
      <c r="I1610" s="228"/>
      <c r="J1610" s="11" t="s">
        <v>127</v>
      </c>
      <c r="K1610" s="80" t="s">
        <v>635</v>
      </c>
      <c r="L1610" s="7" t="s">
        <v>85</v>
      </c>
      <c r="M1610" s="86">
        <v>111</v>
      </c>
      <c r="N1610" s="227"/>
      <c r="O1610" s="404"/>
      <c r="P1610" s="228"/>
      <c r="Q1610" s="228"/>
      <c r="R1610" s="228"/>
      <c r="S1610" s="228"/>
      <c r="T1610" s="228"/>
      <c r="U1610" s="259"/>
      <c r="V1610" s="249"/>
      <c r="W1610" s="227"/>
      <c r="X1610" s="227"/>
      <c r="Y1610" s="249"/>
      <c r="Z1610" s="227"/>
      <c r="AA1610" s="227"/>
      <c r="AB1610" s="249"/>
      <c r="AC1610" s="227"/>
      <c r="AD1610" s="227"/>
      <c r="AE1610" s="227"/>
      <c r="AF1610" s="228"/>
      <c r="AG1610" s="227"/>
      <c r="AH1610" s="247"/>
      <c r="AI1610" s="247"/>
      <c r="AJ1610" s="228"/>
    </row>
    <row r="1611" spans="2:36" ht="68.7" customHeight="1" x14ac:dyDescent="0.3">
      <c r="B1611" s="243" t="s">
        <v>1181</v>
      </c>
      <c r="C1611" s="372" t="s">
        <v>898</v>
      </c>
      <c r="D1611" s="360" t="s">
        <v>66</v>
      </c>
      <c r="E1611" s="299" t="s">
        <v>67</v>
      </c>
      <c r="F1611" s="360" t="s">
        <v>134</v>
      </c>
      <c r="G1611" s="464" t="s">
        <v>1077</v>
      </c>
      <c r="H1611" s="243" t="s">
        <v>70</v>
      </c>
      <c r="I1611" s="243" t="s">
        <v>98</v>
      </c>
      <c r="J1611" s="20" t="s">
        <v>705</v>
      </c>
      <c r="K1611" s="74" t="s">
        <v>706</v>
      </c>
      <c r="L1611" s="90" t="s">
        <v>711</v>
      </c>
      <c r="M1611" s="58">
        <v>40</v>
      </c>
      <c r="N1611" s="282" t="s">
        <v>703</v>
      </c>
      <c r="O1611" s="372" t="s">
        <v>579</v>
      </c>
      <c r="P1611" s="243" t="s">
        <v>75</v>
      </c>
      <c r="Q1611" s="243" t="s">
        <v>76</v>
      </c>
      <c r="R1611" s="243" t="s">
        <v>77</v>
      </c>
      <c r="S1611" s="243" t="s">
        <v>109</v>
      </c>
      <c r="T1611" s="370">
        <f>+V1611+Y1611</f>
        <v>57067</v>
      </c>
      <c r="U1611" s="370">
        <f>+T1611/M1612</f>
        <v>57067</v>
      </c>
      <c r="V1611" s="419">
        <v>48507</v>
      </c>
      <c r="W1611" s="282" t="s">
        <v>98</v>
      </c>
      <c r="X1611" s="282" t="s">
        <v>98</v>
      </c>
      <c r="Y1611" s="419">
        <v>8560</v>
      </c>
      <c r="Z1611" s="282" t="s">
        <v>98</v>
      </c>
      <c r="AA1611" s="282" t="s">
        <v>98</v>
      </c>
      <c r="AB1611" s="419">
        <v>4627</v>
      </c>
      <c r="AC1611" s="282" t="s">
        <v>149</v>
      </c>
      <c r="AD1611" s="282" t="s">
        <v>98</v>
      </c>
      <c r="AE1611" s="367">
        <f>+V1611+Y1611</f>
        <v>57067</v>
      </c>
      <c r="AF1611" s="243" t="s">
        <v>98</v>
      </c>
      <c r="AG1611" s="282" t="s">
        <v>33</v>
      </c>
      <c r="AH1611" s="434" t="s">
        <v>176</v>
      </c>
      <c r="AI1611" s="375" t="s">
        <v>179</v>
      </c>
      <c r="AJ1611" s="243"/>
    </row>
    <row r="1612" spans="2:36" ht="68.7" customHeight="1" x14ac:dyDescent="0.3">
      <c r="B1612" s="616"/>
      <c r="C1612" s="471"/>
      <c r="D1612" s="616"/>
      <c r="E1612" s="299"/>
      <c r="F1612" s="360"/>
      <c r="G1612" s="464"/>
      <c r="H1612" s="243"/>
      <c r="I1612" s="243"/>
      <c r="J1612" s="20" t="s">
        <v>111</v>
      </c>
      <c r="K1612" s="74" t="s">
        <v>708</v>
      </c>
      <c r="L1612" s="27" t="s">
        <v>85</v>
      </c>
      <c r="M1612" s="90">
        <v>1</v>
      </c>
      <c r="N1612" s="282"/>
      <c r="O1612" s="471"/>
      <c r="P1612" s="243"/>
      <c r="Q1612" s="243"/>
      <c r="R1612" s="243"/>
      <c r="S1612" s="243"/>
      <c r="T1612" s="243"/>
      <c r="U1612" s="370"/>
      <c r="V1612" s="374"/>
      <c r="W1612" s="282"/>
      <c r="X1612" s="282"/>
      <c r="Y1612" s="374"/>
      <c r="Z1612" s="282"/>
      <c r="AA1612" s="282"/>
      <c r="AB1612" s="374"/>
      <c r="AC1612" s="282"/>
      <c r="AD1612" s="282"/>
      <c r="AE1612" s="282"/>
      <c r="AF1612" s="243"/>
      <c r="AG1612" s="282"/>
      <c r="AH1612" s="376"/>
      <c r="AI1612" s="376"/>
      <c r="AJ1612" s="243"/>
    </row>
    <row r="1613" spans="2:36" ht="68.7" customHeight="1" x14ac:dyDescent="0.3">
      <c r="B1613" s="616"/>
      <c r="C1613" s="471"/>
      <c r="D1613" s="616"/>
      <c r="E1613" s="299"/>
      <c r="F1613" s="360"/>
      <c r="G1613" s="464"/>
      <c r="H1613" s="243"/>
      <c r="I1613" s="243"/>
      <c r="J1613" s="20" t="s">
        <v>127</v>
      </c>
      <c r="K1613" s="74" t="s">
        <v>635</v>
      </c>
      <c r="L1613" s="27" t="s">
        <v>85</v>
      </c>
      <c r="M1613" s="58">
        <v>26</v>
      </c>
      <c r="N1613" s="282"/>
      <c r="O1613" s="471"/>
      <c r="P1613" s="243"/>
      <c r="Q1613" s="243"/>
      <c r="R1613" s="243"/>
      <c r="S1613" s="243"/>
      <c r="T1613" s="243"/>
      <c r="U1613" s="370"/>
      <c r="V1613" s="374"/>
      <c r="W1613" s="282"/>
      <c r="X1613" s="282"/>
      <c r="Y1613" s="374"/>
      <c r="Z1613" s="282"/>
      <c r="AA1613" s="282"/>
      <c r="AB1613" s="374"/>
      <c r="AC1613" s="282"/>
      <c r="AD1613" s="282"/>
      <c r="AE1613" s="282"/>
      <c r="AF1613" s="243"/>
      <c r="AG1613" s="282"/>
      <c r="AH1613" s="376"/>
      <c r="AI1613" s="376"/>
      <c r="AJ1613" s="243"/>
    </row>
    <row r="1614" spans="2:36" ht="68.7" customHeight="1" x14ac:dyDescent="0.3">
      <c r="B1614" s="628" t="s">
        <v>890</v>
      </c>
      <c r="C1614" s="403" t="s">
        <v>899</v>
      </c>
      <c r="D1614" s="403" t="s">
        <v>66</v>
      </c>
      <c r="E1614" s="229" t="s">
        <v>67</v>
      </c>
      <c r="F1614" s="274" t="s">
        <v>134</v>
      </c>
      <c r="G1614" s="275" t="s">
        <v>973</v>
      </c>
      <c r="H1614" s="228" t="s">
        <v>70</v>
      </c>
      <c r="I1614" s="228" t="s">
        <v>98</v>
      </c>
      <c r="J1614" s="11" t="s">
        <v>705</v>
      </c>
      <c r="K1614" s="80" t="s">
        <v>706</v>
      </c>
      <c r="L1614" s="86" t="s">
        <v>711</v>
      </c>
      <c r="M1614" s="52">
        <v>40</v>
      </c>
      <c r="N1614" s="227" t="s">
        <v>703</v>
      </c>
      <c r="O1614" s="403" t="s">
        <v>581</v>
      </c>
      <c r="P1614" s="228" t="s">
        <v>75</v>
      </c>
      <c r="Q1614" s="228" t="s">
        <v>76</v>
      </c>
      <c r="R1614" s="228" t="s">
        <v>77</v>
      </c>
      <c r="S1614" s="228" t="s">
        <v>109</v>
      </c>
      <c r="T1614" s="259">
        <f>+V1614+Y1614</f>
        <v>107000</v>
      </c>
      <c r="U1614" s="259">
        <f>+T1614/M1615</f>
        <v>107000</v>
      </c>
      <c r="V1614" s="250">
        <v>90950</v>
      </c>
      <c r="W1614" s="227" t="s">
        <v>98</v>
      </c>
      <c r="X1614" s="227" t="s">
        <v>98</v>
      </c>
      <c r="Y1614" s="250">
        <v>16050</v>
      </c>
      <c r="Z1614" s="227" t="s">
        <v>98</v>
      </c>
      <c r="AA1614" s="227" t="s">
        <v>98</v>
      </c>
      <c r="AB1614" s="250">
        <v>8675.68</v>
      </c>
      <c r="AC1614" s="227" t="s">
        <v>149</v>
      </c>
      <c r="AD1614" s="227" t="s">
        <v>98</v>
      </c>
      <c r="AE1614" s="242">
        <f>+V1614+Y1614</f>
        <v>107000</v>
      </c>
      <c r="AF1614" s="228" t="s">
        <v>98</v>
      </c>
      <c r="AG1614" s="227" t="s">
        <v>33</v>
      </c>
      <c r="AH1614" s="438" t="s">
        <v>948</v>
      </c>
      <c r="AI1614" s="388" t="s">
        <v>246</v>
      </c>
      <c r="AJ1614" s="256"/>
    </row>
    <row r="1615" spans="2:36" ht="68.7" customHeight="1" x14ac:dyDescent="0.3">
      <c r="B1615" s="628"/>
      <c r="C1615" s="403"/>
      <c r="D1615" s="403"/>
      <c r="E1615" s="229"/>
      <c r="F1615" s="274"/>
      <c r="G1615" s="275"/>
      <c r="H1615" s="228"/>
      <c r="I1615" s="228"/>
      <c r="J1615" s="11" t="s">
        <v>111</v>
      </c>
      <c r="K1615" s="80" t="s">
        <v>708</v>
      </c>
      <c r="L1615" s="7" t="s">
        <v>85</v>
      </c>
      <c r="M1615" s="86">
        <v>1</v>
      </c>
      <c r="N1615" s="227"/>
      <c r="O1615" s="403"/>
      <c r="P1615" s="228"/>
      <c r="Q1615" s="228"/>
      <c r="R1615" s="228"/>
      <c r="S1615" s="228"/>
      <c r="T1615" s="228"/>
      <c r="U1615" s="259"/>
      <c r="V1615" s="251"/>
      <c r="W1615" s="227"/>
      <c r="X1615" s="227"/>
      <c r="Y1615" s="251"/>
      <c r="Z1615" s="227"/>
      <c r="AA1615" s="227"/>
      <c r="AB1615" s="251"/>
      <c r="AC1615" s="227"/>
      <c r="AD1615" s="227"/>
      <c r="AE1615" s="227"/>
      <c r="AF1615" s="228"/>
      <c r="AG1615" s="227"/>
      <c r="AH1615" s="389"/>
      <c r="AI1615" s="389"/>
      <c r="AJ1615" s="257"/>
    </row>
    <row r="1616" spans="2:36" ht="68.7" customHeight="1" x14ac:dyDescent="0.3">
      <c r="B1616" s="628"/>
      <c r="C1616" s="403"/>
      <c r="D1616" s="403"/>
      <c r="E1616" s="229"/>
      <c r="F1616" s="274"/>
      <c r="G1616" s="275"/>
      <c r="H1616" s="228"/>
      <c r="I1616" s="228"/>
      <c r="J1616" s="11" t="s">
        <v>127</v>
      </c>
      <c r="K1616" s="80" t="s">
        <v>635</v>
      </c>
      <c r="L1616" s="7" t="s">
        <v>85</v>
      </c>
      <c r="M1616" s="86">
        <v>50</v>
      </c>
      <c r="N1616" s="227"/>
      <c r="O1616" s="403"/>
      <c r="P1616" s="228"/>
      <c r="Q1616" s="228"/>
      <c r="R1616" s="228"/>
      <c r="S1616" s="228"/>
      <c r="T1616" s="228"/>
      <c r="U1616" s="259"/>
      <c r="V1616" s="252"/>
      <c r="W1616" s="227"/>
      <c r="X1616" s="227"/>
      <c r="Y1616" s="252"/>
      <c r="Z1616" s="227"/>
      <c r="AA1616" s="227"/>
      <c r="AB1616" s="252"/>
      <c r="AC1616" s="227"/>
      <c r="AD1616" s="227"/>
      <c r="AE1616" s="227"/>
      <c r="AF1616" s="228"/>
      <c r="AG1616" s="227"/>
      <c r="AH1616" s="390"/>
      <c r="AI1616" s="390"/>
      <c r="AJ1616" s="258"/>
    </row>
    <row r="1617" spans="2:36" ht="68.7" customHeight="1" x14ac:dyDescent="0.3">
      <c r="B1617" s="628" t="s">
        <v>891</v>
      </c>
      <c r="C1617" s="403" t="s">
        <v>898</v>
      </c>
      <c r="D1617" s="468" t="s">
        <v>66</v>
      </c>
      <c r="E1617" s="229" t="s">
        <v>67</v>
      </c>
      <c r="F1617" s="274" t="s">
        <v>134</v>
      </c>
      <c r="G1617" s="275" t="s">
        <v>973</v>
      </c>
      <c r="H1617" s="228" t="s">
        <v>70</v>
      </c>
      <c r="I1617" s="228" t="s">
        <v>98</v>
      </c>
      <c r="J1617" s="11" t="s">
        <v>705</v>
      </c>
      <c r="K1617" s="80" t="s">
        <v>706</v>
      </c>
      <c r="L1617" s="86" t="s">
        <v>711</v>
      </c>
      <c r="M1617" s="52">
        <v>40</v>
      </c>
      <c r="N1617" s="227" t="s">
        <v>703</v>
      </c>
      <c r="O1617" s="403" t="s">
        <v>579</v>
      </c>
      <c r="P1617" s="228" t="s">
        <v>75</v>
      </c>
      <c r="Q1617" s="228" t="s">
        <v>76</v>
      </c>
      <c r="R1617" s="228" t="s">
        <v>77</v>
      </c>
      <c r="S1617" s="228" t="s">
        <v>109</v>
      </c>
      <c r="T1617" s="259">
        <f>+V1617+Y1617</f>
        <v>171200</v>
      </c>
      <c r="U1617" s="259">
        <f>+T1617/M1618</f>
        <v>85600</v>
      </c>
      <c r="V1617" s="430">
        <v>145520</v>
      </c>
      <c r="W1617" s="227" t="s">
        <v>98</v>
      </c>
      <c r="X1617" s="227" t="s">
        <v>98</v>
      </c>
      <c r="Y1617" s="401">
        <v>25680</v>
      </c>
      <c r="Z1617" s="227" t="s">
        <v>98</v>
      </c>
      <c r="AA1617" s="227" t="s">
        <v>98</v>
      </c>
      <c r="AB1617" s="430">
        <v>13881.08</v>
      </c>
      <c r="AC1617" s="227" t="s">
        <v>149</v>
      </c>
      <c r="AD1617" s="227" t="s">
        <v>98</v>
      </c>
      <c r="AE1617" s="242">
        <f>+V1617+Y1617</f>
        <v>171200</v>
      </c>
      <c r="AF1617" s="228" t="s">
        <v>98</v>
      </c>
      <c r="AG1617" s="227" t="s">
        <v>33</v>
      </c>
      <c r="AH1617" s="388" t="s">
        <v>294</v>
      </c>
      <c r="AI1617" s="388" t="s">
        <v>246</v>
      </c>
      <c r="AJ1617" s="228"/>
    </row>
    <row r="1618" spans="2:36" ht="68.7" customHeight="1" x14ac:dyDescent="0.3">
      <c r="B1618" s="628"/>
      <c r="C1618" s="404"/>
      <c r="D1618" s="469"/>
      <c r="E1618" s="229"/>
      <c r="F1618" s="274"/>
      <c r="G1618" s="275"/>
      <c r="H1618" s="228"/>
      <c r="I1618" s="228"/>
      <c r="J1618" s="11" t="s">
        <v>111</v>
      </c>
      <c r="K1618" s="80" t="s">
        <v>708</v>
      </c>
      <c r="L1618" s="7" t="s">
        <v>85</v>
      </c>
      <c r="M1618" s="52">
        <v>2</v>
      </c>
      <c r="N1618" s="227"/>
      <c r="O1618" s="404"/>
      <c r="P1618" s="228"/>
      <c r="Q1618" s="228"/>
      <c r="R1618" s="228"/>
      <c r="S1618" s="228"/>
      <c r="T1618" s="228"/>
      <c r="U1618" s="259"/>
      <c r="V1618" s="249"/>
      <c r="W1618" s="227"/>
      <c r="X1618" s="227"/>
      <c r="Y1618" s="249"/>
      <c r="Z1618" s="227"/>
      <c r="AA1618" s="227"/>
      <c r="AB1618" s="249"/>
      <c r="AC1618" s="227"/>
      <c r="AD1618" s="227"/>
      <c r="AE1618" s="227"/>
      <c r="AF1618" s="228"/>
      <c r="AG1618" s="227"/>
      <c r="AH1618" s="389"/>
      <c r="AI1618" s="389"/>
      <c r="AJ1618" s="228"/>
    </row>
    <row r="1619" spans="2:36" ht="68.7" customHeight="1" x14ac:dyDescent="0.3">
      <c r="B1619" s="628"/>
      <c r="C1619" s="404"/>
      <c r="D1619" s="469"/>
      <c r="E1619" s="229"/>
      <c r="F1619" s="274"/>
      <c r="G1619" s="275"/>
      <c r="H1619" s="228"/>
      <c r="I1619" s="228"/>
      <c r="J1619" s="11" t="s">
        <v>127</v>
      </c>
      <c r="K1619" s="80" t="s">
        <v>635</v>
      </c>
      <c r="L1619" s="7" t="s">
        <v>85</v>
      </c>
      <c r="M1619" s="52">
        <v>80</v>
      </c>
      <c r="N1619" s="227"/>
      <c r="O1619" s="404"/>
      <c r="P1619" s="228"/>
      <c r="Q1619" s="228"/>
      <c r="R1619" s="228"/>
      <c r="S1619" s="228"/>
      <c r="T1619" s="228"/>
      <c r="U1619" s="259"/>
      <c r="V1619" s="249"/>
      <c r="W1619" s="227"/>
      <c r="X1619" s="227"/>
      <c r="Y1619" s="249"/>
      <c r="Z1619" s="227"/>
      <c r="AA1619" s="227"/>
      <c r="AB1619" s="249"/>
      <c r="AC1619" s="227"/>
      <c r="AD1619" s="227"/>
      <c r="AE1619" s="227"/>
      <c r="AF1619" s="228"/>
      <c r="AG1619" s="227"/>
      <c r="AH1619" s="390"/>
      <c r="AI1619" s="390"/>
      <c r="AJ1619" s="228"/>
    </row>
    <row r="1620" spans="2:36" ht="68.7" customHeight="1" x14ac:dyDescent="0.3">
      <c r="B1620" s="629" t="s">
        <v>1180</v>
      </c>
      <c r="C1620" s="470" t="s">
        <v>897</v>
      </c>
      <c r="D1620" s="470" t="s">
        <v>66</v>
      </c>
      <c r="E1620" s="299" t="s">
        <v>67</v>
      </c>
      <c r="F1620" s="360" t="s">
        <v>134</v>
      </c>
      <c r="G1620" s="464" t="s">
        <v>1077</v>
      </c>
      <c r="H1620" s="243" t="s">
        <v>70</v>
      </c>
      <c r="I1620" s="243" t="s">
        <v>98</v>
      </c>
      <c r="J1620" s="20" t="s">
        <v>705</v>
      </c>
      <c r="K1620" s="74" t="s">
        <v>706</v>
      </c>
      <c r="L1620" s="90" t="s">
        <v>711</v>
      </c>
      <c r="M1620" s="58">
        <v>40</v>
      </c>
      <c r="N1620" s="282" t="s">
        <v>703</v>
      </c>
      <c r="O1620" s="470" t="s">
        <v>893</v>
      </c>
      <c r="P1620" s="243" t="s">
        <v>75</v>
      </c>
      <c r="Q1620" s="243" t="s">
        <v>76</v>
      </c>
      <c r="R1620" s="243" t="s">
        <v>77</v>
      </c>
      <c r="S1620" s="243" t="s">
        <v>109</v>
      </c>
      <c r="T1620" s="370">
        <f>+V1620+Y1620</f>
        <v>132680</v>
      </c>
      <c r="U1620" s="370">
        <f>+T1620/M1621</f>
        <v>132680</v>
      </c>
      <c r="V1620" s="373">
        <v>112778</v>
      </c>
      <c r="W1620" s="282" t="s">
        <v>98</v>
      </c>
      <c r="X1620" s="282" t="s">
        <v>98</v>
      </c>
      <c r="Y1620" s="373">
        <v>19902</v>
      </c>
      <c r="Z1620" s="282" t="s">
        <v>98</v>
      </c>
      <c r="AA1620" s="282" t="s">
        <v>98</v>
      </c>
      <c r="AB1620" s="373">
        <v>10757.84</v>
      </c>
      <c r="AC1620" s="282" t="s">
        <v>149</v>
      </c>
      <c r="AD1620" s="282" t="s">
        <v>98</v>
      </c>
      <c r="AE1620" s="367">
        <f>+V1620+Y1620</f>
        <v>132680</v>
      </c>
      <c r="AF1620" s="243" t="s">
        <v>98</v>
      </c>
      <c r="AG1620" s="282" t="s">
        <v>33</v>
      </c>
      <c r="AH1620" s="375" t="s">
        <v>294</v>
      </c>
      <c r="AI1620" s="375" t="s">
        <v>246</v>
      </c>
      <c r="AJ1620" s="243"/>
    </row>
    <row r="1621" spans="2:36" ht="68.7" customHeight="1" x14ac:dyDescent="0.3">
      <c r="B1621" s="616"/>
      <c r="C1621" s="471"/>
      <c r="D1621" s="616"/>
      <c r="E1621" s="299"/>
      <c r="F1621" s="360"/>
      <c r="G1621" s="464"/>
      <c r="H1621" s="243"/>
      <c r="I1621" s="243"/>
      <c r="J1621" s="20" t="s">
        <v>111</v>
      </c>
      <c r="K1621" s="74" t="s">
        <v>708</v>
      </c>
      <c r="L1621" s="27" t="s">
        <v>85</v>
      </c>
      <c r="M1621" s="90">
        <v>1</v>
      </c>
      <c r="N1621" s="282"/>
      <c r="O1621" s="471"/>
      <c r="P1621" s="243"/>
      <c r="Q1621" s="243"/>
      <c r="R1621" s="243"/>
      <c r="S1621" s="243"/>
      <c r="T1621" s="243"/>
      <c r="U1621" s="370"/>
      <c r="V1621" s="374"/>
      <c r="W1621" s="282"/>
      <c r="X1621" s="282"/>
      <c r="Y1621" s="374"/>
      <c r="Z1621" s="282"/>
      <c r="AA1621" s="282"/>
      <c r="AB1621" s="374"/>
      <c r="AC1621" s="282"/>
      <c r="AD1621" s="282"/>
      <c r="AE1621" s="282"/>
      <c r="AF1621" s="243"/>
      <c r="AG1621" s="282"/>
      <c r="AH1621" s="376"/>
      <c r="AI1621" s="376"/>
      <c r="AJ1621" s="243"/>
    </row>
    <row r="1622" spans="2:36" ht="68.7" customHeight="1" x14ac:dyDescent="0.3">
      <c r="B1622" s="616"/>
      <c r="C1622" s="471"/>
      <c r="D1622" s="616"/>
      <c r="E1622" s="299"/>
      <c r="F1622" s="360"/>
      <c r="G1622" s="464"/>
      <c r="H1622" s="243"/>
      <c r="I1622" s="243"/>
      <c r="J1622" s="20" t="s">
        <v>127</v>
      </c>
      <c r="K1622" s="74" t="s">
        <v>635</v>
      </c>
      <c r="L1622" s="27" t="s">
        <v>85</v>
      </c>
      <c r="M1622" s="90">
        <v>62</v>
      </c>
      <c r="N1622" s="282"/>
      <c r="O1622" s="471"/>
      <c r="P1622" s="243"/>
      <c r="Q1622" s="243"/>
      <c r="R1622" s="243"/>
      <c r="S1622" s="243"/>
      <c r="T1622" s="243"/>
      <c r="U1622" s="370"/>
      <c r="V1622" s="374"/>
      <c r="W1622" s="282"/>
      <c r="X1622" s="282"/>
      <c r="Y1622" s="374"/>
      <c r="Z1622" s="282"/>
      <c r="AA1622" s="282"/>
      <c r="AB1622" s="374"/>
      <c r="AC1622" s="282"/>
      <c r="AD1622" s="282"/>
      <c r="AE1622" s="282"/>
      <c r="AF1622" s="243"/>
      <c r="AG1622" s="282"/>
      <c r="AH1622" s="376"/>
      <c r="AI1622" s="376"/>
      <c r="AJ1622" s="243"/>
    </row>
    <row r="1623" spans="2:36" s="149" customFormat="1" ht="68.7" customHeight="1" x14ac:dyDescent="0.3">
      <c r="B1623" s="629" t="s">
        <v>1073</v>
      </c>
      <c r="C1623" s="470" t="s">
        <v>896</v>
      </c>
      <c r="D1623" s="470" t="s">
        <v>66</v>
      </c>
      <c r="E1623" s="299" t="s">
        <v>67</v>
      </c>
      <c r="F1623" s="299" t="s">
        <v>132</v>
      </c>
      <c r="G1623" s="360" t="s">
        <v>700</v>
      </c>
      <c r="H1623" s="243" t="s">
        <v>70</v>
      </c>
      <c r="I1623" s="243" t="s">
        <v>98</v>
      </c>
      <c r="J1623" s="20" t="s">
        <v>113</v>
      </c>
      <c r="K1623" s="27" t="s">
        <v>114</v>
      </c>
      <c r="L1623" s="27" t="s">
        <v>115</v>
      </c>
      <c r="M1623" s="27">
        <v>1</v>
      </c>
      <c r="N1623" s="366" t="s">
        <v>703</v>
      </c>
      <c r="O1623" s="470" t="s">
        <v>906</v>
      </c>
      <c r="P1623" s="243" t="s">
        <v>75</v>
      </c>
      <c r="Q1623" s="243" t="s">
        <v>76</v>
      </c>
      <c r="R1623" s="243" t="s">
        <v>77</v>
      </c>
      <c r="S1623" s="243" t="s">
        <v>109</v>
      </c>
      <c r="T1623" s="370">
        <f>+V1623+Y1623</f>
        <v>75970</v>
      </c>
      <c r="U1623" s="371">
        <f>+T1623/M1624</f>
        <v>75970</v>
      </c>
      <c r="V1623" s="373">
        <v>64574.5</v>
      </c>
      <c r="W1623" s="282" t="s">
        <v>98</v>
      </c>
      <c r="X1623" s="282" t="s">
        <v>98</v>
      </c>
      <c r="Y1623" s="373">
        <v>11395.5</v>
      </c>
      <c r="Z1623" s="282" t="s">
        <v>98</v>
      </c>
      <c r="AA1623" s="282" t="s">
        <v>98</v>
      </c>
      <c r="AB1623" s="373">
        <v>6159.73</v>
      </c>
      <c r="AC1623" s="282" t="s">
        <v>80</v>
      </c>
      <c r="AD1623" s="282" t="s">
        <v>98</v>
      </c>
      <c r="AE1623" s="367">
        <f>+V1623+Y1623</f>
        <v>75970</v>
      </c>
      <c r="AF1623" s="243" t="s">
        <v>98</v>
      </c>
      <c r="AG1623" s="282" t="s">
        <v>33</v>
      </c>
      <c r="AH1623" s="375" t="s">
        <v>247</v>
      </c>
      <c r="AI1623" s="375" t="s">
        <v>252</v>
      </c>
      <c r="AJ1623" s="243"/>
    </row>
    <row r="1624" spans="2:36" s="149" customFormat="1" ht="68.7" customHeight="1" x14ac:dyDescent="0.3">
      <c r="B1624" s="616"/>
      <c r="C1624" s="471"/>
      <c r="D1624" s="616"/>
      <c r="E1624" s="299"/>
      <c r="F1624" s="299"/>
      <c r="G1624" s="360"/>
      <c r="H1624" s="243"/>
      <c r="I1624" s="243"/>
      <c r="J1624" s="20" t="s">
        <v>116</v>
      </c>
      <c r="K1624" s="27" t="s">
        <v>117</v>
      </c>
      <c r="L1624" s="27" t="s">
        <v>85</v>
      </c>
      <c r="M1624" s="27">
        <v>1</v>
      </c>
      <c r="N1624" s="366"/>
      <c r="O1624" s="471"/>
      <c r="P1624" s="243"/>
      <c r="Q1624" s="243"/>
      <c r="R1624" s="243"/>
      <c r="S1624" s="243"/>
      <c r="T1624" s="243"/>
      <c r="U1624" s="372"/>
      <c r="V1624" s="374"/>
      <c r="W1624" s="282"/>
      <c r="X1624" s="282"/>
      <c r="Y1624" s="374"/>
      <c r="Z1624" s="282"/>
      <c r="AA1624" s="282"/>
      <c r="AB1624" s="374"/>
      <c r="AC1624" s="282"/>
      <c r="AD1624" s="282"/>
      <c r="AE1624" s="282"/>
      <c r="AF1624" s="243"/>
      <c r="AG1624" s="282"/>
      <c r="AH1624" s="376"/>
      <c r="AI1624" s="376"/>
      <c r="AJ1624" s="243"/>
    </row>
    <row r="1625" spans="2:36" s="149" customFormat="1" ht="68.7" customHeight="1" x14ac:dyDescent="0.3">
      <c r="B1625" s="616"/>
      <c r="C1625" s="471"/>
      <c r="D1625" s="616"/>
      <c r="E1625" s="299"/>
      <c r="F1625" s="299"/>
      <c r="G1625" s="360"/>
      <c r="H1625" s="243"/>
      <c r="I1625" s="243"/>
      <c r="J1625" s="20" t="s">
        <v>208</v>
      </c>
      <c r="K1625" s="27" t="s">
        <v>118</v>
      </c>
      <c r="L1625" s="27" t="s">
        <v>119</v>
      </c>
      <c r="M1625" s="27">
        <v>1</v>
      </c>
      <c r="N1625" s="366"/>
      <c r="O1625" s="471"/>
      <c r="P1625" s="243"/>
      <c r="Q1625" s="243"/>
      <c r="R1625" s="243"/>
      <c r="S1625" s="243"/>
      <c r="T1625" s="243"/>
      <c r="U1625" s="372"/>
      <c r="V1625" s="374"/>
      <c r="W1625" s="282"/>
      <c r="X1625" s="282"/>
      <c r="Y1625" s="374"/>
      <c r="Z1625" s="282"/>
      <c r="AA1625" s="282"/>
      <c r="AB1625" s="374"/>
      <c r="AC1625" s="282"/>
      <c r="AD1625" s="282"/>
      <c r="AE1625" s="282"/>
      <c r="AF1625" s="243"/>
      <c r="AG1625" s="282"/>
      <c r="AH1625" s="376"/>
      <c r="AI1625" s="376"/>
      <c r="AJ1625" s="243"/>
    </row>
    <row r="1626" spans="2:36" s="149" customFormat="1" ht="68.7" customHeight="1" x14ac:dyDescent="0.3">
      <c r="B1626" s="616"/>
      <c r="C1626" s="471"/>
      <c r="D1626" s="616"/>
      <c r="E1626" s="299"/>
      <c r="F1626" s="299"/>
      <c r="G1626" s="360"/>
      <c r="H1626" s="243"/>
      <c r="I1626" s="243"/>
      <c r="J1626" s="20" t="s">
        <v>120</v>
      </c>
      <c r="K1626" s="27" t="s">
        <v>121</v>
      </c>
      <c r="L1626" s="27" t="s">
        <v>119</v>
      </c>
      <c r="M1626" s="27">
        <v>1</v>
      </c>
      <c r="N1626" s="366"/>
      <c r="O1626" s="471"/>
      <c r="P1626" s="243"/>
      <c r="Q1626" s="243"/>
      <c r="R1626" s="243"/>
      <c r="S1626" s="243"/>
      <c r="T1626" s="243"/>
      <c r="U1626" s="372"/>
      <c r="V1626" s="374"/>
      <c r="W1626" s="282"/>
      <c r="X1626" s="282"/>
      <c r="Y1626" s="374"/>
      <c r="Z1626" s="282"/>
      <c r="AA1626" s="282"/>
      <c r="AB1626" s="374"/>
      <c r="AC1626" s="282"/>
      <c r="AD1626" s="282"/>
      <c r="AE1626" s="282"/>
      <c r="AF1626" s="243"/>
      <c r="AG1626" s="282"/>
      <c r="AH1626" s="376"/>
      <c r="AI1626" s="376"/>
      <c r="AJ1626" s="243"/>
    </row>
    <row r="1627" spans="2:36" ht="136.5" customHeight="1" x14ac:dyDescent="0.3">
      <c r="B1627" s="243" t="s">
        <v>1179</v>
      </c>
      <c r="C1627" s="372" t="s">
        <v>895</v>
      </c>
      <c r="D1627" s="360" t="s">
        <v>66</v>
      </c>
      <c r="E1627" s="299" t="s">
        <v>67</v>
      </c>
      <c r="F1627" s="360" t="s">
        <v>134</v>
      </c>
      <c r="G1627" s="464" t="s">
        <v>1077</v>
      </c>
      <c r="H1627" s="243" t="s">
        <v>70</v>
      </c>
      <c r="I1627" s="243" t="s">
        <v>98</v>
      </c>
      <c r="J1627" s="20" t="s">
        <v>705</v>
      </c>
      <c r="K1627" s="74" t="s">
        <v>706</v>
      </c>
      <c r="L1627" s="90" t="s">
        <v>711</v>
      </c>
      <c r="M1627" s="58">
        <v>40</v>
      </c>
      <c r="N1627" s="282" t="s">
        <v>703</v>
      </c>
      <c r="O1627" s="372" t="s">
        <v>894</v>
      </c>
      <c r="P1627" s="243" t="s">
        <v>75</v>
      </c>
      <c r="Q1627" s="243" t="s">
        <v>76</v>
      </c>
      <c r="R1627" s="243" t="s">
        <v>77</v>
      </c>
      <c r="S1627" s="243" t="s">
        <v>109</v>
      </c>
      <c r="T1627" s="370">
        <f>+V1627+Y1627</f>
        <v>25680</v>
      </c>
      <c r="U1627" s="370">
        <f>+T1627/2</f>
        <v>12840</v>
      </c>
      <c r="V1627" s="419">
        <v>21828</v>
      </c>
      <c r="W1627" s="282" t="s">
        <v>98</v>
      </c>
      <c r="X1627" s="282" t="s">
        <v>98</v>
      </c>
      <c r="Y1627" s="419">
        <v>3852</v>
      </c>
      <c r="Z1627" s="282" t="s">
        <v>98</v>
      </c>
      <c r="AA1627" s="282" t="s">
        <v>98</v>
      </c>
      <c r="AB1627" s="419">
        <v>4164.32</v>
      </c>
      <c r="AC1627" s="282" t="s">
        <v>149</v>
      </c>
      <c r="AD1627" s="282" t="s">
        <v>98</v>
      </c>
      <c r="AE1627" s="367">
        <f>+V1627+Y1627</f>
        <v>25680</v>
      </c>
      <c r="AF1627" s="243" t="s">
        <v>98</v>
      </c>
      <c r="AG1627" s="282" t="s">
        <v>33</v>
      </c>
      <c r="AH1627" s="362" t="s">
        <v>161</v>
      </c>
      <c r="AI1627" s="362" t="s">
        <v>294</v>
      </c>
      <c r="AJ1627" s="243"/>
    </row>
    <row r="1628" spans="2:36" ht="68.7" customHeight="1" x14ac:dyDescent="0.3">
      <c r="B1628" s="616"/>
      <c r="C1628" s="471"/>
      <c r="D1628" s="616"/>
      <c r="E1628" s="299"/>
      <c r="F1628" s="360"/>
      <c r="G1628" s="464"/>
      <c r="H1628" s="243"/>
      <c r="I1628" s="243"/>
      <c r="J1628" s="20" t="s">
        <v>127</v>
      </c>
      <c r="K1628" s="74" t="s">
        <v>635</v>
      </c>
      <c r="L1628" s="27" t="s">
        <v>85</v>
      </c>
      <c r="M1628" s="27">
        <v>2</v>
      </c>
      <c r="N1628" s="282"/>
      <c r="O1628" s="471"/>
      <c r="P1628" s="243"/>
      <c r="Q1628" s="243"/>
      <c r="R1628" s="243"/>
      <c r="S1628" s="243"/>
      <c r="T1628" s="243"/>
      <c r="U1628" s="370"/>
      <c r="V1628" s="374"/>
      <c r="W1628" s="282"/>
      <c r="X1628" s="282"/>
      <c r="Y1628" s="374"/>
      <c r="Z1628" s="282"/>
      <c r="AA1628" s="282"/>
      <c r="AB1628" s="374"/>
      <c r="AC1628" s="282"/>
      <c r="AD1628" s="282"/>
      <c r="AE1628" s="282"/>
      <c r="AF1628" s="243"/>
      <c r="AG1628" s="282"/>
      <c r="AH1628" s="376"/>
      <c r="AI1628" s="376"/>
      <c r="AJ1628" s="243"/>
    </row>
    <row r="1629" spans="2:36" ht="68.7" customHeight="1" x14ac:dyDescent="0.3">
      <c r="B1629" s="628" t="s">
        <v>892</v>
      </c>
      <c r="C1629" s="403" t="s">
        <v>896</v>
      </c>
      <c r="D1629" s="403" t="s">
        <v>66</v>
      </c>
      <c r="E1629" s="229" t="s">
        <v>67</v>
      </c>
      <c r="F1629" s="229" t="s">
        <v>132</v>
      </c>
      <c r="G1629" s="274" t="s">
        <v>700</v>
      </c>
      <c r="H1629" s="228" t="s">
        <v>70</v>
      </c>
      <c r="I1629" s="228" t="s">
        <v>98</v>
      </c>
      <c r="J1629" s="11" t="s">
        <v>113</v>
      </c>
      <c r="K1629" s="7" t="s">
        <v>114</v>
      </c>
      <c r="L1629" s="7" t="s">
        <v>115</v>
      </c>
      <c r="M1629" s="7">
        <v>2</v>
      </c>
      <c r="N1629" s="238" t="s">
        <v>703</v>
      </c>
      <c r="O1629" s="403" t="s">
        <v>906</v>
      </c>
      <c r="P1629" s="228" t="s">
        <v>75</v>
      </c>
      <c r="Q1629" s="228" t="s">
        <v>76</v>
      </c>
      <c r="R1629" s="228" t="s">
        <v>77</v>
      </c>
      <c r="S1629" s="228" t="s">
        <v>109</v>
      </c>
      <c r="T1629" s="259">
        <f>+V1629+Y1629</f>
        <v>151940</v>
      </c>
      <c r="U1629" s="387">
        <f>+T1629/M1630</f>
        <v>50646.666666666664</v>
      </c>
      <c r="V1629" s="430">
        <v>129149</v>
      </c>
      <c r="W1629" s="227" t="s">
        <v>98</v>
      </c>
      <c r="X1629" s="227" t="s">
        <v>98</v>
      </c>
      <c r="Y1629" s="430">
        <v>22791</v>
      </c>
      <c r="Z1629" s="227" t="s">
        <v>98</v>
      </c>
      <c r="AA1629" s="227" t="s">
        <v>98</v>
      </c>
      <c r="AB1629" s="430">
        <v>12319.46</v>
      </c>
      <c r="AC1629" s="227" t="s">
        <v>80</v>
      </c>
      <c r="AD1629" s="227" t="s">
        <v>98</v>
      </c>
      <c r="AE1629" s="242">
        <f>+V1629+Y1629</f>
        <v>151940</v>
      </c>
      <c r="AF1629" s="228" t="s">
        <v>98</v>
      </c>
      <c r="AG1629" s="227" t="s">
        <v>33</v>
      </c>
      <c r="AH1629" s="246" t="s">
        <v>250</v>
      </c>
      <c r="AI1629" s="246" t="s">
        <v>166</v>
      </c>
      <c r="AJ1629" s="228"/>
    </row>
    <row r="1630" spans="2:36" ht="68.7" customHeight="1" x14ac:dyDescent="0.3">
      <c r="B1630" s="469"/>
      <c r="C1630" s="404"/>
      <c r="D1630" s="469"/>
      <c r="E1630" s="229"/>
      <c r="F1630" s="229"/>
      <c r="G1630" s="274"/>
      <c r="H1630" s="228"/>
      <c r="I1630" s="228"/>
      <c r="J1630" s="11" t="s">
        <v>116</v>
      </c>
      <c r="K1630" s="7" t="s">
        <v>117</v>
      </c>
      <c r="L1630" s="7" t="s">
        <v>85</v>
      </c>
      <c r="M1630" s="7">
        <v>3</v>
      </c>
      <c r="N1630" s="238"/>
      <c r="O1630" s="404"/>
      <c r="P1630" s="228"/>
      <c r="Q1630" s="228"/>
      <c r="R1630" s="228"/>
      <c r="S1630" s="228"/>
      <c r="T1630" s="228"/>
      <c r="U1630" s="230"/>
      <c r="V1630" s="249"/>
      <c r="W1630" s="227"/>
      <c r="X1630" s="227"/>
      <c r="Y1630" s="249"/>
      <c r="Z1630" s="227"/>
      <c r="AA1630" s="227"/>
      <c r="AB1630" s="249"/>
      <c r="AC1630" s="227"/>
      <c r="AD1630" s="227"/>
      <c r="AE1630" s="227"/>
      <c r="AF1630" s="228"/>
      <c r="AG1630" s="227"/>
      <c r="AH1630" s="247"/>
      <c r="AI1630" s="247"/>
      <c r="AJ1630" s="228"/>
    </row>
    <row r="1631" spans="2:36" ht="68.7" customHeight="1" x14ac:dyDescent="0.3">
      <c r="B1631" s="469"/>
      <c r="C1631" s="404"/>
      <c r="D1631" s="469"/>
      <c r="E1631" s="229"/>
      <c r="F1631" s="229"/>
      <c r="G1631" s="274"/>
      <c r="H1631" s="228"/>
      <c r="I1631" s="228"/>
      <c r="J1631" s="11" t="s">
        <v>208</v>
      </c>
      <c r="K1631" s="7" t="s">
        <v>118</v>
      </c>
      <c r="L1631" s="7" t="s">
        <v>119</v>
      </c>
      <c r="M1631" s="7">
        <v>3</v>
      </c>
      <c r="N1631" s="238"/>
      <c r="O1631" s="404"/>
      <c r="P1631" s="228"/>
      <c r="Q1631" s="228"/>
      <c r="R1631" s="228"/>
      <c r="S1631" s="228"/>
      <c r="T1631" s="228"/>
      <c r="U1631" s="230"/>
      <c r="V1631" s="249"/>
      <c r="W1631" s="227"/>
      <c r="X1631" s="227"/>
      <c r="Y1631" s="249"/>
      <c r="Z1631" s="227"/>
      <c r="AA1631" s="227"/>
      <c r="AB1631" s="249"/>
      <c r="AC1631" s="227"/>
      <c r="AD1631" s="227"/>
      <c r="AE1631" s="227"/>
      <c r="AF1631" s="228"/>
      <c r="AG1631" s="227"/>
      <c r="AH1631" s="247"/>
      <c r="AI1631" s="247"/>
      <c r="AJ1631" s="228"/>
    </row>
    <row r="1632" spans="2:36" ht="68.7" customHeight="1" x14ac:dyDescent="0.3">
      <c r="B1632" s="469"/>
      <c r="C1632" s="404"/>
      <c r="D1632" s="469"/>
      <c r="E1632" s="229"/>
      <c r="F1632" s="229"/>
      <c r="G1632" s="274"/>
      <c r="H1632" s="228"/>
      <c r="I1632" s="228"/>
      <c r="J1632" s="11" t="s">
        <v>120</v>
      </c>
      <c r="K1632" s="7" t="s">
        <v>121</v>
      </c>
      <c r="L1632" s="7" t="s">
        <v>119</v>
      </c>
      <c r="M1632" s="7">
        <v>3</v>
      </c>
      <c r="N1632" s="238"/>
      <c r="O1632" s="404"/>
      <c r="P1632" s="228"/>
      <c r="Q1632" s="228"/>
      <c r="R1632" s="228"/>
      <c r="S1632" s="228"/>
      <c r="T1632" s="228"/>
      <c r="U1632" s="230"/>
      <c r="V1632" s="249"/>
      <c r="W1632" s="227"/>
      <c r="X1632" s="227"/>
      <c r="Y1632" s="249"/>
      <c r="Z1632" s="227"/>
      <c r="AA1632" s="227"/>
      <c r="AB1632" s="249"/>
      <c r="AC1632" s="227"/>
      <c r="AD1632" s="227"/>
      <c r="AE1632" s="227"/>
      <c r="AF1632" s="228"/>
      <c r="AG1632" s="227"/>
      <c r="AH1632" s="247"/>
      <c r="AI1632" s="247"/>
      <c r="AJ1632" s="228"/>
    </row>
    <row r="1633" spans="2:36" ht="126" customHeight="1" x14ac:dyDescent="0.3">
      <c r="B1633" s="625" t="s">
        <v>1178</v>
      </c>
      <c r="C1633" s="461" t="s">
        <v>895</v>
      </c>
      <c r="D1633" s="461" t="s">
        <v>66</v>
      </c>
      <c r="E1633" s="304" t="s">
        <v>67</v>
      </c>
      <c r="F1633" s="551" t="s">
        <v>134</v>
      </c>
      <c r="G1633" s="285" t="s">
        <v>1077</v>
      </c>
      <c r="H1633" s="304" t="s">
        <v>70</v>
      </c>
      <c r="I1633" s="444" t="s">
        <v>98</v>
      </c>
      <c r="J1633" s="20" t="s">
        <v>705</v>
      </c>
      <c r="K1633" s="74" t="s">
        <v>706</v>
      </c>
      <c r="L1633" s="90" t="s">
        <v>711</v>
      </c>
      <c r="M1633" s="180">
        <v>40</v>
      </c>
      <c r="N1633" s="285" t="s">
        <v>703</v>
      </c>
      <c r="O1633" s="461" t="s">
        <v>894</v>
      </c>
      <c r="P1633" s="304" t="s">
        <v>75</v>
      </c>
      <c r="Q1633" s="304" t="s">
        <v>76</v>
      </c>
      <c r="R1633" s="304" t="s">
        <v>77</v>
      </c>
      <c r="S1633" s="304" t="s">
        <v>109</v>
      </c>
      <c r="T1633" s="416">
        <f>+V1633+Y1633</f>
        <v>51360</v>
      </c>
      <c r="U1633" s="416">
        <f>+T1633/1</f>
        <v>51360</v>
      </c>
      <c r="V1633" s="420">
        <v>43656</v>
      </c>
      <c r="W1633" s="285" t="s">
        <v>98</v>
      </c>
      <c r="X1633" s="285" t="s">
        <v>98</v>
      </c>
      <c r="Y1633" s="420">
        <v>7704</v>
      </c>
      <c r="Z1633" s="285" t="s">
        <v>98</v>
      </c>
      <c r="AA1633" s="285" t="s">
        <v>98</v>
      </c>
      <c r="AB1633" s="420">
        <v>4164.32</v>
      </c>
      <c r="AC1633" s="285" t="s">
        <v>149</v>
      </c>
      <c r="AD1633" s="285" t="s">
        <v>98</v>
      </c>
      <c r="AE1633" s="423">
        <f>+V1633+Y1633</f>
        <v>51360</v>
      </c>
      <c r="AF1633" s="304" t="s">
        <v>98</v>
      </c>
      <c r="AG1633" s="285" t="s">
        <v>33</v>
      </c>
      <c r="AH1633" s="427" t="s">
        <v>294</v>
      </c>
      <c r="AI1633" s="427" t="s">
        <v>246</v>
      </c>
      <c r="AJ1633" s="304"/>
    </row>
    <row r="1634" spans="2:36" ht="68.7" customHeight="1" x14ac:dyDescent="0.3">
      <c r="B1634" s="626"/>
      <c r="C1634" s="462"/>
      <c r="D1634" s="462"/>
      <c r="E1634" s="306"/>
      <c r="F1634" s="621"/>
      <c r="G1634" s="286"/>
      <c r="H1634" s="306"/>
      <c r="I1634" s="445"/>
      <c r="J1634" s="20" t="s">
        <v>127</v>
      </c>
      <c r="K1634" s="74" t="s">
        <v>635</v>
      </c>
      <c r="L1634" s="27" t="s">
        <v>85</v>
      </c>
      <c r="M1634" s="176">
        <v>4</v>
      </c>
      <c r="N1634" s="286"/>
      <c r="O1634" s="462"/>
      <c r="P1634" s="306"/>
      <c r="Q1634" s="306"/>
      <c r="R1634" s="306"/>
      <c r="S1634" s="306"/>
      <c r="T1634" s="417"/>
      <c r="U1634" s="417"/>
      <c r="V1634" s="421"/>
      <c r="W1634" s="286"/>
      <c r="X1634" s="286"/>
      <c r="Y1634" s="421"/>
      <c r="Z1634" s="286"/>
      <c r="AA1634" s="286"/>
      <c r="AB1634" s="421"/>
      <c r="AC1634" s="286"/>
      <c r="AD1634" s="286"/>
      <c r="AE1634" s="424"/>
      <c r="AF1634" s="306"/>
      <c r="AG1634" s="286"/>
      <c r="AH1634" s="428"/>
      <c r="AI1634" s="428"/>
      <c r="AJ1634" s="306"/>
    </row>
    <row r="1635" spans="2:36" ht="68.7" customHeight="1" thickBot="1" x14ac:dyDescent="0.35">
      <c r="B1635" s="627"/>
      <c r="C1635" s="463"/>
      <c r="D1635" s="463"/>
      <c r="E1635" s="305"/>
      <c r="F1635" s="552"/>
      <c r="G1635" s="287"/>
      <c r="H1635" s="305"/>
      <c r="I1635" s="446"/>
      <c r="J1635" s="181" t="s">
        <v>949</v>
      </c>
      <c r="K1635" s="181" t="s">
        <v>112</v>
      </c>
      <c r="L1635" s="182" t="s">
        <v>85</v>
      </c>
      <c r="M1635" s="183">
        <v>1</v>
      </c>
      <c r="N1635" s="287"/>
      <c r="O1635" s="463"/>
      <c r="P1635" s="305"/>
      <c r="Q1635" s="305"/>
      <c r="R1635" s="305"/>
      <c r="S1635" s="305"/>
      <c r="T1635" s="418"/>
      <c r="U1635" s="418"/>
      <c r="V1635" s="422"/>
      <c r="W1635" s="287"/>
      <c r="X1635" s="287"/>
      <c r="Y1635" s="422"/>
      <c r="Z1635" s="287"/>
      <c r="AA1635" s="287"/>
      <c r="AB1635" s="422"/>
      <c r="AC1635" s="287"/>
      <c r="AD1635" s="287"/>
      <c r="AE1635" s="425"/>
      <c r="AF1635" s="305"/>
      <c r="AG1635" s="287"/>
      <c r="AH1635" s="429"/>
      <c r="AI1635" s="429"/>
      <c r="AJ1635" s="305"/>
    </row>
    <row r="1636" spans="2:36" ht="68.7" customHeight="1" x14ac:dyDescent="0.3">
      <c r="B1636" s="633" t="s">
        <v>950</v>
      </c>
      <c r="C1636" s="230" t="s">
        <v>900</v>
      </c>
      <c r="D1636" s="468" t="s">
        <v>66</v>
      </c>
      <c r="E1636" s="229" t="s">
        <v>67</v>
      </c>
      <c r="F1636" s="274" t="s">
        <v>134</v>
      </c>
      <c r="G1636" s="275" t="s">
        <v>973</v>
      </c>
      <c r="H1636" s="228" t="s">
        <v>70</v>
      </c>
      <c r="I1636" s="228" t="s">
        <v>98</v>
      </c>
      <c r="J1636" s="11" t="s">
        <v>705</v>
      </c>
      <c r="K1636" s="80" t="s">
        <v>706</v>
      </c>
      <c r="L1636" s="86" t="s">
        <v>711</v>
      </c>
      <c r="M1636" s="52">
        <v>40</v>
      </c>
      <c r="N1636" s="227" t="s">
        <v>703</v>
      </c>
      <c r="O1636" s="403" t="s">
        <v>579</v>
      </c>
      <c r="P1636" s="228" t="s">
        <v>75</v>
      </c>
      <c r="Q1636" s="228" t="s">
        <v>76</v>
      </c>
      <c r="R1636" s="228" t="s">
        <v>77</v>
      </c>
      <c r="S1636" s="228" t="s">
        <v>109</v>
      </c>
      <c r="T1636" s="259">
        <f>+V1636+Y1636</f>
        <v>158360</v>
      </c>
      <c r="U1636" s="259">
        <f>+T1636/M1637</f>
        <v>79180</v>
      </c>
      <c r="V1636" s="248">
        <v>134606</v>
      </c>
      <c r="W1636" s="227" t="s">
        <v>98</v>
      </c>
      <c r="X1636" s="227" t="s">
        <v>98</v>
      </c>
      <c r="Y1636" s="248">
        <v>23754</v>
      </c>
      <c r="Z1636" s="227" t="s">
        <v>98</v>
      </c>
      <c r="AA1636" s="227" t="s">
        <v>98</v>
      </c>
      <c r="AB1636" s="248">
        <v>12840</v>
      </c>
      <c r="AC1636" s="227" t="s">
        <v>149</v>
      </c>
      <c r="AD1636" s="227" t="s">
        <v>98</v>
      </c>
      <c r="AE1636" s="242">
        <f>+V1636+Y1636</f>
        <v>158360</v>
      </c>
      <c r="AF1636" s="228" t="s">
        <v>98</v>
      </c>
      <c r="AG1636" s="227" t="s">
        <v>33</v>
      </c>
      <c r="AH1636" s="442" t="s">
        <v>294</v>
      </c>
      <c r="AI1636" s="246" t="s">
        <v>246</v>
      </c>
      <c r="AJ1636" s="228"/>
    </row>
    <row r="1637" spans="2:36" ht="68.7" customHeight="1" x14ac:dyDescent="0.3">
      <c r="B1637" s="469"/>
      <c r="C1637" s="404"/>
      <c r="D1637" s="469"/>
      <c r="E1637" s="229"/>
      <c r="F1637" s="274"/>
      <c r="G1637" s="275"/>
      <c r="H1637" s="228"/>
      <c r="I1637" s="228"/>
      <c r="J1637" s="11" t="s">
        <v>111</v>
      </c>
      <c r="K1637" s="80" t="s">
        <v>708</v>
      </c>
      <c r="L1637" s="7" t="s">
        <v>85</v>
      </c>
      <c r="M1637" s="86">
        <v>2</v>
      </c>
      <c r="N1637" s="227"/>
      <c r="O1637" s="404"/>
      <c r="P1637" s="228"/>
      <c r="Q1637" s="228"/>
      <c r="R1637" s="228"/>
      <c r="S1637" s="228"/>
      <c r="T1637" s="228"/>
      <c r="U1637" s="259"/>
      <c r="V1637" s="249"/>
      <c r="W1637" s="227"/>
      <c r="X1637" s="227"/>
      <c r="Y1637" s="249"/>
      <c r="Z1637" s="227"/>
      <c r="AA1637" s="227"/>
      <c r="AB1637" s="249"/>
      <c r="AC1637" s="227"/>
      <c r="AD1637" s="227"/>
      <c r="AE1637" s="227"/>
      <c r="AF1637" s="228"/>
      <c r="AG1637" s="227"/>
      <c r="AH1637" s="247"/>
      <c r="AI1637" s="247"/>
      <c r="AJ1637" s="228"/>
    </row>
    <row r="1638" spans="2:36" ht="70.2" customHeight="1" x14ac:dyDescent="0.3">
      <c r="B1638" s="469"/>
      <c r="C1638" s="404"/>
      <c r="D1638" s="469"/>
      <c r="E1638" s="229"/>
      <c r="F1638" s="274"/>
      <c r="G1638" s="275"/>
      <c r="H1638" s="228"/>
      <c r="I1638" s="228"/>
      <c r="J1638" s="11" t="s">
        <v>127</v>
      </c>
      <c r="K1638" s="80" t="s">
        <v>635</v>
      </c>
      <c r="L1638" s="7" t="s">
        <v>85</v>
      </c>
      <c r="M1638" s="86">
        <v>74</v>
      </c>
      <c r="N1638" s="227"/>
      <c r="O1638" s="404"/>
      <c r="P1638" s="228"/>
      <c r="Q1638" s="228"/>
      <c r="R1638" s="228"/>
      <c r="S1638" s="228"/>
      <c r="T1638" s="228"/>
      <c r="U1638" s="259"/>
      <c r="V1638" s="249"/>
      <c r="W1638" s="227"/>
      <c r="X1638" s="227"/>
      <c r="Y1638" s="249"/>
      <c r="Z1638" s="227"/>
      <c r="AA1638" s="227"/>
      <c r="AB1638" s="249"/>
      <c r="AC1638" s="227"/>
      <c r="AD1638" s="227"/>
      <c r="AE1638" s="227"/>
      <c r="AF1638" s="228"/>
      <c r="AG1638" s="227"/>
      <c r="AH1638" s="247"/>
      <c r="AI1638" s="247"/>
      <c r="AJ1638" s="228"/>
    </row>
    <row r="1639" spans="2:36" ht="68.7" customHeight="1" x14ac:dyDescent="0.3">
      <c r="B1639" s="628" t="s">
        <v>1175</v>
      </c>
      <c r="C1639" s="403" t="s">
        <v>898</v>
      </c>
      <c r="D1639" s="468" t="s">
        <v>66</v>
      </c>
      <c r="E1639" s="229" t="s">
        <v>67</v>
      </c>
      <c r="F1639" s="274" t="s">
        <v>134</v>
      </c>
      <c r="G1639" s="275" t="s">
        <v>973</v>
      </c>
      <c r="H1639" s="228" t="s">
        <v>70</v>
      </c>
      <c r="I1639" s="228" t="s">
        <v>98</v>
      </c>
      <c r="J1639" s="11" t="s">
        <v>705</v>
      </c>
      <c r="K1639" s="80" t="s">
        <v>706</v>
      </c>
      <c r="L1639" s="86" t="s">
        <v>711</v>
      </c>
      <c r="M1639" s="52">
        <v>40</v>
      </c>
      <c r="N1639" s="227" t="s">
        <v>703</v>
      </c>
      <c r="O1639" s="403" t="s">
        <v>579</v>
      </c>
      <c r="P1639" s="228" t="s">
        <v>75</v>
      </c>
      <c r="Q1639" s="228" t="s">
        <v>76</v>
      </c>
      <c r="R1639" s="228" t="s">
        <v>77</v>
      </c>
      <c r="S1639" s="228" t="s">
        <v>109</v>
      </c>
      <c r="T1639" s="259">
        <f>+V1639+Y1639</f>
        <v>103575.79999999999</v>
      </c>
      <c r="U1639" s="259">
        <f>+T1639/M1640</f>
        <v>103575.79999999999</v>
      </c>
      <c r="V1639" s="430">
        <v>88039.43</v>
      </c>
      <c r="W1639" s="227" t="s">
        <v>98</v>
      </c>
      <c r="X1639" s="227" t="s">
        <v>98</v>
      </c>
      <c r="Y1639" s="401">
        <v>15536.37</v>
      </c>
      <c r="Z1639" s="227" t="s">
        <v>98</v>
      </c>
      <c r="AA1639" s="227" t="s">
        <v>98</v>
      </c>
      <c r="AB1639" s="430">
        <v>8398.0300000000007</v>
      </c>
      <c r="AC1639" s="227" t="s">
        <v>149</v>
      </c>
      <c r="AD1639" s="227" t="s">
        <v>98</v>
      </c>
      <c r="AE1639" s="242">
        <f>+V1639+Y1639</f>
        <v>103575.79999999999</v>
      </c>
      <c r="AF1639" s="228" t="s">
        <v>98</v>
      </c>
      <c r="AG1639" s="227" t="s">
        <v>33</v>
      </c>
      <c r="AH1639" s="388" t="s">
        <v>232</v>
      </c>
      <c r="AI1639" s="388" t="s">
        <v>405</v>
      </c>
      <c r="AJ1639" s="228"/>
    </row>
    <row r="1640" spans="2:36" ht="68.7" customHeight="1" x14ac:dyDescent="0.3">
      <c r="B1640" s="628"/>
      <c r="C1640" s="404"/>
      <c r="D1640" s="469"/>
      <c r="E1640" s="229"/>
      <c r="F1640" s="274"/>
      <c r="G1640" s="275"/>
      <c r="H1640" s="228"/>
      <c r="I1640" s="228"/>
      <c r="J1640" s="11" t="s">
        <v>111</v>
      </c>
      <c r="K1640" s="80" t="s">
        <v>708</v>
      </c>
      <c r="L1640" s="7" t="s">
        <v>85</v>
      </c>
      <c r="M1640" s="52">
        <v>1</v>
      </c>
      <c r="N1640" s="227"/>
      <c r="O1640" s="404"/>
      <c r="P1640" s="228"/>
      <c r="Q1640" s="228"/>
      <c r="R1640" s="228"/>
      <c r="S1640" s="228"/>
      <c r="T1640" s="228"/>
      <c r="U1640" s="259"/>
      <c r="V1640" s="249"/>
      <c r="W1640" s="227"/>
      <c r="X1640" s="227"/>
      <c r="Y1640" s="249"/>
      <c r="Z1640" s="227"/>
      <c r="AA1640" s="227"/>
      <c r="AB1640" s="249"/>
      <c r="AC1640" s="227"/>
      <c r="AD1640" s="227"/>
      <c r="AE1640" s="227"/>
      <c r="AF1640" s="228"/>
      <c r="AG1640" s="227"/>
      <c r="AH1640" s="389"/>
      <c r="AI1640" s="389"/>
      <c r="AJ1640" s="228"/>
    </row>
    <row r="1641" spans="2:36" ht="68.7" customHeight="1" x14ac:dyDescent="0.3">
      <c r="B1641" s="628"/>
      <c r="C1641" s="404"/>
      <c r="D1641" s="469"/>
      <c r="E1641" s="229"/>
      <c r="F1641" s="274"/>
      <c r="G1641" s="275"/>
      <c r="H1641" s="228"/>
      <c r="I1641" s="228"/>
      <c r="J1641" s="11" t="s">
        <v>127</v>
      </c>
      <c r="K1641" s="80" t="s">
        <v>635</v>
      </c>
      <c r="L1641" s="7" t="s">
        <v>85</v>
      </c>
      <c r="M1641" s="52">
        <v>40</v>
      </c>
      <c r="N1641" s="227"/>
      <c r="O1641" s="404"/>
      <c r="P1641" s="228"/>
      <c r="Q1641" s="228"/>
      <c r="R1641" s="228"/>
      <c r="S1641" s="228"/>
      <c r="T1641" s="228"/>
      <c r="U1641" s="259"/>
      <c r="V1641" s="249"/>
      <c r="W1641" s="227"/>
      <c r="X1641" s="227"/>
      <c r="Y1641" s="249"/>
      <c r="Z1641" s="227"/>
      <c r="AA1641" s="227"/>
      <c r="AB1641" s="249"/>
      <c r="AC1641" s="227"/>
      <c r="AD1641" s="227"/>
      <c r="AE1641" s="227"/>
      <c r="AF1641" s="228"/>
      <c r="AG1641" s="227"/>
      <c r="AH1641" s="390"/>
      <c r="AI1641" s="390"/>
      <c r="AJ1641" s="228"/>
    </row>
    <row r="1642" spans="2:36" ht="68.7" customHeight="1" x14ac:dyDescent="0.3">
      <c r="B1642" s="633" t="s">
        <v>1176</v>
      </c>
      <c r="C1642" s="230" t="s">
        <v>900</v>
      </c>
      <c r="D1642" s="468" t="s">
        <v>66</v>
      </c>
      <c r="E1642" s="229" t="s">
        <v>67</v>
      </c>
      <c r="F1642" s="274" t="s">
        <v>134</v>
      </c>
      <c r="G1642" s="275" t="s">
        <v>973</v>
      </c>
      <c r="H1642" s="228" t="s">
        <v>70</v>
      </c>
      <c r="I1642" s="228" t="s">
        <v>98</v>
      </c>
      <c r="J1642" s="11" t="s">
        <v>705</v>
      </c>
      <c r="K1642" s="80" t="s">
        <v>706</v>
      </c>
      <c r="L1642" s="86" t="s">
        <v>711</v>
      </c>
      <c r="M1642" s="52">
        <v>40</v>
      </c>
      <c r="N1642" s="227" t="s">
        <v>703</v>
      </c>
      <c r="O1642" s="403" t="s">
        <v>579</v>
      </c>
      <c r="P1642" s="228" t="s">
        <v>75</v>
      </c>
      <c r="Q1642" s="228" t="s">
        <v>76</v>
      </c>
      <c r="R1642" s="228" t="s">
        <v>77</v>
      </c>
      <c r="S1642" s="228" t="s">
        <v>109</v>
      </c>
      <c r="T1642" s="259">
        <f>+V1642+Y1642</f>
        <v>235144.7</v>
      </c>
      <c r="U1642" s="259">
        <f>+T1642/M1643</f>
        <v>78381.566666666666</v>
      </c>
      <c r="V1642" s="248">
        <v>199873</v>
      </c>
      <c r="W1642" s="227" t="s">
        <v>98</v>
      </c>
      <c r="X1642" s="227" t="s">
        <v>98</v>
      </c>
      <c r="Y1642" s="248">
        <v>35271.699999999997</v>
      </c>
      <c r="Z1642" s="227" t="s">
        <v>98</v>
      </c>
      <c r="AA1642" s="227" t="s">
        <v>98</v>
      </c>
      <c r="AB1642" s="248">
        <v>19065.650000000001</v>
      </c>
      <c r="AC1642" s="227" t="s">
        <v>149</v>
      </c>
      <c r="AD1642" s="227" t="s">
        <v>98</v>
      </c>
      <c r="AE1642" s="242">
        <f>+V1642+Y1642</f>
        <v>235144.7</v>
      </c>
      <c r="AF1642" s="228" t="s">
        <v>98</v>
      </c>
      <c r="AG1642" s="227" t="s">
        <v>33</v>
      </c>
      <c r="AH1642" s="442" t="s">
        <v>232</v>
      </c>
      <c r="AI1642" s="246" t="s">
        <v>405</v>
      </c>
      <c r="AJ1642" s="228"/>
    </row>
    <row r="1643" spans="2:36" ht="68.7" customHeight="1" x14ac:dyDescent="0.3">
      <c r="B1643" s="469"/>
      <c r="C1643" s="404"/>
      <c r="D1643" s="469"/>
      <c r="E1643" s="229"/>
      <c r="F1643" s="274"/>
      <c r="G1643" s="275"/>
      <c r="H1643" s="228"/>
      <c r="I1643" s="228"/>
      <c r="J1643" s="11" t="s">
        <v>111</v>
      </c>
      <c r="K1643" s="80" t="s">
        <v>708</v>
      </c>
      <c r="L1643" s="7" t="s">
        <v>85</v>
      </c>
      <c r="M1643" s="86">
        <v>3</v>
      </c>
      <c r="N1643" s="227"/>
      <c r="O1643" s="404"/>
      <c r="P1643" s="228"/>
      <c r="Q1643" s="228"/>
      <c r="R1643" s="228"/>
      <c r="S1643" s="228"/>
      <c r="T1643" s="228"/>
      <c r="U1643" s="259"/>
      <c r="V1643" s="249"/>
      <c r="W1643" s="227"/>
      <c r="X1643" s="227"/>
      <c r="Y1643" s="249"/>
      <c r="Z1643" s="227"/>
      <c r="AA1643" s="227"/>
      <c r="AB1643" s="249"/>
      <c r="AC1643" s="227"/>
      <c r="AD1643" s="227"/>
      <c r="AE1643" s="227"/>
      <c r="AF1643" s="228"/>
      <c r="AG1643" s="227"/>
      <c r="AH1643" s="247"/>
      <c r="AI1643" s="247"/>
      <c r="AJ1643" s="228"/>
    </row>
    <row r="1644" spans="2:36" ht="70.2" customHeight="1" x14ac:dyDescent="0.3">
      <c r="B1644" s="469"/>
      <c r="C1644" s="404"/>
      <c r="D1644" s="469"/>
      <c r="E1644" s="229"/>
      <c r="F1644" s="274"/>
      <c r="G1644" s="275"/>
      <c r="H1644" s="228"/>
      <c r="I1644" s="228"/>
      <c r="J1644" s="11" t="s">
        <v>127</v>
      </c>
      <c r="K1644" s="80" t="s">
        <v>635</v>
      </c>
      <c r="L1644" s="7" t="s">
        <v>85</v>
      </c>
      <c r="M1644" s="86">
        <v>125</v>
      </c>
      <c r="N1644" s="227"/>
      <c r="O1644" s="404"/>
      <c r="P1644" s="228"/>
      <c r="Q1644" s="228"/>
      <c r="R1644" s="228"/>
      <c r="S1644" s="228"/>
      <c r="T1644" s="228"/>
      <c r="U1644" s="259"/>
      <c r="V1644" s="249"/>
      <c r="W1644" s="227"/>
      <c r="X1644" s="227"/>
      <c r="Y1644" s="249"/>
      <c r="Z1644" s="227"/>
      <c r="AA1644" s="227"/>
      <c r="AB1644" s="249"/>
      <c r="AC1644" s="227"/>
      <c r="AD1644" s="227"/>
      <c r="AE1644" s="227"/>
      <c r="AF1644" s="228"/>
      <c r="AG1644" s="227"/>
      <c r="AH1644" s="247"/>
      <c r="AI1644" s="247"/>
      <c r="AJ1644" s="228"/>
    </row>
    <row r="1645" spans="2:36" ht="126" customHeight="1" x14ac:dyDescent="0.3">
      <c r="B1645" s="660" t="s">
        <v>1177</v>
      </c>
      <c r="C1645" s="630" t="s">
        <v>895</v>
      </c>
      <c r="D1645" s="630" t="s">
        <v>66</v>
      </c>
      <c r="E1645" s="256" t="s">
        <v>67</v>
      </c>
      <c r="F1645" s="269" t="s">
        <v>134</v>
      </c>
      <c r="G1645" s="239" t="s">
        <v>973</v>
      </c>
      <c r="H1645" s="256" t="s">
        <v>70</v>
      </c>
      <c r="I1645" s="472" t="s">
        <v>98</v>
      </c>
      <c r="J1645" s="11" t="s">
        <v>705</v>
      </c>
      <c r="K1645" s="80" t="s">
        <v>706</v>
      </c>
      <c r="L1645" s="86" t="s">
        <v>711</v>
      </c>
      <c r="M1645" s="184">
        <v>40</v>
      </c>
      <c r="N1645" s="239" t="s">
        <v>703</v>
      </c>
      <c r="O1645" s="630" t="s">
        <v>894</v>
      </c>
      <c r="P1645" s="256" t="s">
        <v>75</v>
      </c>
      <c r="Q1645" s="256" t="s">
        <v>76</v>
      </c>
      <c r="R1645" s="256" t="s">
        <v>77</v>
      </c>
      <c r="S1645" s="256" t="s">
        <v>109</v>
      </c>
      <c r="T1645" s="326">
        <f>+V1645+Y1645</f>
        <v>51360</v>
      </c>
      <c r="U1645" s="326">
        <f>+T1645/1</f>
        <v>51360</v>
      </c>
      <c r="V1645" s="250">
        <v>43656</v>
      </c>
      <c r="W1645" s="239" t="s">
        <v>98</v>
      </c>
      <c r="X1645" s="239" t="s">
        <v>98</v>
      </c>
      <c r="Y1645" s="250">
        <v>7704</v>
      </c>
      <c r="Z1645" s="239" t="s">
        <v>98</v>
      </c>
      <c r="AA1645" s="239" t="s">
        <v>98</v>
      </c>
      <c r="AB1645" s="250">
        <v>4164.32</v>
      </c>
      <c r="AC1645" s="239" t="s">
        <v>149</v>
      </c>
      <c r="AD1645" s="239" t="s">
        <v>98</v>
      </c>
      <c r="AE1645" s="320">
        <f>+V1645+Y1645</f>
        <v>51360</v>
      </c>
      <c r="AF1645" s="256" t="s">
        <v>98</v>
      </c>
      <c r="AG1645" s="239" t="s">
        <v>33</v>
      </c>
      <c r="AH1645" s="442" t="s">
        <v>232</v>
      </c>
      <c r="AI1645" s="246" t="s">
        <v>405</v>
      </c>
      <c r="AJ1645" s="256"/>
    </row>
    <row r="1646" spans="2:36" ht="68.7" customHeight="1" x14ac:dyDescent="0.3">
      <c r="B1646" s="661"/>
      <c r="C1646" s="631"/>
      <c r="D1646" s="631"/>
      <c r="E1646" s="257"/>
      <c r="F1646" s="465"/>
      <c r="G1646" s="240"/>
      <c r="H1646" s="257"/>
      <c r="I1646" s="473"/>
      <c r="J1646" s="11" t="s">
        <v>127</v>
      </c>
      <c r="K1646" s="80" t="s">
        <v>635</v>
      </c>
      <c r="L1646" s="7" t="s">
        <v>85</v>
      </c>
      <c r="M1646" s="29">
        <v>4</v>
      </c>
      <c r="N1646" s="240"/>
      <c r="O1646" s="631"/>
      <c r="P1646" s="257"/>
      <c r="Q1646" s="257"/>
      <c r="R1646" s="257"/>
      <c r="S1646" s="257"/>
      <c r="T1646" s="327"/>
      <c r="U1646" s="327"/>
      <c r="V1646" s="251"/>
      <c r="W1646" s="240"/>
      <c r="X1646" s="240"/>
      <c r="Y1646" s="251"/>
      <c r="Z1646" s="240"/>
      <c r="AA1646" s="240"/>
      <c r="AB1646" s="251"/>
      <c r="AC1646" s="240"/>
      <c r="AD1646" s="240"/>
      <c r="AE1646" s="321"/>
      <c r="AF1646" s="257"/>
      <c r="AG1646" s="240"/>
      <c r="AH1646" s="247"/>
      <c r="AI1646" s="247"/>
      <c r="AJ1646" s="257"/>
    </row>
    <row r="1647" spans="2:36" ht="96" customHeight="1" thickBot="1" x14ac:dyDescent="0.35">
      <c r="B1647" s="662"/>
      <c r="C1647" s="632"/>
      <c r="D1647" s="632"/>
      <c r="E1647" s="258"/>
      <c r="F1647" s="270"/>
      <c r="G1647" s="241"/>
      <c r="H1647" s="258"/>
      <c r="I1647" s="474"/>
      <c r="J1647" s="185" t="s">
        <v>949</v>
      </c>
      <c r="K1647" s="185" t="s">
        <v>112</v>
      </c>
      <c r="L1647" s="186" t="s">
        <v>85</v>
      </c>
      <c r="M1647" s="187">
        <v>1</v>
      </c>
      <c r="N1647" s="241"/>
      <c r="O1647" s="632"/>
      <c r="P1647" s="258"/>
      <c r="Q1647" s="258"/>
      <c r="R1647" s="258"/>
      <c r="S1647" s="258"/>
      <c r="T1647" s="328"/>
      <c r="U1647" s="328"/>
      <c r="V1647" s="252"/>
      <c r="W1647" s="241"/>
      <c r="X1647" s="241"/>
      <c r="Y1647" s="252"/>
      <c r="Z1647" s="241"/>
      <c r="AA1647" s="241"/>
      <c r="AB1647" s="252"/>
      <c r="AC1647" s="241"/>
      <c r="AD1647" s="241"/>
      <c r="AE1647" s="322"/>
      <c r="AF1647" s="258"/>
      <c r="AG1647" s="241"/>
      <c r="AH1647" s="247"/>
      <c r="AI1647" s="247"/>
      <c r="AJ1647" s="258"/>
    </row>
    <row r="1648" spans="2:36" ht="68.7" customHeight="1" x14ac:dyDescent="0.3">
      <c r="B1648" s="628" t="s">
        <v>1208</v>
      </c>
      <c r="C1648" s="403" t="s">
        <v>1210</v>
      </c>
      <c r="D1648" s="403" t="s">
        <v>66</v>
      </c>
      <c r="E1648" s="229" t="s">
        <v>67</v>
      </c>
      <c r="F1648" s="229" t="s">
        <v>132</v>
      </c>
      <c r="G1648" s="274" t="s">
        <v>700</v>
      </c>
      <c r="H1648" s="228" t="s">
        <v>70</v>
      </c>
      <c r="I1648" s="228" t="s">
        <v>98</v>
      </c>
      <c r="J1648" s="11" t="s">
        <v>113</v>
      </c>
      <c r="K1648" s="7" t="s">
        <v>114</v>
      </c>
      <c r="L1648" s="7" t="s">
        <v>115</v>
      </c>
      <c r="M1648" s="7">
        <v>0.67</v>
      </c>
      <c r="N1648" s="238" t="s">
        <v>703</v>
      </c>
      <c r="O1648" s="403" t="s">
        <v>906</v>
      </c>
      <c r="P1648" s="228" t="s">
        <v>75</v>
      </c>
      <c r="Q1648" s="228" t="s">
        <v>76</v>
      </c>
      <c r="R1648" s="228" t="s">
        <v>77</v>
      </c>
      <c r="S1648" s="228" t="s">
        <v>109</v>
      </c>
      <c r="T1648" s="259">
        <f>+V1648+Y1648</f>
        <v>54453.22</v>
      </c>
      <c r="U1648" s="387">
        <f>+T1648/M1649</f>
        <v>54453.22</v>
      </c>
      <c r="V1648" s="430">
        <v>46285.24</v>
      </c>
      <c r="W1648" s="227" t="s">
        <v>98</v>
      </c>
      <c r="X1648" s="227" t="s">
        <v>98</v>
      </c>
      <c r="Y1648" s="430">
        <v>8167.98</v>
      </c>
      <c r="Z1648" s="227" t="s">
        <v>98</v>
      </c>
      <c r="AA1648" s="227" t="s">
        <v>98</v>
      </c>
      <c r="AB1648" s="430">
        <v>4414.58</v>
      </c>
      <c r="AC1648" s="227" t="s">
        <v>80</v>
      </c>
      <c r="AD1648" s="227" t="s">
        <v>98</v>
      </c>
      <c r="AE1648" s="242">
        <f>+V1648+Y1648</f>
        <v>54453.22</v>
      </c>
      <c r="AF1648" s="228" t="s">
        <v>98</v>
      </c>
      <c r="AG1648" s="227" t="s">
        <v>33</v>
      </c>
      <c r="AH1648" s="246" t="s">
        <v>405</v>
      </c>
      <c r="AI1648" s="246" t="s">
        <v>406</v>
      </c>
      <c r="AJ1648" s="228"/>
    </row>
    <row r="1649" spans="2:36" ht="68.7" customHeight="1" x14ac:dyDescent="0.3">
      <c r="B1649" s="469"/>
      <c r="C1649" s="404"/>
      <c r="D1649" s="469"/>
      <c r="E1649" s="229"/>
      <c r="F1649" s="229"/>
      <c r="G1649" s="274"/>
      <c r="H1649" s="228"/>
      <c r="I1649" s="228"/>
      <c r="J1649" s="11" t="s">
        <v>116</v>
      </c>
      <c r="K1649" s="7" t="s">
        <v>117</v>
      </c>
      <c r="L1649" s="7" t="s">
        <v>85</v>
      </c>
      <c r="M1649" s="7">
        <v>1</v>
      </c>
      <c r="N1649" s="238"/>
      <c r="O1649" s="404"/>
      <c r="P1649" s="228"/>
      <c r="Q1649" s="228"/>
      <c r="R1649" s="228"/>
      <c r="S1649" s="228"/>
      <c r="T1649" s="228"/>
      <c r="U1649" s="230"/>
      <c r="V1649" s="249"/>
      <c r="W1649" s="227"/>
      <c r="X1649" s="227"/>
      <c r="Y1649" s="249"/>
      <c r="Z1649" s="227"/>
      <c r="AA1649" s="227"/>
      <c r="AB1649" s="249"/>
      <c r="AC1649" s="227"/>
      <c r="AD1649" s="227"/>
      <c r="AE1649" s="227"/>
      <c r="AF1649" s="228"/>
      <c r="AG1649" s="227"/>
      <c r="AH1649" s="247"/>
      <c r="AI1649" s="247"/>
      <c r="AJ1649" s="228"/>
    </row>
    <row r="1650" spans="2:36" ht="68.7" customHeight="1" x14ac:dyDescent="0.3">
      <c r="B1650" s="469"/>
      <c r="C1650" s="404"/>
      <c r="D1650" s="469"/>
      <c r="E1650" s="229"/>
      <c r="F1650" s="229"/>
      <c r="G1650" s="274"/>
      <c r="H1650" s="228"/>
      <c r="I1650" s="228"/>
      <c r="J1650" s="11" t="s">
        <v>208</v>
      </c>
      <c r="K1650" s="7" t="s">
        <v>118</v>
      </c>
      <c r="L1650" s="7" t="s">
        <v>119</v>
      </c>
      <c r="M1650" s="7">
        <v>1</v>
      </c>
      <c r="N1650" s="238"/>
      <c r="O1650" s="404"/>
      <c r="P1650" s="228"/>
      <c r="Q1650" s="228"/>
      <c r="R1650" s="228"/>
      <c r="S1650" s="228"/>
      <c r="T1650" s="228"/>
      <c r="U1650" s="230"/>
      <c r="V1650" s="249"/>
      <c r="W1650" s="227"/>
      <c r="X1650" s="227"/>
      <c r="Y1650" s="249"/>
      <c r="Z1650" s="227"/>
      <c r="AA1650" s="227"/>
      <c r="AB1650" s="249"/>
      <c r="AC1650" s="227"/>
      <c r="AD1650" s="227"/>
      <c r="AE1650" s="227"/>
      <c r="AF1650" s="228"/>
      <c r="AG1650" s="227"/>
      <c r="AH1650" s="247"/>
      <c r="AI1650" s="247"/>
      <c r="AJ1650" s="228"/>
    </row>
    <row r="1651" spans="2:36" ht="68.7" customHeight="1" x14ac:dyDescent="0.3">
      <c r="B1651" s="469"/>
      <c r="C1651" s="404"/>
      <c r="D1651" s="469"/>
      <c r="E1651" s="229"/>
      <c r="F1651" s="229"/>
      <c r="G1651" s="274"/>
      <c r="H1651" s="228"/>
      <c r="I1651" s="228"/>
      <c r="J1651" s="11" t="s">
        <v>120</v>
      </c>
      <c r="K1651" s="7" t="s">
        <v>121</v>
      </c>
      <c r="L1651" s="7" t="s">
        <v>119</v>
      </c>
      <c r="M1651" s="7">
        <v>1</v>
      </c>
      <c r="N1651" s="238"/>
      <c r="O1651" s="404"/>
      <c r="P1651" s="228"/>
      <c r="Q1651" s="228"/>
      <c r="R1651" s="228"/>
      <c r="S1651" s="228"/>
      <c r="T1651" s="228"/>
      <c r="U1651" s="230"/>
      <c r="V1651" s="249"/>
      <c r="W1651" s="227"/>
      <c r="X1651" s="227"/>
      <c r="Y1651" s="249"/>
      <c r="Z1651" s="227"/>
      <c r="AA1651" s="227"/>
      <c r="AB1651" s="249"/>
      <c r="AC1651" s="227"/>
      <c r="AD1651" s="227"/>
      <c r="AE1651" s="227"/>
      <c r="AF1651" s="228"/>
      <c r="AG1651" s="227"/>
      <c r="AH1651" s="247"/>
      <c r="AI1651" s="247"/>
      <c r="AJ1651" s="228"/>
    </row>
    <row r="1652" spans="2:36" ht="68.7" customHeight="1" x14ac:dyDescent="0.3">
      <c r="B1652" s="628" t="s">
        <v>1209</v>
      </c>
      <c r="C1652" s="403" t="s">
        <v>899</v>
      </c>
      <c r="D1652" s="403" t="s">
        <v>66</v>
      </c>
      <c r="E1652" s="229" t="s">
        <v>67</v>
      </c>
      <c r="F1652" s="274" t="s">
        <v>134</v>
      </c>
      <c r="G1652" s="275" t="s">
        <v>973</v>
      </c>
      <c r="H1652" s="228" t="s">
        <v>70</v>
      </c>
      <c r="I1652" s="228" t="s">
        <v>98</v>
      </c>
      <c r="J1652" s="11" t="s">
        <v>705</v>
      </c>
      <c r="K1652" s="80" t="s">
        <v>706</v>
      </c>
      <c r="L1652" s="86" t="s">
        <v>711</v>
      </c>
      <c r="M1652" s="52">
        <v>40</v>
      </c>
      <c r="N1652" s="227" t="s">
        <v>703</v>
      </c>
      <c r="O1652" s="403" t="s">
        <v>581</v>
      </c>
      <c r="P1652" s="228" t="s">
        <v>75</v>
      </c>
      <c r="Q1652" s="228" t="s">
        <v>76</v>
      </c>
      <c r="R1652" s="228" t="s">
        <v>77</v>
      </c>
      <c r="S1652" s="228" t="s">
        <v>109</v>
      </c>
      <c r="T1652" s="259">
        <f>+V1652+Y1652</f>
        <v>35612.6</v>
      </c>
      <c r="U1652" s="259">
        <f>+T1652/M1653</f>
        <v>35612.6</v>
      </c>
      <c r="V1652" s="250">
        <v>30270.71</v>
      </c>
      <c r="W1652" s="227" t="s">
        <v>98</v>
      </c>
      <c r="X1652" s="227" t="s">
        <v>98</v>
      </c>
      <c r="Y1652" s="250">
        <v>5341.89</v>
      </c>
      <c r="Z1652" s="227" t="s">
        <v>98</v>
      </c>
      <c r="AA1652" s="227" t="s">
        <v>98</v>
      </c>
      <c r="AB1652" s="250">
        <v>2887.51</v>
      </c>
      <c r="AC1652" s="227" t="s">
        <v>149</v>
      </c>
      <c r="AD1652" s="227" t="s">
        <v>98</v>
      </c>
      <c r="AE1652" s="242">
        <f>+V1652+Y1652</f>
        <v>35612.6</v>
      </c>
      <c r="AF1652" s="228" t="s">
        <v>98</v>
      </c>
      <c r="AG1652" s="227" t="s">
        <v>33</v>
      </c>
      <c r="AH1652" s="438" t="s">
        <v>1211</v>
      </c>
      <c r="AI1652" s="388" t="s">
        <v>406</v>
      </c>
      <c r="AJ1652" s="256"/>
    </row>
    <row r="1653" spans="2:36" ht="68.7" customHeight="1" x14ac:dyDescent="0.3">
      <c r="B1653" s="628"/>
      <c r="C1653" s="403"/>
      <c r="D1653" s="403"/>
      <c r="E1653" s="229"/>
      <c r="F1653" s="274"/>
      <c r="G1653" s="275"/>
      <c r="H1653" s="228"/>
      <c r="I1653" s="228"/>
      <c r="J1653" s="11" t="s">
        <v>111</v>
      </c>
      <c r="K1653" s="80" t="s">
        <v>708</v>
      </c>
      <c r="L1653" s="7" t="s">
        <v>85</v>
      </c>
      <c r="M1653" s="86">
        <v>1</v>
      </c>
      <c r="N1653" s="227"/>
      <c r="O1653" s="403"/>
      <c r="P1653" s="228"/>
      <c r="Q1653" s="228"/>
      <c r="R1653" s="228"/>
      <c r="S1653" s="228"/>
      <c r="T1653" s="228"/>
      <c r="U1653" s="259"/>
      <c r="V1653" s="251"/>
      <c r="W1653" s="227"/>
      <c r="X1653" s="227"/>
      <c r="Y1653" s="251"/>
      <c r="Z1653" s="227"/>
      <c r="AA1653" s="227"/>
      <c r="AB1653" s="251"/>
      <c r="AC1653" s="227"/>
      <c r="AD1653" s="227"/>
      <c r="AE1653" s="227"/>
      <c r="AF1653" s="228"/>
      <c r="AG1653" s="227"/>
      <c r="AH1653" s="389"/>
      <c r="AI1653" s="389"/>
      <c r="AJ1653" s="257"/>
    </row>
    <row r="1654" spans="2:36" ht="68.7" customHeight="1" x14ac:dyDescent="0.3">
      <c r="B1654" s="628"/>
      <c r="C1654" s="403"/>
      <c r="D1654" s="403"/>
      <c r="E1654" s="229"/>
      <c r="F1654" s="274"/>
      <c r="G1654" s="275"/>
      <c r="H1654" s="228"/>
      <c r="I1654" s="228"/>
      <c r="J1654" s="11" t="s">
        <v>127</v>
      </c>
      <c r="K1654" s="80" t="s">
        <v>635</v>
      </c>
      <c r="L1654" s="7" t="s">
        <v>85</v>
      </c>
      <c r="M1654" s="86">
        <v>20</v>
      </c>
      <c r="N1654" s="227"/>
      <c r="O1654" s="403"/>
      <c r="P1654" s="228"/>
      <c r="Q1654" s="228"/>
      <c r="R1654" s="228"/>
      <c r="S1654" s="228"/>
      <c r="T1654" s="228"/>
      <c r="U1654" s="259"/>
      <c r="V1654" s="252"/>
      <c r="W1654" s="227"/>
      <c r="X1654" s="227"/>
      <c r="Y1654" s="252"/>
      <c r="Z1654" s="227"/>
      <c r="AA1654" s="227"/>
      <c r="AB1654" s="252"/>
      <c r="AC1654" s="227"/>
      <c r="AD1654" s="227"/>
      <c r="AE1654" s="227"/>
      <c r="AF1654" s="228"/>
      <c r="AG1654" s="227"/>
      <c r="AH1654" s="390"/>
      <c r="AI1654" s="390"/>
      <c r="AJ1654" s="258"/>
    </row>
    <row r="1655" spans="2:36" ht="68.7" customHeight="1" x14ac:dyDescent="0.3">
      <c r="B1655" s="618" t="s">
        <v>858</v>
      </c>
      <c r="C1655" s="465" t="s">
        <v>864</v>
      </c>
      <c r="D1655" s="618" t="s">
        <v>88</v>
      </c>
      <c r="E1655" s="273" t="s">
        <v>67</v>
      </c>
      <c r="F1655" s="482" t="s">
        <v>134</v>
      </c>
      <c r="G1655" s="492" t="s">
        <v>973</v>
      </c>
      <c r="H1655" s="257" t="s">
        <v>70</v>
      </c>
      <c r="I1655" s="258" t="s">
        <v>98</v>
      </c>
      <c r="J1655" s="72" t="s">
        <v>705</v>
      </c>
      <c r="K1655" s="55" t="s">
        <v>706</v>
      </c>
      <c r="L1655" s="87" t="s">
        <v>711</v>
      </c>
      <c r="M1655" s="49">
        <v>40</v>
      </c>
      <c r="N1655" s="241" t="s">
        <v>703</v>
      </c>
      <c r="O1655" s="278" t="s">
        <v>872</v>
      </c>
      <c r="P1655" s="257" t="s">
        <v>75</v>
      </c>
      <c r="Q1655" s="257" t="s">
        <v>76</v>
      </c>
      <c r="R1655" s="257" t="s">
        <v>77</v>
      </c>
      <c r="S1655" s="258" t="s">
        <v>109</v>
      </c>
      <c r="T1655" s="328">
        <f>+V1655+Y1655</f>
        <v>126221.37</v>
      </c>
      <c r="U1655" s="328" t="s">
        <v>98</v>
      </c>
      <c r="V1655" s="261">
        <v>107288.16</v>
      </c>
      <c r="W1655" s="241" t="s">
        <v>98</v>
      </c>
      <c r="X1655" s="241" t="s">
        <v>98</v>
      </c>
      <c r="Y1655" s="261">
        <v>18933.21</v>
      </c>
      <c r="Z1655" s="241" t="s">
        <v>98</v>
      </c>
      <c r="AA1655" s="241" t="s">
        <v>98</v>
      </c>
      <c r="AB1655" s="439" t="s">
        <v>871</v>
      </c>
      <c r="AC1655" s="241" t="s">
        <v>149</v>
      </c>
      <c r="AD1655" s="241" t="s">
        <v>98</v>
      </c>
      <c r="AE1655" s="322">
        <f>+V1655+Y1655</f>
        <v>126221.37</v>
      </c>
      <c r="AF1655" s="258" t="s">
        <v>98</v>
      </c>
      <c r="AG1655" s="241" t="s">
        <v>33</v>
      </c>
      <c r="AH1655" s="278" t="s">
        <v>1074</v>
      </c>
      <c r="AI1655" s="278" t="s">
        <v>160</v>
      </c>
      <c r="AJ1655" s="258"/>
    </row>
    <row r="1656" spans="2:36" ht="68.7" customHeight="1" x14ac:dyDescent="0.3">
      <c r="B1656" s="618"/>
      <c r="C1656" s="465"/>
      <c r="D1656" s="618"/>
      <c r="E1656" s="229"/>
      <c r="F1656" s="274"/>
      <c r="G1656" s="275"/>
      <c r="H1656" s="257"/>
      <c r="I1656" s="228"/>
      <c r="J1656" s="11" t="s">
        <v>111</v>
      </c>
      <c r="K1656" s="80" t="s">
        <v>708</v>
      </c>
      <c r="L1656" s="7" t="s">
        <v>85</v>
      </c>
      <c r="M1656" s="52">
        <v>3</v>
      </c>
      <c r="N1656" s="227"/>
      <c r="O1656" s="278"/>
      <c r="P1656" s="257"/>
      <c r="Q1656" s="257"/>
      <c r="R1656" s="257"/>
      <c r="S1656" s="228"/>
      <c r="T1656" s="228"/>
      <c r="U1656" s="259"/>
      <c r="V1656" s="443"/>
      <c r="W1656" s="227"/>
      <c r="X1656" s="227"/>
      <c r="Y1656" s="443"/>
      <c r="Z1656" s="227"/>
      <c r="AA1656" s="227"/>
      <c r="AB1656" s="440"/>
      <c r="AC1656" s="227"/>
      <c r="AD1656" s="227"/>
      <c r="AE1656" s="227"/>
      <c r="AF1656" s="228"/>
      <c r="AG1656" s="227"/>
      <c r="AH1656" s="278"/>
      <c r="AI1656" s="278"/>
      <c r="AJ1656" s="228"/>
    </row>
    <row r="1657" spans="2:36" ht="68.7" customHeight="1" x14ac:dyDescent="0.3">
      <c r="B1657" s="619"/>
      <c r="C1657" s="270"/>
      <c r="D1657" s="619"/>
      <c r="E1657" s="229"/>
      <c r="F1657" s="274"/>
      <c r="G1657" s="275"/>
      <c r="H1657" s="258"/>
      <c r="I1657" s="228"/>
      <c r="J1657" s="11" t="s">
        <v>127</v>
      </c>
      <c r="K1657" s="80" t="s">
        <v>635</v>
      </c>
      <c r="L1657" s="7" t="s">
        <v>85</v>
      </c>
      <c r="M1657" s="7">
        <v>120</v>
      </c>
      <c r="N1657" s="227"/>
      <c r="O1657" s="279"/>
      <c r="P1657" s="258"/>
      <c r="Q1657" s="258"/>
      <c r="R1657" s="258"/>
      <c r="S1657" s="228"/>
      <c r="T1657" s="228"/>
      <c r="U1657" s="259"/>
      <c r="V1657" s="406"/>
      <c r="W1657" s="227"/>
      <c r="X1657" s="227"/>
      <c r="Y1657" s="406"/>
      <c r="Z1657" s="227"/>
      <c r="AA1657" s="227"/>
      <c r="AB1657" s="441"/>
      <c r="AC1657" s="227"/>
      <c r="AD1657" s="227"/>
      <c r="AE1657" s="227"/>
      <c r="AF1657" s="228"/>
      <c r="AG1657" s="227"/>
      <c r="AH1657" s="279"/>
      <c r="AI1657" s="279"/>
      <c r="AJ1657" s="228"/>
    </row>
    <row r="1658" spans="2:36" ht="68.7" customHeight="1" x14ac:dyDescent="0.3">
      <c r="B1658" s="263" t="s">
        <v>859</v>
      </c>
      <c r="C1658" s="269" t="s">
        <v>865</v>
      </c>
      <c r="D1658" s="105" t="s">
        <v>88</v>
      </c>
      <c r="E1658" s="229" t="s">
        <v>67</v>
      </c>
      <c r="F1658" s="274" t="s">
        <v>134</v>
      </c>
      <c r="G1658" s="275" t="s">
        <v>973</v>
      </c>
      <c r="H1658" s="256" t="s">
        <v>70</v>
      </c>
      <c r="I1658" s="228" t="s">
        <v>98</v>
      </c>
      <c r="J1658" s="11" t="s">
        <v>705</v>
      </c>
      <c r="K1658" s="80" t="s">
        <v>706</v>
      </c>
      <c r="L1658" s="86" t="s">
        <v>711</v>
      </c>
      <c r="M1658" s="52">
        <v>40</v>
      </c>
      <c r="N1658" s="227" t="s">
        <v>703</v>
      </c>
      <c r="O1658" s="277" t="s">
        <v>872</v>
      </c>
      <c r="P1658" s="256" t="s">
        <v>75</v>
      </c>
      <c r="Q1658" s="256" t="s">
        <v>76</v>
      </c>
      <c r="R1658" s="256" t="s">
        <v>77</v>
      </c>
      <c r="S1658" s="228" t="s">
        <v>109</v>
      </c>
      <c r="T1658" s="259">
        <f>+V1658+Y1658</f>
        <v>48150</v>
      </c>
      <c r="U1658" s="259" t="s">
        <v>98</v>
      </c>
      <c r="V1658" s="244">
        <v>40927.5</v>
      </c>
      <c r="W1658" s="227" t="s">
        <v>98</v>
      </c>
      <c r="X1658" s="227" t="s">
        <v>98</v>
      </c>
      <c r="Y1658" s="244">
        <v>7222.5</v>
      </c>
      <c r="Z1658" s="227" t="s">
        <v>98</v>
      </c>
      <c r="AA1658" s="227" t="s">
        <v>98</v>
      </c>
      <c r="AB1658" s="244">
        <v>27246.92</v>
      </c>
      <c r="AC1658" s="227" t="s">
        <v>149</v>
      </c>
      <c r="AD1658" s="227" t="s">
        <v>98</v>
      </c>
      <c r="AE1658" s="242">
        <f>+V1658+Y1658</f>
        <v>48150</v>
      </c>
      <c r="AF1658" s="228" t="s">
        <v>98</v>
      </c>
      <c r="AG1658" s="227" t="s">
        <v>33</v>
      </c>
      <c r="AH1658" s="277" t="s">
        <v>1074</v>
      </c>
      <c r="AI1658" s="277" t="s">
        <v>160</v>
      </c>
      <c r="AJ1658" s="228"/>
    </row>
    <row r="1659" spans="2:36" ht="68.7" customHeight="1" x14ac:dyDescent="0.3">
      <c r="B1659" s="264"/>
      <c r="C1659" s="465"/>
      <c r="D1659" s="114"/>
      <c r="E1659" s="229"/>
      <c r="F1659" s="274"/>
      <c r="G1659" s="275"/>
      <c r="H1659" s="257"/>
      <c r="I1659" s="228"/>
      <c r="J1659" s="11" t="s">
        <v>111</v>
      </c>
      <c r="K1659" s="80" t="s">
        <v>708</v>
      </c>
      <c r="L1659" s="7" t="s">
        <v>85</v>
      </c>
      <c r="M1659" s="52">
        <v>2</v>
      </c>
      <c r="N1659" s="227"/>
      <c r="O1659" s="278"/>
      <c r="P1659" s="257"/>
      <c r="Q1659" s="257"/>
      <c r="R1659" s="257"/>
      <c r="S1659" s="228"/>
      <c r="T1659" s="228"/>
      <c r="U1659" s="259"/>
      <c r="V1659" s="245"/>
      <c r="W1659" s="227"/>
      <c r="X1659" s="227"/>
      <c r="Y1659" s="245"/>
      <c r="Z1659" s="227"/>
      <c r="AA1659" s="227"/>
      <c r="AB1659" s="245"/>
      <c r="AC1659" s="227"/>
      <c r="AD1659" s="227"/>
      <c r="AE1659" s="227"/>
      <c r="AF1659" s="228"/>
      <c r="AG1659" s="227"/>
      <c r="AH1659" s="278"/>
      <c r="AI1659" s="278"/>
      <c r="AJ1659" s="228"/>
    </row>
    <row r="1660" spans="2:36" ht="68.7" customHeight="1" x14ac:dyDescent="0.3">
      <c r="B1660" s="265"/>
      <c r="C1660" s="270"/>
      <c r="D1660" s="87"/>
      <c r="E1660" s="229"/>
      <c r="F1660" s="274"/>
      <c r="G1660" s="275"/>
      <c r="H1660" s="258"/>
      <c r="I1660" s="228"/>
      <c r="J1660" s="11" t="s">
        <v>127</v>
      </c>
      <c r="K1660" s="80" t="s">
        <v>635</v>
      </c>
      <c r="L1660" s="7" t="s">
        <v>85</v>
      </c>
      <c r="M1660" s="7">
        <v>120</v>
      </c>
      <c r="N1660" s="227"/>
      <c r="O1660" s="279"/>
      <c r="P1660" s="258"/>
      <c r="Q1660" s="258"/>
      <c r="R1660" s="258"/>
      <c r="S1660" s="228"/>
      <c r="T1660" s="228"/>
      <c r="U1660" s="259"/>
      <c r="V1660" s="392"/>
      <c r="W1660" s="227"/>
      <c r="X1660" s="227"/>
      <c r="Y1660" s="392"/>
      <c r="Z1660" s="227"/>
      <c r="AA1660" s="227"/>
      <c r="AB1660" s="392"/>
      <c r="AC1660" s="227"/>
      <c r="AD1660" s="227"/>
      <c r="AE1660" s="227"/>
      <c r="AF1660" s="228"/>
      <c r="AG1660" s="227"/>
      <c r="AH1660" s="279"/>
      <c r="AI1660" s="279"/>
      <c r="AJ1660" s="228"/>
    </row>
    <row r="1661" spans="2:36" ht="68.7" customHeight="1" x14ac:dyDescent="0.3">
      <c r="B1661" s="263" t="s">
        <v>860</v>
      </c>
      <c r="C1661" s="256" t="s">
        <v>866</v>
      </c>
      <c r="D1661" s="617" t="s">
        <v>88</v>
      </c>
      <c r="E1661" s="229" t="s">
        <v>67</v>
      </c>
      <c r="F1661" s="274" t="s">
        <v>134</v>
      </c>
      <c r="G1661" s="275" t="s">
        <v>973</v>
      </c>
      <c r="H1661" s="256" t="s">
        <v>70</v>
      </c>
      <c r="I1661" s="228" t="s">
        <v>98</v>
      </c>
      <c r="J1661" s="11" t="s">
        <v>705</v>
      </c>
      <c r="K1661" s="80" t="s">
        <v>706</v>
      </c>
      <c r="L1661" s="86" t="s">
        <v>711</v>
      </c>
      <c r="M1661" s="52">
        <v>40</v>
      </c>
      <c r="N1661" s="227" t="s">
        <v>703</v>
      </c>
      <c r="O1661" s="277" t="s">
        <v>1075</v>
      </c>
      <c r="P1661" s="256" t="s">
        <v>75</v>
      </c>
      <c r="Q1661" s="256" t="s">
        <v>76</v>
      </c>
      <c r="R1661" s="256" t="s">
        <v>77</v>
      </c>
      <c r="S1661" s="228" t="s">
        <v>109</v>
      </c>
      <c r="T1661" s="259">
        <f>+V1661+Y1661</f>
        <v>71422.47</v>
      </c>
      <c r="U1661" s="259" t="s">
        <v>98</v>
      </c>
      <c r="V1661" s="244">
        <v>60709.11</v>
      </c>
      <c r="W1661" s="227" t="s">
        <v>98</v>
      </c>
      <c r="X1661" s="227" t="s">
        <v>98</v>
      </c>
      <c r="Y1661" s="244">
        <v>10713.36</v>
      </c>
      <c r="Z1661" s="227" t="s">
        <v>98</v>
      </c>
      <c r="AA1661" s="227" t="s">
        <v>98</v>
      </c>
      <c r="AB1661" s="244">
        <v>12603.96</v>
      </c>
      <c r="AC1661" s="227" t="s">
        <v>149</v>
      </c>
      <c r="AD1661" s="227" t="s">
        <v>98</v>
      </c>
      <c r="AE1661" s="242">
        <f>+V1661+Y1661</f>
        <v>71422.47</v>
      </c>
      <c r="AF1661" s="228" t="s">
        <v>98</v>
      </c>
      <c r="AG1661" s="227" t="s">
        <v>33</v>
      </c>
      <c r="AH1661" s="277" t="s">
        <v>1074</v>
      </c>
      <c r="AI1661" s="277" t="s">
        <v>160</v>
      </c>
      <c r="AJ1661" s="228"/>
    </row>
    <row r="1662" spans="2:36" ht="68.7" customHeight="1" x14ac:dyDescent="0.3">
      <c r="B1662" s="264"/>
      <c r="C1662" s="465"/>
      <c r="D1662" s="618"/>
      <c r="E1662" s="229"/>
      <c r="F1662" s="274"/>
      <c r="G1662" s="275"/>
      <c r="H1662" s="257"/>
      <c r="I1662" s="228"/>
      <c r="J1662" s="11" t="s">
        <v>111</v>
      </c>
      <c r="K1662" s="80" t="s">
        <v>708</v>
      </c>
      <c r="L1662" s="7" t="s">
        <v>85</v>
      </c>
      <c r="M1662" s="52">
        <v>3</v>
      </c>
      <c r="N1662" s="227"/>
      <c r="O1662" s="278"/>
      <c r="P1662" s="257"/>
      <c r="Q1662" s="257"/>
      <c r="R1662" s="257"/>
      <c r="S1662" s="228"/>
      <c r="T1662" s="228"/>
      <c r="U1662" s="259"/>
      <c r="V1662" s="245"/>
      <c r="W1662" s="227"/>
      <c r="X1662" s="227"/>
      <c r="Y1662" s="245"/>
      <c r="Z1662" s="227"/>
      <c r="AA1662" s="227"/>
      <c r="AB1662" s="245"/>
      <c r="AC1662" s="227"/>
      <c r="AD1662" s="227"/>
      <c r="AE1662" s="227"/>
      <c r="AF1662" s="228"/>
      <c r="AG1662" s="227"/>
      <c r="AH1662" s="278"/>
      <c r="AI1662" s="278"/>
      <c r="AJ1662" s="228"/>
    </row>
    <row r="1663" spans="2:36" ht="68.7" customHeight="1" x14ac:dyDescent="0.3">
      <c r="B1663" s="264"/>
      <c r="C1663" s="465"/>
      <c r="D1663" s="619"/>
      <c r="E1663" s="229"/>
      <c r="F1663" s="274"/>
      <c r="G1663" s="275"/>
      <c r="H1663" s="258"/>
      <c r="I1663" s="228"/>
      <c r="J1663" s="11" t="s">
        <v>127</v>
      </c>
      <c r="K1663" s="80" t="s">
        <v>635</v>
      </c>
      <c r="L1663" s="7" t="s">
        <v>85</v>
      </c>
      <c r="M1663" s="7">
        <v>24</v>
      </c>
      <c r="N1663" s="227"/>
      <c r="O1663" s="279"/>
      <c r="P1663" s="258"/>
      <c r="Q1663" s="258"/>
      <c r="R1663" s="258"/>
      <c r="S1663" s="228"/>
      <c r="T1663" s="228"/>
      <c r="U1663" s="259"/>
      <c r="V1663" s="392"/>
      <c r="W1663" s="227"/>
      <c r="X1663" s="227"/>
      <c r="Y1663" s="392"/>
      <c r="Z1663" s="227"/>
      <c r="AA1663" s="227"/>
      <c r="AB1663" s="392"/>
      <c r="AC1663" s="227"/>
      <c r="AD1663" s="227"/>
      <c r="AE1663" s="227"/>
      <c r="AF1663" s="228"/>
      <c r="AG1663" s="227"/>
      <c r="AH1663" s="279"/>
      <c r="AI1663" s="279"/>
      <c r="AJ1663" s="228"/>
    </row>
    <row r="1664" spans="2:36" ht="68.7" customHeight="1" x14ac:dyDescent="0.3">
      <c r="B1664" s="256" t="s">
        <v>1076</v>
      </c>
      <c r="C1664" s="551" t="s">
        <v>867</v>
      </c>
      <c r="D1664" s="622" t="s">
        <v>88</v>
      </c>
      <c r="E1664" s="299" t="s">
        <v>67</v>
      </c>
      <c r="F1664" s="360" t="s">
        <v>134</v>
      </c>
      <c r="G1664" s="464" t="s">
        <v>1077</v>
      </c>
      <c r="H1664" s="304" t="s">
        <v>70</v>
      </c>
      <c r="I1664" s="243" t="s">
        <v>98</v>
      </c>
      <c r="J1664" s="20" t="s">
        <v>705</v>
      </c>
      <c r="K1664" s="74" t="s">
        <v>706</v>
      </c>
      <c r="L1664" s="90" t="s">
        <v>711</v>
      </c>
      <c r="M1664" s="58">
        <v>40</v>
      </c>
      <c r="N1664" s="282" t="s">
        <v>703</v>
      </c>
      <c r="O1664" s="431" t="s">
        <v>872</v>
      </c>
      <c r="P1664" s="304" t="s">
        <v>75</v>
      </c>
      <c r="Q1664" s="304" t="s">
        <v>76</v>
      </c>
      <c r="R1664" s="304" t="s">
        <v>77</v>
      </c>
      <c r="S1664" s="243" t="s">
        <v>109</v>
      </c>
      <c r="T1664" s="370">
        <f>+V1664+Y1664</f>
        <v>85674.87</v>
      </c>
      <c r="U1664" s="370" t="s">
        <v>98</v>
      </c>
      <c r="V1664" s="383">
        <v>72823.649999999994</v>
      </c>
      <c r="W1664" s="282" t="s">
        <v>98</v>
      </c>
      <c r="X1664" s="282" t="s">
        <v>98</v>
      </c>
      <c r="Y1664" s="115">
        <v>12851.22</v>
      </c>
      <c r="Z1664" s="282" t="s">
        <v>98</v>
      </c>
      <c r="AA1664" s="282" t="s">
        <v>98</v>
      </c>
      <c r="AB1664" s="383">
        <v>14130</v>
      </c>
      <c r="AC1664" s="282" t="s">
        <v>149</v>
      </c>
      <c r="AD1664" s="282" t="s">
        <v>98</v>
      </c>
      <c r="AE1664" s="367">
        <f>+V1664+Y1664</f>
        <v>85674.87</v>
      </c>
      <c r="AF1664" s="243" t="s">
        <v>98</v>
      </c>
      <c r="AG1664" s="282" t="s">
        <v>33</v>
      </c>
      <c r="AH1664" s="431" t="s">
        <v>176</v>
      </c>
      <c r="AI1664" s="431" t="s">
        <v>161</v>
      </c>
      <c r="AJ1664" s="243"/>
    </row>
    <row r="1665" spans="2:36" ht="68.7" customHeight="1" x14ac:dyDescent="0.3">
      <c r="B1665" s="264"/>
      <c r="C1665" s="621"/>
      <c r="D1665" s="623"/>
      <c r="E1665" s="299"/>
      <c r="F1665" s="360"/>
      <c r="G1665" s="464"/>
      <c r="H1665" s="306"/>
      <c r="I1665" s="243"/>
      <c r="J1665" s="20" t="s">
        <v>111</v>
      </c>
      <c r="K1665" s="74" t="s">
        <v>708</v>
      </c>
      <c r="L1665" s="27" t="s">
        <v>85</v>
      </c>
      <c r="M1665" s="58">
        <v>2</v>
      </c>
      <c r="N1665" s="282"/>
      <c r="O1665" s="432"/>
      <c r="P1665" s="306"/>
      <c r="Q1665" s="306"/>
      <c r="R1665" s="306"/>
      <c r="S1665" s="243"/>
      <c r="T1665" s="243"/>
      <c r="U1665" s="370"/>
      <c r="V1665" s="384"/>
      <c r="W1665" s="282"/>
      <c r="X1665" s="282"/>
      <c r="Y1665" s="116"/>
      <c r="Z1665" s="282"/>
      <c r="AA1665" s="282"/>
      <c r="AB1665" s="384"/>
      <c r="AC1665" s="282"/>
      <c r="AD1665" s="282"/>
      <c r="AE1665" s="282"/>
      <c r="AF1665" s="243"/>
      <c r="AG1665" s="282"/>
      <c r="AH1665" s="432"/>
      <c r="AI1665" s="432"/>
      <c r="AJ1665" s="243"/>
    </row>
    <row r="1666" spans="2:36" ht="68.7" customHeight="1" x14ac:dyDescent="0.3">
      <c r="B1666" s="265"/>
      <c r="C1666" s="552"/>
      <c r="D1666" s="624"/>
      <c r="E1666" s="299"/>
      <c r="F1666" s="360"/>
      <c r="G1666" s="464"/>
      <c r="H1666" s="305"/>
      <c r="I1666" s="243"/>
      <c r="J1666" s="20" t="s">
        <v>127</v>
      </c>
      <c r="K1666" s="74" t="s">
        <v>635</v>
      </c>
      <c r="L1666" s="27" t="s">
        <v>85</v>
      </c>
      <c r="M1666" s="27">
        <v>260</v>
      </c>
      <c r="N1666" s="282"/>
      <c r="O1666" s="433"/>
      <c r="P1666" s="305"/>
      <c r="Q1666" s="305"/>
      <c r="R1666" s="305"/>
      <c r="S1666" s="243"/>
      <c r="T1666" s="243"/>
      <c r="U1666" s="370"/>
      <c r="V1666" s="426"/>
      <c r="W1666" s="282"/>
      <c r="X1666" s="282"/>
      <c r="Y1666" s="117"/>
      <c r="Z1666" s="282"/>
      <c r="AA1666" s="282"/>
      <c r="AB1666" s="426"/>
      <c r="AC1666" s="282"/>
      <c r="AD1666" s="282"/>
      <c r="AE1666" s="282"/>
      <c r="AF1666" s="243"/>
      <c r="AG1666" s="282"/>
      <c r="AH1666" s="433"/>
      <c r="AI1666" s="433"/>
      <c r="AJ1666" s="243"/>
    </row>
    <row r="1667" spans="2:36" ht="68.7" customHeight="1" x14ac:dyDescent="0.3">
      <c r="B1667" s="263" t="s">
        <v>861</v>
      </c>
      <c r="C1667" s="269" t="s">
        <v>868</v>
      </c>
      <c r="D1667" s="114" t="s">
        <v>88</v>
      </c>
      <c r="E1667" s="229" t="s">
        <v>67</v>
      </c>
      <c r="F1667" s="274" t="s">
        <v>134</v>
      </c>
      <c r="G1667" s="275" t="s">
        <v>973</v>
      </c>
      <c r="H1667" s="256" t="s">
        <v>70</v>
      </c>
      <c r="I1667" s="228" t="s">
        <v>98</v>
      </c>
      <c r="J1667" s="11" t="s">
        <v>705</v>
      </c>
      <c r="K1667" s="80" t="s">
        <v>706</v>
      </c>
      <c r="L1667" s="86" t="s">
        <v>711</v>
      </c>
      <c r="M1667" s="52">
        <v>40</v>
      </c>
      <c r="N1667" s="227" t="s">
        <v>703</v>
      </c>
      <c r="O1667" s="118" t="s">
        <v>989</v>
      </c>
      <c r="P1667" s="256" t="s">
        <v>75</v>
      </c>
      <c r="Q1667" s="256" t="s">
        <v>76</v>
      </c>
      <c r="R1667" s="256" t="s">
        <v>77</v>
      </c>
      <c r="S1667" s="228" t="s">
        <v>109</v>
      </c>
      <c r="T1667" s="259">
        <f>+V1667+Y1667</f>
        <v>47914.07</v>
      </c>
      <c r="U1667" s="259" t="s">
        <v>98</v>
      </c>
      <c r="V1667" s="357">
        <v>40726.959999999999</v>
      </c>
      <c r="W1667" s="227" t="s">
        <v>98</v>
      </c>
      <c r="X1667" s="227" t="s">
        <v>98</v>
      </c>
      <c r="Y1667" s="88">
        <v>7187.11</v>
      </c>
      <c r="Z1667" s="227" t="s">
        <v>98</v>
      </c>
      <c r="AA1667" s="227" t="s">
        <v>98</v>
      </c>
      <c r="AB1667" s="88">
        <v>7902.26</v>
      </c>
      <c r="AC1667" s="227" t="s">
        <v>149</v>
      </c>
      <c r="AD1667" s="227" t="s">
        <v>98</v>
      </c>
      <c r="AE1667" s="242">
        <f>+V1667+Y1667</f>
        <v>47914.07</v>
      </c>
      <c r="AF1667" s="228" t="s">
        <v>98</v>
      </c>
      <c r="AG1667" s="227" t="s">
        <v>33</v>
      </c>
      <c r="AH1667" s="277" t="s">
        <v>176</v>
      </c>
      <c r="AI1667" s="277" t="s">
        <v>161</v>
      </c>
      <c r="AJ1667" s="228"/>
    </row>
    <row r="1668" spans="2:36" ht="68.7" customHeight="1" x14ac:dyDescent="0.3">
      <c r="B1668" s="264"/>
      <c r="C1668" s="465"/>
      <c r="D1668" s="114"/>
      <c r="E1668" s="229"/>
      <c r="F1668" s="274"/>
      <c r="G1668" s="275"/>
      <c r="H1668" s="257"/>
      <c r="I1668" s="228"/>
      <c r="J1668" s="11" t="s">
        <v>111</v>
      </c>
      <c r="K1668" s="80" t="s">
        <v>708</v>
      </c>
      <c r="L1668" s="7" t="s">
        <v>85</v>
      </c>
      <c r="M1668" s="52">
        <v>1</v>
      </c>
      <c r="N1668" s="227"/>
      <c r="O1668" s="278"/>
      <c r="P1668" s="257"/>
      <c r="Q1668" s="257"/>
      <c r="R1668" s="257"/>
      <c r="S1668" s="228"/>
      <c r="T1668" s="228"/>
      <c r="U1668" s="259"/>
      <c r="V1668" s="358"/>
      <c r="W1668" s="227"/>
      <c r="X1668" s="227"/>
      <c r="Y1668" s="88"/>
      <c r="Z1668" s="227"/>
      <c r="AA1668" s="227"/>
      <c r="AB1668" s="88"/>
      <c r="AC1668" s="227"/>
      <c r="AD1668" s="227"/>
      <c r="AE1668" s="227"/>
      <c r="AF1668" s="228"/>
      <c r="AG1668" s="227"/>
      <c r="AH1668" s="278"/>
      <c r="AI1668" s="278"/>
      <c r="AJ1668" s="228"/>
    </row>
    <row r="1669" spans="2:36" ht="68.7" customHeight="1" x14ac:dyDescent="0.3">
      <c r="B1669" s="265"/>
      <c r="C1669" s="270"/>
      <c r="D1669" s="114"/>
      <c r="E1669" s="229"/>
      <c r="F1669" s="274"/>
      <c r="G1669" s="275"/>
      <c r="H1669" s="258"/>
      <c r="I1669" s="228"/>
      <c r="J1669" s="11" t="s">
        <v>127</v>
      </c>
      <c r="K1669" s="80" t="s">
        <v>635</v>
      </c>
      <c r="L1669" s="7" t="s">
        <v>85</v>
      </c>
      <c r="M1669" s="7">
        <v>16</v>
      </c>
      <c r="N1669" s="227"/>
      <c r="O1669" s="279"/>
      <c r="P1669" s="258"/>
      <c r="Q1669" s="258"/>
      <c r="R1669" s="258"/>
      <c r="S1669" s="228"/>
      <c r="T1669" s="228"/>
      <c r="U1669" s="259"/>
      <c r="V1669" s="359"/>
      <c r="W1669" s="227"/>
      <c r="X1669" s="227"/>
      <c r="Y1669" s="88"/>
      <c r="Z1669" s="227"/>
      <c r="AA1669" s="227"/>
      <c r="AB1669" s="88"/>
      <c r="AC1669" s="227"/>
      <c r="AD1669" s="227"/>
      <c r="AE1669" s="227"/>
      <c r="AF1669" s="228"/>
      <c r="AG1669" s="227"/>
      <c r="AH1669" s="279"/>
      <c r="AI1669" s="279"/>
      <c r="AJ1669" s="228"/>
    </row>
    <row r="1670" spans="2:36" ht="68.7" customHeight="1" x14ac:dyDescent="0.3">
      <c r="B1670" s="263" t="s">
        <v>862</v>
      </c>
      <c r="C1670" s="269" t="s">
        <v>867</v>
      </c>
      <c r="D1670" s="105" t="s">
        <v>88</v>
      </c>
      <c r="E1670" s="229" t="s">
        <v>67</v>
      </c>
      <c r="F1670" s="274" t="s">
        <v>134</v>
      </c>
      <c r="G1670" s="275" t="s">
        <v>973</v>
      </c>
      <c r="H1670" s="256" t="s">
        <v>70</v>
      </c>
      <c r="I1670" s="228" t="s">
        <v>98</v>
      </c>
      <c r="J1670" s="11" t="s">
        <v>705</v>
      </c>
      <c r="K1670" s="80" t="s">
        <v>706</v>
      </c>
      <c r="L1670" s="86" t="s">
        <v>711</v>
      </c>
      <c r="M1670" s="52">
        <v>40</v>
      </c>
      <c r="N1670" s="227" t="s">
        <v>703</v>
      </c>
      <c r="O1670" s="277" t="s">
        <v>872</v>
      </c>
      <c r="P1670" s="256" t="s">
        <v>75</v>
      </c>
      <c r="Q1670" s="256" t="s">
        <v>76</v>
      </c>
      <c r="R1670" s="256" t="s">
        <v>77</v>
      </c>
      <c r="S1670" s="228" t="s">
        <v>109</v>
      </c>
      <c r="T1670" s="259">
        <f>+V1670+Y1670</f>
        <v>199908.03</v>
      </c>
      <c r="U1670" s="259" t="s">
        <v>98</v>
      </c>
      <c r="V1670" s="84">
        <v>169921.85</v>
      </c>
      <c r="W1670" s="227" t="s">
        <v>98</v>
      </c>
      <c r="X1670" s="227" t="s">
        <v>98</v>
      </c>
      <c r="Y1670" s="84">
        <v>29986.18</v>
      </c>
      <c r="Z1670" s="227" t="s">
        <v>98</v>
      </c>
      <c r="AA1670" s="227" t="s">
        <v>98</v>
      </c>
      <c r="AB1670" s="84">
        <v>32970</v>
      </c>
      <c r="AC1670" s="227" t="s">
        <v>149</v>
      </c>
      <c r="AD1670" s="227" t="s">
        <v>98</v>
      </c>
      <c r="AE1670" s="242">
        <f>+V1670+Y1670</f>
        <v>199908.03</v>
      </c>
      <c r="AF1670" s="228" t="s">
        <v>98</v>
      </c>
      <c r="AG1670" s="227" t="s">
        <v>33</v>
      </c>
      <c r="AH1670" s="277" t="s">
        <v>176</v>
      </c>
      <c r="AI1670" s="277" t="s">
        <v>161</v>
      </c>
      <c r="AJ1670" s="228"/>
    </row>
    <row r="1671" spans="2:36" ht="68.7" customHeight="1" x14ac:dyDescent="0.3">
      <c r="B1671" s="264"/>
      <c r="C1671" s="465"/>
      <c r="D1671" s="119"/>
      <c r="E1671" s="229"/>
      <c r="F1671" s="274"/>
      <c r="G1671" s="275"/>
      <c r="H1671" s="257"/>
      <c r="I1671" s="228"/>
      <c r="J1671" s="11" t="s">
        <v>111</v>
      </c>
      <c r="K1671" s="80" t="s">
        <v>708</v>
      </c>
      <c r="L1671" s="7" t="s">
        <v>85</v>
      </c>
      <c r="M1671" s="52">
        <v>6</v>
      </c>
      <c r="N1671" s="227"/>
      <c r="O1671" s="278"/>
      <c r="P1671" s="257"/>
      <c r="Q1671" s="257"/>
      <c r="R1671" s="257"/>
      <c r="S1671" s="228"/>
      <c r="T1671" s="228"/>
      <c r="U1671" s="259"/>
      <c r="V1671" s="120"/>
      <c r="W1671" s="227"/>
      <c r="X1671" s="227"/>
      <c r="Y1671" s="120"/>
      <c r="Z1671" s="227"/>
      <c r="AA1671" s="227"/>
      <c r="AB1671" s="85"/>
      <c r="AC1671" s="227"/>
      <c r="AD1671" s="227"/>
      <c r="AE1671" s="227"/>
      <c r="AF1671" s="228"/>
      <c r="AG1671" s="227"/>
      <c r="AH1671" s="278"/>
      <c r="AI1671" s="278"/>
      <c r="AJ1671" s="228"/>
    </row>
    <row r="1672" spans="2:36" ht="68.7" customHeight="1" x14ac:dyDescent="0.3">
      <c r="B1672" s="265"/>
      <c r="C1672" s="270"/>
      <c r="D1672" s="121"/>
      <c r="E1672" s="229"/>
      <c r="F1672" s="274"/>
      <c r="G1672" s="275"/>
      <c r="H1672" s="258"/>
      <c r="I1672" s="228"/>
      <c r="J1672" s="11" t="s">
        <v>127</v>
      </c>
      <c r="K1672" s="80" t="s">
        <v>635</v>
      </c>
      <c r="L1672" s="7" t="s">
        <v>85</v>
      </c>
      <c r="M1672" s="7">
        <v>460</v>
      </c>
      <c r="N1672" s="227"/>
      <c r="O1672" s="279"/>
      <c r="P1672" s="258"/>
      <c r="Q1672" s="258"/>
      <c r="R1672" s="258"/>
      <c r="S1672" s="228"/>
      <c r="T1672" s="228"/>
      <c r="U1672" s="259"/>
      <c r="V1672" s="122"/>
      <c r="W1672" s="227"/>
      <c r="X1672" s="227"/>
      <c r="Y1672" s="122"/>
      <c r="Z1672" s="227"/>
      <c r="AA1672" s="227"/>
      <c r="AB1672" s="83"/>
      <c r="AC1672" s="227"/>
      <c r="AD1672" s="227"/>
      <c r="AE1672" s="227"/>
      <c r="AF1672" s="228"/>
      <c r="AG1672" s="227"/>
      <c r="AH1672" s="279"/>
      <c r="AI1672" s="279"/>
      <c r="AJ1672" s="228"/>
    </row>
    <row r="1673" spans="2:36" ht="68.7" customHeight="1" x14ac:dyDescent="0.3">
      <c r="B1673" s="304" t="s">
        <v>1149</v>
      </c>
      <c r="C1673" s="551" t="s">
        <v>869</v>
      </c>
      <c r="D1673" s="622" t="s">
        <v>88</v>
      </c>
      <c r="E1673" s="299" t="s">
        <v>67</v>
      </c>
      <c r="F1673" s="299" t="s">
        <v>132</v>
      </c>
      <c r="G1673" s="360" t="s">
        <v>700</v>
      </c>
      <c r="H1673" s="304" t="s">
        <v>70</v>
      </c>
      <c r="I1673" s="243" t="s">
        <v>98</v>
      </c>
      <c r="J1673" s="20" t="s">
        <v>113</v>
      </c>
      <c r="K1673" s="27" t="s">
        <v>114</v>
      </c>
      <c r="L1673" s="27" t="s">
        <v>115</v>
      </c>
      <c r="M1673" s="27">
        <v>2</v>
      </c>
      <c r="N1673" s="366" t="s">
        <v>703</v>
      </c>
      <c r="O1673" s="431" t="s">
        <v>1128</v>
      </c>
      <c r="P1673" s="304" t="s">
        <v>75</v>
      </c>
      <c r="Q1673" s="304" t="s">
        <v>76</v>
      </c>
      <c r="R1673" s="304" t="s">
        <v>77</v>
      </c>
      <c r="S1673" s="243" t="s">
        <v>109</v>
      </c>
      <c r="T1673" s="370">
        <f>+V1673+Y1673</f>
        <v>141240</v>
      </c>
      <c r="U1673" s="371" t="s">
        <v>98</v>
      </c>
      <c r="V1673" s="383">
        <v>120054</v>
      </c>
      <c r="W1673" s="367" t="s">
        <v>98</v>
      </c>
      <c r="X1673" s="367" t="s">
        <v>98</v>
      </c>
      <c r="Y1673" s="383">
        <v>21186</v>
      </c>
      <c r="Z1673" s="282" t="s">
        <v>98</v>
      </c>
      <c r="AA1673" s="282" t="s">
        <v>98</v>
      </c>
      <c r="AB1673" s="385">
        <v>48293.94</v>
      </c>
      <c r="AC1673" s="282" t="s">
        <v>80</v>
      </c>
      <c r="AD1673" s="282" t="s">
        <v>98</v>
      </c>
      <c r="AE1673" s="367">
        <f>+V1673+Y1673</f>
        <v>141240</v>
      </c>
      <c r="AF1673" s="243" t="s">
        <v>98</v>
      </c>
      <c r="AG1673" s="282" t="s">
        <v>33</v>
      </c>
      <c r="AH1673" s="431" t="s">
        <v>714</v>
      </c>
      <c r="AI1673" s="431" t="s">
        <v>253</v>
      </c>
      <c r="AJ1673" s="243"/>
    </row>
    <row r="1674" spans="2:36" ht="85.2" customHeight="1" x14ac:dyDescent="0.3">
      <c r="B1674" s="353"/>
      <c r="C1674" s="621"/>
      <c r="D1674" s="623"/>
      <c r="E1674" s="299"/>
      <c r="F1674" s="299"/>
      <c r="G1674" s="360"/>
      <c r="H1674" s="306"/>
      <c r="I1674" s="243"/>
      <c r="J1674" s="20" t="s">
        <v>116</v>
      </c>
      <c r="K1674" s="27" t="s">
        <v>117</v>
      </c>
      <c r="L1674" s="27" t="s">
        <v>85</v>
      </c>
      <c r="M1674" s="27">
        <v>2</v>
      </c>
      <c r="N1674" s="366"/>
      <c r="O1674" s="432"/>
      <c r="P1674" s="306"/>
      <c r="Q1674" s="306"/>
      <c r="R1674" s="306"/>
      <c r="S1674" s="243"/>
      <c r="T1674" s="243"/>
      <c r="U1674" s="372"/>
      <c r="V1674" s="384"/>
      <c r="W1674" s="367"/>
      <c r="X1674" s="367"/>
      <c r="Y1674" s="384"/>
      <c r="Z1674" s="282"/>
      <c r="AA1674" s="282"/>
      <c r="AB1674" s="386"/>
      <c r="AC1674" s="282"/>
      <c r="AD1674" s="282"/>
      <c r="AE1674" s="282"/>
      <c r="AF1674" s="243"/>
      <c r="AG1674" s="282"/>
      <c r="AH1674" s="432"/>
      <c r="AI1674" s="432"/>
      <c r="AJ1674" s="243"/>
    </row>
    <row r="1675" spans="2:36" ht="68.7" customHeight="1" x14ac:dyDescent="0.3">
      <c r="B1675" s="353"/>
      <c r="C1675" s="621"/>
      <c r="D1675" s="623"/>
      <c r="E1675" s="299"/>
      <c r="F1675" s="299"/>
      <c r="G1675" s="360"/>
      <c r="H1675" s="306"/>
      <c r="I1675" s="243"/>
      <c r="J1675" s="20" t="s">
        <v>208</v>
      </c>
      <c r="K1675" s="27" t="s">
        <v>118</v>
      </c>
      <c r="L1675" s="27" t="s">
        <v>119</v>
      </c>
      <c r="M1675" s="27">
        <v>2</v>
      </c>
      <c r="N1675" s="366"/>
      <c r="O1675" s="432"/>
      <c r="P1675" s="306"/>
      <c r="Q1675" s="306"/>
      <c r="R1675" s="306"/>
      <c r="S1675" s="243"/>
      <c r="T1675" s="243"/>
      <c r="U1675" s="372"/>
      <c r="V1675" s="384"/>
      <c r="W1675" s="367"/>
      <c r="X1675" s="367"/>
      <c r="Y1675" s="384"/>
      <c r="Z1675" s="282"/>
      <c r="AA1675" s="282"/>
      <c r="AB1675" s="386"/>
      <c r="AC1675" s="282"/>
      <c r="AD1675" s="282"/>
      <c r="AE1675" s="282"/>
      <c r="AF1675" s="243"/>
      <c r="AG1675" s="282"/>
      <c r="AH1675" s="432"/>
      <c r="AI1675" s="432"/>
      <c r="AJ1675" s="243"/>
    </row>
    <row r="1676" spans="2:36" ht="68.7" customHeight="1" x14ac:dyDescent="0.3">
      <c r="B1676" s="353"/>
      <c r="C1676" s="552"/>
      <c r="D1676" s="172"/>
      <c r="E1676" s="299"/>
      <c r="F1676" s="299"/>
      <c r="G1676" s="360"/>
      <c r="H1676" s="305"/>
      <c r="I1676" s="243"/>
      <c r="J1676" s="20" t="s">
        <v>120</v>
      </c>
      <c r="K1676" s="27" t="s">
        <v>121</v>
      </c>
      <c r="L1676" s="27" t="s">
        <v>119</v>
      </c>
      <c r="M1676" s="27">
        <v>2</v>
      </c>
      <c r="N1676" s="366"/>
      <c r="O1676" s="433"/>
      <c r="P1676" s="305"/>
      <c r="Q1676" s="305"/>
      <c r="R1676" s="305"/>
      <c r="S1676" s="243"/>
      <c r="T1676" s="243"/>
      <c r="U1676" s="372"/>
      <c r="V1676" s="426"/>
      <c r="W1676" s="367"/>
      <c r="X1676" s="367"/>
      <c r="Y1676" s="168"/>
      <c r="Z1676" s="282"/>
      <c r="AA1676" s="282"/>
      <c r="AB1676" s="169"/>
      <c r="AC1676" s="282"/>
      <c r="AD1676" s="282"/>
      <c r="AE1676" s="282"/>
      <c r="AF1676" s="243"/>
      <c r="AG1676" s="282"/>
      <c r="AH1676" s="171"/>
      <c r="AI1676" s="171"/>
      <c r="AJ1676" s="243"/>
    </row>
    <row r="1677" spans="2:36" ht="68.7" customHeight="1" x14ac:dyDescent="0.3">
      <c r="B1677" s="263" t="s">
        <v>863</v>
      </c>
      <c r="C1677" s="269" t="s">
        <v>864</v>
      </c>
      <c r="D1677" s="105" t="s">
        <v>88</v>
      </c>
      <c r="E1677" s="229" t="s">
        <v>67</v>
      </c>
      <c r="F1677" s="274" t="s">
        <v>134</v>
      </c>
      <c r="G1677" s="275" t="s">
        <v>973</v>
      </c>
      <c r="H1677" s="256" t="s">
        <v>70</v>
      </c>
      <c r="I1677" s="228" t="s">
        <v>98</v>
      </c>
      <c r="J1677" s="11" t="s">
        <v>705</v>
      </c>
      <c r="K1677" s="80" t="s">
        <v>706</v>
      </c>
      <c r="L1677" s="86" t="s">
        <v>711</v>
      </c>
      <c r="M1677" s="52">
        <v>40</v>
      </c>
      <c r="N1677" s="227" t="s">
        <v>703</v>
      </c>
      <c r="O1677" s="277" t="s">
        <v>872</v>
      </c>
      <c r="P1677" s="256" t="s">
        <v>75</v>
      </c>
      <c r="Q1677" s="256" t="s">
        <v>76</v>
      </c>
      <c r="R1677" s="256" t="s">
        <v>77</v>
      </c>
      <c r="S1677" s="228" t="s">
        <v>109</v>
      </c>
      <c r="T1677" s="259">
        <f>+V1677+Y1677</f>
        <v>147258.28999999998</v>
      </c>
      <c r="U1677" s="259" t="s">
        <v>98</v>
      </c>
      <c r="V1677" s="411">
        <v>125169.54</v>
      </c>
      <c r="W1677" s="227" t="s">
        <v>98</v>
      </c>
      <c r="X1677" s="227" t="s">
        <v>98</v>
      </c>
      <c r="Y1677" s="411">
        <v>22088.75</v>
      </c>
      <c r="Z1677" s="227" t="s">
        <v>98</v>
      </c>
      <c r="AA1677" s="227" t="s">
        <v>98</v>
      </c>
      <c r="AB1677" s="411">
        <v>30849.14</v>
      </c>
      <c r="AC1677" s="227" t="s">
        <v>149</v>
      </c>
      <c r="AD1677" s="227" t="s">
        <v>98</v>
      </c>
      <c r="AE1677" s="242">
        <f>+V1677+Y1677</f>
        <v>147258.28999999998</v>
      </c>
      <c r="AF1677" s="228" t="s">
        <v>98</v>
      </c>
      <c r="AG1677" s="227" t="s">
        <v>33</v>
      </c>
      <c r="AH1677" s="277" t="s">
        <v>294</v>
      </c>
      <c r="AI1677" s="277" t="s">
        <v>355</v>
      </c>
      <c r="AJ1677" s="228"/>
    </row>
    <row r="1678" spans="2:36" ht="68.7" customHeight="1" x14ac:dyDescent="0.3">
      <c r="B1678" s="264"/>
      <c r="C1678" s="465"/>
      <c r="D1678" s="114"/>
      <c r="E1678" s="229"/>
      <c r="F1678" s="274"/>
      <c r="G1678" s="275"/>
      <c r="H1678" s="257"/>
      <c r="I1678" s="228"/>
      <c r="J1678" s="11" t="s">
        <v>111</v>
      </c>
      <c r="K1678" s="80" t="s">
        <v>708</v>
      </c>
      <c r="L1678" s="7" t="s">
        <v>85</v>
      </c>
      <c r="M1678" s="52">
        <v>5</v>
      </c>
      <c r="N1678" s="227"/>
      <c r="O1678" s="278"/>
      <c r="P1678" s="257"/>
      <c r="Q1678" s="257"/>
      <c r="R1678" s="257"/>
      <c r="S1678" s="228"/>
      <c r="T1678" s="228"/>
      <c r="U1678" s="259"/>
      <c r="V1678" s="245"/>
      <c r="W1678" s="227"/>
      <c r="X1678" s="227"/>
      <c r="Y1678" s="245"/>
      <c r="Z1678" s="227"/>
      <c r="AA1678" s="227"/>
      <c r="AB1678" s="245"/>
      <c r="AC1678" s="227"/>
      <c r="AD1678" s="227"/>
      <c r="AE1678" s="227"/>
      <c r="AF1678" s="228"/>
      <c r="AG1678" s="227"/>
      <c r="AH1678" s="278"/>
      <c r="AI1678" s="278"/>
      <c r="AJ1678" s="228"/>
    </row>
    <row r="1679" spans="2:36" ht="68.7" customHeight="1" x14ac:dyDescent="0.3">
      <c r="B1679" s="265"/>
      <c r="C1679" s="270"/>
      <c r="D1679" s="87"/>
      <c r="E1679" s="229"/>
      <c r="F1679" s="274"/>
      <c r="G1679" s="275"/>
      <c r="H1679" s="258"/>
      <c r="I1679" s="228"/>
      <c r="J1679" s="11" t="s">
        <v>127</v>
      </c>
      <c r="K1679" s="80" t="s">
        <v>635</v>
      </c>
      <c r="L1679" s="7" t="s">
        <v>85</v>
      </c>
      <c r="M1679" s="7">
        <v>212</v>
      </c>
      <c r="N1679" s="227"/>
      <c r="O1679" s="279"/>
      <c r="P1679" s="258"/>
      <c r="Q1679" s="258"/>
      <c r="R1679" s="258"/>
      <c r="S1679" s="228"/>
      <c r="T1679" s="228"/>
      <c r="U1679" s="259"/>
      <c r="V1679" s="392"/>
      <c r="W1679" s="227"/>
      <c r="X1679" s="227"/>
      <c r="Y1679" s="392"/>
      <c r="Z1679" s="227"/>
      <c r="AA1679" s="227"/>
      <c r="AB1679" s="392"/>
      <c r="AC1679" s="227"/>
      <c r="AD1679" s="227"/>
      <c r="AE1679" s="227"/>
      <c r="AF1679" s="228"/>
      <c r="AG1679" s="227"/>
      <c r="AH1679" s="279"/>
      <c r="AI1679" s="279"/>
      <c r="AJ1679" s="228"/>
    </row>
    <row r="1680" spans="2:36" ht="68.7" customHeight="1" x14ac:dyDescent="0.3">
      <c r="B1680" s="263" t="s">
        <v>942</v>
      </c>
      <c r="C1680" s="256" t="s">
        <v>866</v>
      </c>
      <c r="D1680" s="617" t="s">
        <v>88</v>
      </c>
      <c r="E1680" s="229" t="s">
        <v>67</v>
      </c>
      <c r="F1680" s="274" t="s">
        <v>134</v>
      </c>
      <c r="G1680" s="275" t="s">
        <v>973</v>
      </c>
      <c r="H1680" s="256" t="s">
        <v>70</v>
      </c>
      <c r="I1680" s="228" t="s">
        <v>98</v>
      </c>
      <c r="J1680" s="11" t="s">
        <v>705</v>
      </c>
      <c r="K1680" s="80" t="s">
        <v>706</v>
      </c>
      <c r="L1680" s="86" t="s">
        <v>711</v>
      </c>
      <c r="M1680" s="52">
        <v>40</v>
      </c>
      <c r="N1680" s="227" t="s">
        <v>703</v>
      </c>
      <c r="O1680" s="277" t="s">
        <v>1075</v>
      </c>
      <c r="P1680" s="256" t="s">
        <v>75</v>
      </c>
      <c r="Q1680" s="256" t="s">
        <v>76</v>
      </c>
      <c r="R1680" s="256" t="s">
        <v>77</v>
      </c>
      <c r="S1680" s="228" t="s">
        <v>109</v>
      </c>
      <c r="T1680" s="259">
        <f>+V1680+Y1680</f>
        <v>47614.98</v>
      </c>
      <c r="U1680" s="259" t="s">
        <v>98</v>
      </c>
      <c r="V1680" s="244">
        <v>40472.720000000001</v>
      </c>
      <c r="W1680" s="227" t="s">
        <v>98</v>
      </c>
      <c r="X1680" s="227" t="s">
        <v>98</v>
      </c>
      <c r="Y1680" s="244">
        <v>7142.26</v>
      </c>
      <c r="Z1680" s="227" t="s">
        <v>98</v>
      </c>
      <c r="AA1680" s="227" t="s">
        <v>98</v>
      </c>
      <c r="AB1680" s="244">
        <v>8402.6299999999992</v>
      </c>
      <c r="AC1680" s="227" t="s">
        <v>149</v>
      </c>
      <c r="AD1680" s="227" t="s">
        <v>98</v>
      </c>
      <c r="AE1680" s="242">
        <f>+V1680+Y1680</f>
        <v>47614.98</v>
      </c>
      <c r="AF1680" s="228" t="s">
        <v>98</v>
      </c>
      <c r="AG1680" s="227" t="s">
        <v>33</v>
      </c>
      <c r="AH1680" s="277" t="s">
        <v>1078</v>
      </c>
      <c r="AI1680" s="277" t="s">
        <v>355</v>
      </c>
      <c r="AJ1680" s="228"/>
    </row>
    <row r="1681" spans="2:36" ht="68.7" customHeight="1" x14ac:dyDescent="0.3">
      <c r="B1681" s="264"/>
      <c r="C1681" s="465"/>
      <c r="D1681" s="618"/>
      <c r="E1681" s="229"/>
      <c r="F1681" s="274"/>
      <c r="G1681" s="275"/>
      <c r="H1681" s="257"/>
      <c r="I1681" s="228"/>
      <c r="J1681" s="11" t="s">
        <v>111</v>
      </c>
      <c r="K1681" s="80" t="s">
        <v>708</v>
      </c>
      <c r="L1681" s="7" t="s">
        <v>85</v>
      </c>
      <c r="M1681" s="52">
        <v>2</v>
      </c>
      <c r="N1681" s="227"/>
      <c r="O1681" s="278"/>
      <c r="P1681" s="257"/>
      <c r="Q1681" s="257"/>
      <c r="R1681" s="257"/>
      <c r="S1681" s="228"/>
      <c r="T1681" s="228"/>
      <c r="U1681" s="259"/>
      <c r="V1681" s="245"/>
      <c r="W1681" s="227"/>
      <c r="X1681" s="227"/>
      <c r="Y1681" s="245"/>
      <c r="Z1681" s="227"/>
      <c r="AA1681" s="227"/>
      <c r="AB1681" s="245"/>
      <c r="AC1681" s="227"/>
      <c r="AD1681" s="227"/>
      <c r="AE1681" s="227"/>
      <c r="AF1681" s="228"/>
      <c r="AG1681" s="227"/>
      <c r="AH1681" s="278"/>
      <c r="AI1681" s="278"/>
      <c r="AJ1681" s="228"/>
    </row>
    <row r="1682" spans="2:36" ht="68.7" customHeight="1" x14ac:dyDescent="0.3">
      <c r="B1682" s="265"/>
      <c r="C1682" s="270"/>
      <c r="D1682" s="619"/>
      <c r="E1682" s="229"/>
      <c r="F1682" s="274"/>
      <c r="G1682" s="275"/>
      <c r="H1682" s="258"/>
      <c r="I1682" s="228"/>
      <c r="J1682" s="11" t="s">
        <v>127</v>
      </c>
      <c r="K1682" s="80" t="s">
        <v>635</v>
      </c>
      <c r="L1682" s="7" t="s">
        <v>85</v>
      </c>
      <c r="M1682" s="7">
        <v>16</v>
      </c>
      <c r="N1682" s="227"/>
      <c r="O1682" s="279"/>
      <c r="P1682" s="258"/>
      <c r="Q1682" s="258"/>
      <c r="R1682" s="258"/>
      <c r="S1682" s="228"/>
      <c r="T1682" s="228"/>
      <c r="U1682" s="259"/>
      <c r="V1682" s="392"/>
      <c r="W1682" s="227"/>
      <c r="X1682" s="227"/>
      <c r="Y1682" s="392"/>
      <c r="Z1682" s="227"/>
      <c r="AA1682" s="227"/>
      <c r="AB1682" s="392"/>
      <c r="AC1682" s="227"/>
      <c r="AD1682" s="227"/>
      <c r="AE1682" s="227"/>
      <c r="AF1682" s="228"/>
      <c r="AG1682" s="227"/>
      <c r="AH1682" s="279"/>
      <c r="AI1682" s="279"/>
      <c r="AJ1682" s="228"/>
    </row>
    <row r="1683" spans="2:36" ht="82.8" x14ac:dyDescent="0.3">
      <c r="B1683" s="263" t="s">
        <v>943</v>
      </c>
      <c r="C1683" s="269" t="s">
        <v>865</v>
      </c>
      <c r="D1683" s="105" t="s">
        <v>88</v>
      </c>
      <c r="E1683" s="229" t="s">
        <v>67</v>
      </c>
      <c r="F1683" s="274" t="s">
        <v>134</v>
      </c>
      <c r="G1683" s="275" t="s">
        <v>973</v>
      </c>
      <c r="H1683" s="256" t="s">
        <v>70</v>
      </c>
      <c r="I1683" s="228" t="s">
        <v>98</v>
      </c>
      <c r="J1683" s="11" t="s">
        <v>705</v>
      </c>
      <c r="K1683" s="80" t="s">
        <v>706</v>
      </c>
      <c r="L1683" s="86" t="s">
        <v>711</v>
      </c>
      <c r="M1683" s="52">
        <v>40</v>
      </c>
      <c r="N1683" s="227" t="s">
        <v>703</v>
      </c>
      <c r="O1683" s="277" t="s">
        <v>872</v>
      </c>
      <c r="P1683" s="256" t="s">
        <v>75</v>
      </c>
      <c r="Q1683" s="256" t="s">
        <v>76</v>
      </c>
      <c r="R1683" s="256" t="s">
        <v>77</v>
      </c>
      <c r="S1683" s="228" t="s">
        <v>109</v>
      </c>
      <c r="T1683" s="259">
        <f>+V1683+Y1683</f>
        <v>48150</v>
      </c>
      <c r="U1683" s="259" t="s">
        <v>98</v>
      </c>
      <c r="V1683" s="244">
        <v>40927.5</v>
      </c>
      <c r="W1683" s="227" t="s">
        <v>98</v>
      </c>
      <c r="X1683" s="227" t="s">
        <v>98</v>
      </c>
      <c r="Y1683" s="244">
        <v>7222.5</v>
      </c>
      <c r="Z1683" s="227" t="s">
        <v>98</v>
      </c>
      <c r="AA1683" s="227" t="s">
        <v>98</v>
      </c>
      <c r="AB1683" s="244">
        <v>27246.92</v>
      </c>
      <c r="AC1683" s="227" t="s">
        <v>149</v>
      </c>
      <c r="AD1683" s="227" t="s">
        <v>98</v>
      </c>
      <c r="AE1683" s="242">
        <f>+V1683+Y1683</f>
        <v>48150</v>
      </c>
      <c r="AF1683" s="228" t="s">
        <v>98</v>
      </c>
      <c r="AG1683" s="227" t="s">
        <v>33</v>
      </c>
      <c r="AH1683" s="277" t="s">
        <v>944</v>
      </c>
      <c r="AI1683" s="277" t="s">
        <v>355</v>
      </c>
      <c r="AJ1683" s="228"/>
    </row>
    <row r="1684" spans="2:36" ht="68.7" customHeight="1" x14ac:dyDescent="0.3">
      <c r="B1684" s="264"/>
      <c r="C1684" s="465"/>
      <c r="D1684" s="114"/>
      <c r="E1684" s="229"/>
      <c r="F1684" s="274"/>
      <c r="G1684" s="275"/>
      <c r="H1684" s="257"/>
      <c r="I1684" s="228"/>
      <c r="J1684" s="11" t="s">
        <v>111</v>
      </c>
      <c r="K1684" s="80" t="s">
        <v>708</v>
      </c>
      <c r="L1684" s="7" t="s">
        <v>85</v>
      </c>
      <c r="M1684" s="52">
        <v>2</v>
      </c>
      <c r="N1684" s="227"/>
      <c r="O1684" s="278"/>
      <c r="P1684" s="257"/>
      <c r="Q1684" s="257"/>
      <c r="R1684" s="257"/>
      <c r="S1684" s="228"/>
      <c r="T1684" s="228"/>
      <c r="U1684" s="259"/>
      <c r="V1684" s="245"/>
      <c r="W1684" s="227"/>
      <c r="X1684" s="227"/>
      <c r="Y1684" s="245"/>
      <c r="Z1684" s="227"/>
      <c r="AA1684" s="227"/>
      <c r="AB1684" s="245"/>
      <c r="AC1684" s="227"/>
      <c r="AD1684" s="227"/>
      <c r="AE1684" s="227"/>
      <c r="AF1684" s="228"/>
      <c r="AG1684" s="227"/>
      <c r="AH1684" s="278"/>
      <c r="AI1684" s="278"/>
      <c r="AJ1684" s="228"/>
    </row>
    <row r="1685" spans="2:36" ht="68.7" customHeight="1" x14ac:dyDescent="0.3">
      <c r="B1685" s="265"/>
      <c r="C1685" s="270"/>
      <c r="D1685" s="87"/>
      <c r="E1685" s="229"/>
      <c r="F1685" s="274"/>
      <c r="G1685" s="275"/>
      <c r="H1685" s="258"/>
      <c r="I1685" s="228"/>
      <c r="J1685" s="11" t="s">
        <v>127</v>
      </c>
      <c r="K1685" s="80" t="s">
        <v>635</v>
      </c>
      <c r="L1685" s="7" t="s">
        <v>85</v>
      </c>
      <c r="M1685" s="7">
        <v>120</v>
      </c>
      <c r="N1685" s="227"/>
      <c r="O1685" s="279"/>
      <c r="P1685" s="258"/>
      <c r="Q1685" s="258"/>
      <c r="R1685" s="258"/>
      <c r="S1685" s="228"/>
      <c r="T1685" s="228"/>
      <c r="U1685" s="259"/>
      <c r="V1685" s="392"/>
      <c r="W1685" s="227"/>
      <c r="X1685" s="227"/>
      <c r="Y1685" s="392"/>
      <c r="Z1685" s="227"/>
      <c r="AA1685" s="227"/>
      <c r="AB1685" s="392"/>
      <c r="AC1685" s="227"/>
      <c r="AD1685" s="227"/>
      <c r="AE1685" s="227"/>
      <c r="AF1685" s="228"/>
      <c r="AG1685" s="227"/>
      <c r="AH1685" s="279"/>
      <c r="AI1685" s="279"/>
      <c r="AJ1685" s="228"/>
    </row>
    <row r="1686" spans="2:36" ht="85.2" customHeight="1" x14ac:dyDescent="0.3">
      <c r="B1686" s="263" t="s">
        <v>945</v>
      </c>
      <c r="C1686" s="269" t="s">
        <v>867</v>
      </c>
      <c r="D1686" s="105" t="s">
        <v>88</v>
      </c>
      <c r="E1686" s="229" t="s">
        <v>67</v>
      </c>
      <c r="F1686" s="274" t="s">
        <v>134</v>
      </c>
      <c r="G1686" s="275" t="s">
        <v>973</v>
      </c>
      <c r="H1686" s="256" t="s">
        <v>70</v>
      </c>
      <c r="I1686" s="228" t="s">
        <v>98</v>
      </c>
      <c r="J1686" s="11" t="s">
        <v>705</v>
      </c>
      <c r="K1686" s="80" t="s">
        <v>706</v>
      </c>
      <c r="L1686" s="86" t="s">
        <v>711</v>
      </c>
      <c r="M1686" s="52">
        <v>40</v>
      </c>
      <c r="N1686" s="227" t="s">
        <v>703</v>
      </c>
      <c r="O1686" s="277" t="s">
        <v>872</v>
      </c>
      <c r="P1686" s="256" t="s">
        <v>75</v>
      </c>
      <c r="Q1686" s="256" t="s">
        <v>76</v>
      </c>
      <c r="R1686" s="256" t="s">
        <v>77</v>
      </c>
      <c r="S1686" s="228" t="s">
        <v>109</v>
      </c>
      <c r="T1686" s="259">
        <f>+V1686+Y1686</f>
        <v>99954.01</v>
      </c>
      <c r="U1686" s="259" t="s">
        <v>98</v>
      </c>
      <c r="V1686" s="84">
        <v>84960.92</v>
      </c>
      <c r="W1686" s="227" t="s">
        <v>98</v>
      </c>
      <c r="X1686" s="227" t="s">
        <v>98</v>
      </c>
      <c r="Y1686" s="84">
        <v>14993.09</v>
      </c>
      <c r="Z1686" s="227" t="s">
        <v>98</v>
      </c>
      <c r="AA1686" s="227" t="s">
        <v>98</v>
      </c>
      <c r="AB1686" s="84">
        <v>16485</v>
      </c>
      <c r="AC1686" s="227" t="s">
        <v>149</v>
      </c>
      <c r="AD1686" s="227" t="s">
        <v>98</v>
      </c>
      <c r="AE1686" s="242">
        <f>+V1686+Y1686</f>
        <v>99954.01</v>
      </c>
      <c r="AF1686" s="228" t="s">
        <v>98</v>
      </c>
      <c r="AG1686" s="227" t="s">
        <v>33</v>
      </c>
      <c r="AH1686" s="277" t="s">
        <v>294</v>
      </c>
      <c r="AI1686" s="277" t="s">
        <v>355</v>
      </c>
      <c r="AJ1686" s="228"/>
    </row>
    <row r="1687" spans="2:36" ht="68.7" customHeight="1" x14ac:dyDescent="0.3">
      <c r="B1687" s="264"/>
      <c r="C1687" s="465"/>
      <c r="D1687" s="119"/>
      <c r="E1687" s="229"/>
      <c r="F1687" s="274"/>
      <c r="G1687" s="275"/>
      <c r="H1687" s="257"/>
      <c r="I1687" s="228"/>
      <c r="J1687" s="11" t="s">
        <v>111</v>
      </c>
      <c r="K1687" s="80" t="s">
        <v>708</v>
      </c>
      <c r="L1687" s="7" t="s">
        <v>85</v>
      </c>
      <c r="M1687" s="52">
        <v>3</v>
      </c>
      <c r="N1687" s="227"/>
      <c r="O1687" s="278"/>
      <c r="P1687" s="257"/>
      <c r="Q1687" s="257"/>
      <c r="R1687" s="257"/>
      <c r="S1687" s="228"/>
      <c r="T1687" s="228"/>
      <c r="U1687" s="259"/>
      <c r="V1687" s="120"/>
      <c r="W1687" s="227"/>
      <c r="X1687" s="227"/>
      <c r="Y1687" s="120"/>
      <c r="Z1687" s="227"/>
      <c r="AA1687" s="227"/>
      <c r="AB1687" s="85"/>
      <c r="AC1687" s="227"/>
      <c r="AD1687" s="227"/>
      <c r="AE1687" s="227"/>
      <c r="AF1687" s="228"/>
      <c r="AG1687" s="227"/>
      <c r="AH1687" s="278"/>
      <c r="AI1687" s="278"/>
      <c r="AJ1687" s="228"/>
    </row>
    <row r="1688" spans="2:36" ht="68.7" customHeight="1" x14ac:dyDescent="0.3">
      <c r="B1688" s="265"/>
      <c r="C1688" s="270"/>
      <c r="D1688" s="121"/>
      <c r="E1688" s="229"/>
      <c r="F1688" s="274"/>
      <c r="G1688" s="275"/>
      <c r="H1688" s="258"/>
      <c r="I1688" s="228"/>
      <c r="J1688" s="11" t="s">
        <v>127</v>
      </c>
      <c r="K1688" s="80" t="s">
        <v>635</v>
      </c>
      <c r="L1688" s="7" t="s">
        <v>85</v>
      </c>
      <c r="M1688" s="7">
        <v>230</v>
      </c>
      <c r="N1688" s="227"/>
      <c r="O1688" s="279"/>
      <c r="P1688" s="258"/>
      <c r="Q1688" s="258"/>
      <c r="R1688" s="258"/>
      <c r="S1688" s="228"/>
      <c r="T1688" s="228"/>
      <c r="U1688" s="259"/>
      <c r="V1688" s="122"/>
      <c r="W1688" s="227"/>
      <c r="X1688" s="227"/>
      <c r="Y1688" s="122"/>
      <c r="Z1688" s="227"/>
      <c r="AA1688" s="227"/>
      <c r="AB1688" s="83"/>
      <c r="AC1688" s="227"/>
      <c r="AD1688" s="227"/>
      <c r="AE1688" s="227"/>
      <c r="AF1688" s="228"/>
      <c r="AG1688" s="227"/>
      <c r="AH1688" s="279"/>
      <c r="AI1688" s="279"/>
      <c r="AJ1688" s="228"/>
    </row>
    <row r="1689" spans="2:36" ht="68.7" customHeight="1" x14ac:dyDescent="0.3">
      <c r="B1689" s="263" t="s">
        <v>946</v>
      </c>
      <c r="C1689" s="269" t="s">
        <v>864</v>
      </c>
      <c r="D1689" s="105" t="s">
        <v>88</v>
      </c>
      <c r="E1689" s="229" t="s">
        <v>67</v>
      </c>
      <c r="F1689" s="274" t="s">
        <v>134</v>
      </c>
      <c r="G1689" s="275" t="s">
        <v>973</v>
      </c>
      <c r="H1689" s="256" t="s">
        <v>70</v>
      </c>
      <c r="I1689" s="228" t="s">
        <v>98</v>
      </c>
      <c r="J1689" s="11" t="s">
        <v>705</v>
      </c>
      <c r="K1689" s="80" t="s">
        <v>706</v>
      </c>
      <c r="L1689" s="86" t="s">
        <v>711</v>
      </c>
      <c r="M1689" s="52">
        <v>40</v>
      </c>
      <c r="N1689" s="227" t="s">
        <v>703</v>
      </c>
      <c r="O1689" s="277" t="s">
        <v>872</v>
      </c>
      <c r="P1689" s="256" t="s">
        <v>75</v>
      </c>
      <c r="Q1689" s="256" t="s">
        <v>76</v>
      </c>
      <c r="R1689" s="256" t="s">
        <v>77</v>
      </c>
      <c r="S1689" s="228" t="s">
        <v>109</v>
      </c>
      <c r="T1689" s="259">
        <f>+V1689+Y1689</f>
        <v>226497.1</v>
      </c>
      <c r="U1689" s="259" t="s">
        <v>98</v>
      </c>
      <c r="V1689" s="411">
        <v>192522.54</v>
      </c>
      <c r="W1689" s="227" t="s">
        <v>98</v>
      </c>
      <c r="X1689" s="227" t="s">
        <v>98</v>
      </c>
      <c r="Y1689" s="411">
        <v>33974.559999999998</v>
      </c>
      <c r="Z1689" s="227" t="s">
        <v>98</v>
      </c>
      <c r="AA1689" s="227" t="s">
        <v>98</v>
      </c>
      <c r="AB1689" s="411">
        <v>47450.37</v>
      </c>
      <c r="AC1689" s="227" t="s">
        <v>149</v>
      </c>
      <c r="AD1689" s="227" t="s">
        <v>98</v>
      </c>
      <c r="AE1689" s="242">
        <f>+V1689+Y1689</f>
        <v>226497.1</v>
      </c>
      <c r="AF1689" s="228" t="s">
        <v>98</v>
      </c>
      <c r="AG1689" s="227" t="s">
        <v>33</v>
      </c>
      <c r="AH1689" s="277" t="s">
        <v>166</v>
      </c>
      <c r="AI1689" s="277" t="s">
        <v>232</v>
      </c>
      <c r="AJ1689" s="228"/>
    </row>
    <row r="1690" spans="2:36" ht="71.7" customHeight="1" x14ac:dyDescent="0.3">
      <c r="B1690" s="264"/>
      <c r="C1690" s="465"/>
      <c r="D1690" s="114"/>
      <c r="E1690" s="229"/>
      <c r="F1690" s="274"/>
      <c r="G1690" s="275"/>
      <c r="H1690" s="257"/>
      <c r="I1690" s="228"/>
      <c r="J1690" s="11" t="s">
        <v>111</v>
      </c>
      <c r="K1690" s="80" t="s">
        <v>708</v>
      </c>
      <c r="L1690" s="7" t="s">
        <v>85</v>
      </c>
      <c r="M1690" s="52">
        <v>7</v>
      </c>
      <c r="N1690" s="227"/>
      <c r="O1690" s="278"/>
      <c r="P1690" s="257"/>
      <c r="Q1690" s="257"/>
      <c r="R1690" s="257"/>
      <c r="S1690" s="228"/>
      <c r="T1690" s="228"/>
      <c r="U1690" s="259"/>
      <c r="V1690" s="245"/>
      <c r="W1690" s="227"/>
      <c r="X1690" s="227"/>
      <c r="Y1690" s="245"/>
      <c r="Z1690" s="227"/>
      <c r="AA1690" s="227"/>
      <c r="AB1690" s="245"/>
      <c r="AC1690" s="227"/>
      <c r="AD1690" s="227"/>
      <c r="AE1690" s="227"/>
      <c r="AF1690" s="228"/>
      <c r="AG1690" s="227"/>
      <c r="AH1690" s="278"/>
      <c r="AI1690" s="278"/>
      <c r="AJ1690" s="228"/>
    </row>
    <row r="1691" spans="2:36" ht="68.7" customHeight="1" x14ac:dyDescent="0.3">
      <c r="B1691" s="265"/>
      <c r="C1691" s="270"/>
      <c r="D1691" s="87"/>
      <c r="E1691" s="229"/>
      <c r="F1691" s="274"/>
      <c r="G1691" s="275"/>
      <c r="H1691" s="258"/>
      <c r="I1691" s="228"/>
      <c r="J1691" s="11" t="s">
        <v>127</v>
      </c>
      <c r="K1691" s="80" t="s">
        <v>635</v>
      </c>
      <c r="L1691" s="7" t="s">
        <v>85</v>
      </c>
      <c r="M1691" s="7">
        <v>315</v>
      </c>
      <c r="N1691" s="227"/>
      <c r="O1691" s="279"/>
      <c r="P1691" s="258"/>
      <c r="Q1691" s="258"/>
      <c r="R1691" s="258"/>
      <c r="S1691" s="228"/>
      <c r="T1691" s="228"/>
      <c r="U1691" s="259"/>
      <c r="V1691" s="392"/>
      <c r="W1691" s="227"/>
      <c r="X1691" s="227"/>
      <c r="Y1691" s="392"/>
      <c r="Z1691" s="227"/>
      <c r="AA1691" s="227"/>
      <c r="AB1691" s="392"/>
      <c r="AC1691" s="227"/>
      <c r="AD1691" s="227"/>
      <c r="AE1691" s="227"/>
      <c r="AF1691" s="228"/>
      <c r="AG1691" s="227"/>
      <c r="AH1691" s="279"/>
      <c r="AI1691" s="279"/>
      <c r="AJ1691" s="228"/>
    </row>
    <row r="1692" spans="2:36" ht="68.7" customHeight="1" x14ac:dyDescent="0.3">
      <c r="B1692" s="263" t="s">
        <v>988</v>
      </c>
      <c r="C1692" s="269" t="s">
        <v>869</v>
      </c>
      <c r="D1692" s="617" t="s">
        <v>88</v>
      </c>
      <c r="E1692" s="229" t="s">
        <v>67</v>
      </c>
      <c r="F1692" s="229" t="s">
        <v>132</v>
      </c>
      <c r="G1692" s="274" t="s">
        <v>700</v>
      </c>
      <c r="H1692" s="256" t="s">
        <v>70</v>
      </c>
      <c r="I1692" s="228" t="s">
        <v>98</v>
      </c>
      <c r="J1692" s="11" t="s">
        <v>113</v>
      </c>
      <c r="K1692" s="7" t="s">
        <v>114</v>
      </c>
      <c r="L1692" s="7" t="s">
        <v>115</v>
      </c>
      <c r="M1692" s="7">
        <v>4</v>
      </c>
      <c r="N1692" s="238" t="s">
        <v>703</v>
      </c>
      <c r="O1692" s="277" t="s">
        <v>989</v>
      </c>
      <c r="P1692" s="256" t="s">
        <v>75</v>
      </c>
      <c r="Q1692" s="256" t="s">
        <v>76</v>
      </c>
      <c r="R1692" s="256" t="s">
        <v>77</v>
      </c>
      <c r="S1692" s="228" t="s">
        <v>109</v>
      </c>
      <c r="T1692" s="259">
        <f>+V1692+Y1692</f>
        <v>211860</v>
      </c>
      <c r="U1692" s="387" t="s">
        <v>98</v>
      </c>
      <c r="V1692" s="291">
        <v>180081</v>
      </c>
      <c r="W1692" s="242" t="s">
        <v>98</v>
      </c>
      <c r="X1692" s="242" t="s">
        <v>98</v>
      </c>
      <c r="Y1692" s="291">
        <v>31779</v>
      </c>
      <c r="Z1692" s="227" t="s">
        <v>98</v>
      </c>
      <c r="AA1692" s="227" t="s">
        <v>98</v>
      </c>
      <c r="AB1692" s="244">
        <v>72440.899999999994</v>
      </c>
      <c r="AC1692" s="227" t="s">
        <v>80</v>
      </c>
      <c r="AD1692" s="227" t="s">
        <v>98</v>
      </c>
      <c r="AE1692" s="242">
        <f>+V1692+Y1692</f>
        <v>211860</v>
      </c>
      <c r="AF1692" s="228" t="s">
        <v>98</v>
      </c>
      <c r="AG1692" s="227" t="s">
        <v>33</v>
      </c>
      <c r="AH1692" s="277" t="s">
        <v>1129</v>
      </c>
      <c r="AI1692" s="277" t="s">
        <v>167</v>
      </c>
      <c r="AJ1692" s="228"/>
    </row>
    <row r="1693" spans="2:36" ht="85.2" customHeight="1" x14ac:dyDescent="0.3">
      <c r="B1693" s="264"/>
      <c r="C1693" s="465"/>
      <c r="D1693" s="618"/>
      <c r="E1693" s="229"/>
      <c r="F1693" s="229"/>
      <c r="G1693" s="274"/>
      <c r="H1693" s="257"/>
      <c r="I1693" s="228"/>
      <c r="J1693" s="11" t="s">
        <v>116</v>
      </c>
      <c r="K1693" s="7" t="s">
        <v>117</v>
      </c>
      <c r="L1693" s="7" t="s">
        <v>85</v>
      </c>
      <c r="M1693" s="7">
        <v>4</v>
      </c>
      <c r="N1693" s="238"/>
      <c r="O1693" s="278"/>
      <c r="P1693" s="257"/>
      <c r="Q1693" s="257"/>
      <c r="R1693" s="257"/>
      <c r="S1693" s="228"/>
      <c r="T1693" s="228"/>
      <c r="U1693" s="230"/>
      <c r="V1693" s="292"/>
      <c r="W1693" s="242"/>
      <c r="X1693" s="242"/>
      <c r="Y1693" s="292"/>
      <c r="Z1693" s="227"/>
      <c r="AA1693" s="227"/>
      <c r="AB1693" s="245"/>
      <c r="AC1693" s="227"/>
      <c r="AD1693" s="227"/>
      <c r="AE1693" s="227"/>
      <c r="AF1693" s="228"/>
      <c r="AG1693" s="227"/>
      <c r="AH1693" s="278"/>
      <c r="AI1693" s="278"/>
      <c r="AJ1693" s="228"/>
    </row>
    <row r="1694" spans="2:36" ht="68.7" customHeight="1" x14ac:dyDescent="0.3">
      <c r="B1694" s="264"/>
      <c r="C1694" s="465"/>
      <c r="D1694" s="618"/>
      <c r="E1694" s="229"/>
      <c r="F1694" s="229"/>
      <c r="G1694" s="274"/>
      <c r="H1694" s="257"/>
      <c r="I1694" s="228"/>
      <c r="J1694" s="11" t="s">
        <v>208</v>
      </c>
      <c r="K1694" s="7" t="s">
        <v>118</v>
      </c>
      <c r="L1694" s="7" t="s">
        <v>119</v>
      </c>
      <c r="M1694" s="7">
        <v>4</v>
      </c>
      <c r="N1694" s="238"/>
      <c r="O1694" s="278"/>
      <c r="P1694" s="257"/>
      <c r="Q1694" s="257"/>
      <c r="R1694" s="257"/>
      <c r="S1694" s="228"/>
      <c r="T1694" s="228"/>
      <c r="U1694" s="230"/>
      <c r="V1694" s="292"/>
      <c r="W1694" s="242"/>
      <c r="X1694" s="242"/>
      <c r="Y1694" s="292"/>
      <c r="Z1694" s="227"/>
      <c r="AA1694" s="227"/>
      <c r="AB1694" s="245"/>
      <c r="AC1694" s="227"/>
      <c r="AD1694" s="227"/>
      <c r="AE1694" s="227"/>
      <c r="AF1694" s="228"/>
      <c r="AG1694" s="227"/>
      <c r="AH1694" s="278"/>
      <c r="AI1694" s="278"/>
      <c r="AJ1694" s="228"/>
    </row>
    <row r="1695" spans="2:36" ht="68.7" customHeight="1" x14ac:dyDescent="0.3">
      <c r="B1695" s="264"/>
      <c r="C1695" s="270"/>
      <c r="D1695" s="114"/>
      <c r="E1695" s="229"/>
      <c r="F1695" s="229"/>
      <c r="G1695" s="274"/>
      <c r="H1695" s="258"/>
      <c r="I1695" s="228"/>
      <c r="J1695" s="11" t="s">
        <v>120</v>
      </c>
      <c r="K1695" s="7" t="s">
        <v>121</v>
      </c>
      <c r="L1695" s="7" t="s">
        <v>119</v>
      </c>
      <c r="M1695" s="7">
        <v>4</v>
      </c>
      <c r="N1695" s="238"/>
      <c r="O1695" s="279"/>
      <c r="P1695" s="258"/>
      <c r="Q1695" s="258"/>
      <c r="R1695" s="258"/>
      <c r="S1695" s="228"/>
      <c r="T1695" s="228"/>
      <c r="U1695" s="230"/>
      <c r="V1695" s="293"/>
      <c r="W1695" s="242"/>
      <c r="X1695" s="242"/>
      <c r="Y1695" s="85"/>
      <c r="Z1695" s="227"/>
      <c r="AA1695" s="227"/>
      <c r="AB1695" s="162"/>
      <c r="AC1695" s="227"/>
      <c r="AD1695" s="227"/>
      <c r="AE1695" s="227"/>
      <c r="AF1695" s="228"/>
      <c r="AG1695" s="227"/>
      <c r="AH1695" s="81"/>
      <c r="AI1695" s="81"/>
      <c r="AJ1695" s="228"/>
    </row>
    <row r="1696" spans="2:36" ht="82.8" x14ac:dyDescent="0.3">
      <c r="B1696" s="263" t="s">
        <v>1130</v>
      </c>
      <c r="C1696" s="269" t="s">
        <v>865</v>
      </c>
      <c r="D1696" s="105" t="s">
        <v>88</v>
      </c>
      <c r="E1696" s="229" t="s">
        <v>67</v>
      </c>
      <c r="F1696" s="274" t="s">
        <v>134</v>
      </c>
      <c r="G1696" s="275" t="s">
        <v>973</v>
      </c>
      <c r="H1696" s="256" t="s">
        <v>70</v>
      </c>
      <c r="I1696" s="228" t="s">
        <v>98</v>
      </c>
      <c r="J1696" s="11" t="s">
        <v>705</v>
      </c>
      <c r="K1696" s="80" t="s">
        <v>706</v>
      </c>
      <c r="L1696" s="86" t="s">
        <v>711</v>
      </c>
      <c r="M1696" s="52">
        <v>40</v>
      </c>
      <c r="N1696" s="227" t="s">
        <v>703</v>
      </c>
      <c r="O1696" s="277" t="s">
        <v>872</v>
      </c>
      <c r="P1696" s="256" t="s">
        <v>75</v>
      </c>
      <c r="Q1696" s="256" t="s">
        <v>76</v>
      </c>
      <c r="R1696" s="256" t="s">
        <v>77</v>
      </c>
      <c r="S1696" s="228" t="s">
        <v>109</v>
      </c>
      <c r="T1696" s="259">
        <f>+V1696+Y1696</f>
        <v>28150</v>
      </c>
      <c r="U1696" s="259" t="s">
        <v>98</v>
      </c>
      <c r="V1696" s="244">
        <v>23927.5</v>
      </c>
      <c r="W1696" s="227" t="s">
        <v>98</v>
      </c>
      <c r="X1696" s="227" t="s">
        <v>98</v>
      </c>
      <c r="Y1696" s="244">
        <v>4222.5</v>
      </c>
      <c r="Z1696" s="227" t="s">
        <v>98</v>
      </c>
      <c r="AA1696" s="227" t="s">
        <v>98</v>
      </c>
      <c r="AB1696" s="244">
        <v>15928.42</v>
      </c>
      <c r="AC1696" s="227" t="s">
        <v>149</v>
      </c>
      <c r="AD1696" s="227" t="s">
        <v>98</v>
      </c>
      <c r="AE1696" s="242">
        <f>+V1696+Y1696</f>
        <v>28150</v>
      </c>
      <c r="AF1696" s="228" t="s">
        <v>98</v>
      </c>
      <c r="AG1696" s="227" t="s">
        <v>33</v>
      </c>
      <c r="AH1696" s="277" t="s">
        <v>1131</v>
      </c>
      <c r="AI1696" s="277" t="s">
        <v>232</v>
      </c>
      <c r="AJ1696" s="228"/>
    </row>
    <row r="1697" spans="2:36" ht="68.7" customHeight="1" x14ac:dyDescent="0.3">
      <c r="B1697" s="264"/>
      <c r="C1697" s="465"/>
      <c r="D1697" s="114"/>
      <c r="E1697" s="229"/>
      <c r="F1697" s="274"/>
      <c r="G1697" s="275"/>
      <c r="H1697" s="257"/>
      <c r="I1697" s="228"/>
      <c r="J1697" s="11" t="s">
        <v>111</v>
      </c>
      <c r="K1697" s="80" t="s">
        <v>708</v>
      </c>
      <c r="L1697" s="7" t="s">
        <v>85</v>
      </c>
      <c r="M1697" s="52">
        <v>1</v>
      </c>
      <c r="N1697" s="227"/>
      <c r="O1697" s="278"/>
      <c r="P1697" s="257"/>
      <c r="Q1697" s="257"/>
      <c r="R1697" s="257"/>
      <c r="S1697" s="228"/>
      <c r="T1697" s="228"/>
      <c r="U1697" s="259"/>
      <c r="V1697" s="245"/>
      <c r="W1697" s="227"/>
      <c r="X1697" s="227"/>
      <c r="Y1697" s="245"/>
      <c r="Z1697" s="227"/>
      <c r="AA1697" s="227"/>
      <c r="AB1697" s="245"/>
      <c r="AC1697" s="227"/>
      <c r="AD1697" s="227"/>
      <c r="AE1697" s="227"/>
      <c r="AF1697" s="228"/>
      <c r="AG1697" s="227"/>
      <c r="AH1697" s="278"/>
      <c r="AI1697" s="278"/>
      <c r="AJ1697" s="228"/>
    </row>
    <row r="1698" spans="2:36" ht="68.7" customHeight="1" x14ac:dyDescent="0.3">
      <c r="B1698" s="265"/>
      <c r="C1698" s="270"/>
      <c r="D1698" s="87"/>
      <c r="E1698" s="229"/>
      <c r="F1698" s="274"/>
      <c r="G1698" s="275"/>
      <c r="H1698" s="258"/>
      <c r="I1698" s="228"/>
      <c r="J1698" s="11" t="s">
        <v>127</v>
      </c>
      <c r="K1698" s="80" t="s">
        <v>635</v>
      </c>
      <c r="L1698" s="7" t="s">
        <v>85</v>
      </c>
      <c r="M1698" s="7">
        <v>60</v>
      </c>
      <c r="N1698" s="227"/>
      <c r="O1698" s="279"/>
      <c r="P1698" s="258"/>
      <c r="Q1698" s="258"/>
      <c r="R1698" s="258"/>
      <c r="S1698" s="228"/>
      <c r="T1698" s="228"/>
      <c r="U1698" s="259"/>
      <c r="V1698" s="392"/>
      <c r="W1698" s="227"/>
      <c r="X1698" s="227"/>
      <c r="Y1698" s="392"/>
      <c r="Z1698" s="227"/>
      <c r="AA1698" s="227"/>
      <c r="AB1698" s="392"/>
      <c r="AC1698" s="227"/>
      <c r="AD1698" s="227"/>
      <c r="AE1698" s="227"/>
      <c r="AF1698" s="228"/>
      <c r="AG1698" s="227"/>
      <c r="AH1698" s="279"/>
      <c r="AI1698" s="279"/>
      <c r="AJ1698" s="228"/>
    </row>
    <row r="1699" spans="2:36" ht="68.7" customHeight="1" x14ac:dyDescent="0.3">
      <c r="B1699" s="263" t="s">
        <v>1204</v>
      </c>
      <c r="C1699" s="269" t="s">
        <v>864</v>
      </c>
      <c r="D1699" s="105" t="s">
        <v>88</v>
      </c>
      <c r="E1699" s="229" t="s">
        <v>67</v>
      </c>
      <c r="F1699" s="274" t="s">
        <v>134</v>
      </c>
      <c r="G1699" s="275" t="s">
        <v>973</v>
      </c>
      <c r="H1699" s="256" t="s">
        <v>70</v>
      </c>
      <c r="I1699" s="228" t="s">
        <v>98</v>
      </c>
      <c r="J1699" s="11" t="s">
        <v>705</v>
      </c>
      <c r="K1699" s="80" t="s">
        <v>706</v>
      </c>
      <c r="L1699" s="86" t="s">
        <v>711</v>
      </c>
      <c r="M1699" s="52">
        <v>40</v>
      </c>
      <c r="N1699" s="227" t="s">
        <v>703</v>
      </c>
      <c r="O1699" s="277" t="s">
        <v>872</v>
      </c>
      <c r="P1699" s="256" t="s">
        <v>75</v>
      </c>
      <c r="Q1699" s="256" t="s">
        <v>76</v>
      </c>
      <c r="R1699" s="256" t="s">
        <v>77</v>
      </c>
      <c r="S1699" s="228" t="s">
        <v>109</v>
      </c>
      <c r="T1699" s="259">
        <f>+V1699+Y1699</f>
        <v>78667.73</v>
      </c>
      <c r="U1699" s="259" t="s">
        <v>98</v>
      </c>
      <c r="V1699" s="411">
        <v>66867.58</v>
      </c>
      <c r="W1699" s="227" t="s">
        <v>98</v>
      </c>
      <c r="X1699" s="227" t="s">
        <v>98</v>
      </c>
      <c r="Y1699" s="411">
        <v>11800.15</v>
      </c>
      <c r="Z1699" s="227" t="s">
        <v>98</v>
      </c>
      <c r="AA1699" s="227" t="s">
        <v>98</v>
      </c>
      <c r="AB1699" s="411">
        <v>16480.57</v>
      </c>
      <c r="AC1699" s="227" t="s">
        <v>149</v>
      </c>
      <c r="AD1699" s="227" t="s">
        <v>98</v>
      </c>
      <c r="AE1699" s="242">
        <f>+V1699+Y1699</f>
        <v>78667.73</v>
      </c>
      <c r="AF1699" s="228" t="s">
        <v>98</v>
      </c>
      <c r="AG1699" s="227" t="s">
        <v>33</v>
      </c>
      <c r="AH1699" s="277" t="s">
        <v>405</v>
      </c>
      <c r="AI1699" s="277" t="s">
        <v>406</v>
      </c>
      <c r="AJ1699" s="228"/>
    </row>
    <row r="1700" spans="2:36" ht="71.7" customHeight="1" x14ac:dyDescent="0.3">
      <c r="B1700" s="264"/>
      <c r="C1700" s="465"/>
      <c r="D1700" s="114"/>
      <c r="E1700" s="229"/>
      <c r="F1700" s="274"/>
      <c r="G1700" s="275"/>
      <c r="H1700" s="257"/>
      <c r="I1700" s="228"/>
      <c r="J1700" s="11" t="s">
        <v>111</v>
      </c>
      <c r="K1700" s="80" t="s">
        <v>708</v>
      </c>
      <c r="L1700" s="7" t="s">
        <v>85</v>
      </c>
      <c r="M1700" s="52">
        <v>2</v>
      </c>
      <c r="N1700" s="227"/>
      <c r="O1700" s="278"/>
      <c r="P1700" s="257"/>
      <c r="Q1700" s="257"/>
      <c r="R1700" s="257"/>
      <c r="S1700" s="228"/>
      <c r="T1700" s="228"/>
      <c r="U1700" s="259"/>
      <c r="V1700" s="245"/>
      <c r="W1700" s="227"/>
      <c r="X1700" s="227"/>
      <c r="Y1700" s="245"/>
      <c r="Z1700" s="227"/>
      <c r="AA1700" s="227"/>
      <c r="AB1700" s="245"/>
      <c r="AC1700" s="227"/>
      <c r="AD1700" s="227"/>
      <c r="AE1700" s="227"/>
      <c r="AF1700" s="228"/>
      <c r="AG1700" s="227"/>
      <c r="AH1700" s="278"/>
      <c r="AI1700" s="278"/>
      <c r="AJ1700" s="228"/>
    </row>
    <row r="1701" spans="2:36" ht="68.7" customHeight="1" x14ac:dyDescent="0.3">
      <c r="B1701" s="265"/>
      <c r="C1701" s="270"/>
      <c r="D1701" s="87"/>
      <c r="E1701" s="229"/>
      <c r="F1701" s="274"/>
      <c r="G1701" s="275"/>
      <c r="H1701" s="258"/>
      <c r="I1701" s="228"/>
      <c r="J1701" s="11" t="s">
        <v>127</v>
      </c>
      <c r="K1701" s="80" t="s">
        <v>635</v>
      </c>
      <c r="L1701" s="7" t="s">
        <v>85</v>
      </c>
      <c r="M1701" s="7">
        <v>90</v>
      </c>
      <c r="N1701" s="227"/>
      <c r="O1701" s="279"/>
      <c r="P1701" s="258"/>
      <c r="Q1701" s="258"/>
      <c r="R1701" s="258"/>
      <c r="S1701" s="228"/>
      <c r="T1701" s="228"/>
      <c r="U1701" s="259"/>
      <c r="V1701" s="392"/>
      <c r="W1701" s="227"/>
      <c r="X1701" s="227"/>
      <c r="Y1701" s="392"/>
      <c r="Z1701" s="227"/>
      <c r="AA1701" s="227"/>
      <c r="AB1701" s="392"/>
      <c r="AC1701" s="227"/>
      <c r="AD1701" s="227"/>
      <c r="AE1701" s="227"/>
      <c r="AF1701" s="228"/>
      <c r="AG1701" s="227"/>
      <c r="AH1701" s="279"/>
      <c r="AI1701" s="279"/>
      <c r="AJ1701" s="228"/>
    </row>
    <row r="1702" spans="2:36" ht="68.7" customHeight="1" x14ac:dyDescent="0.3">
      <c r="B1702" s="263" t="s">
        <v>1320</v>
      </c>
      <c r="C1702" s="269" t="s">
        <v>864</v>
      </c>
      <c r="D1702" s="105" t="s">
        <v>88</v>
      </c>
      <c r="E1702" s="229" t="s">
        <v>67</v>
      </c>
      <c r="F1702" s="274" t="s">
        <v>134</v>
      </c>
      <c r="G1702" s="275" t="s">
        <v>973</v>
      </c>
      <c r="H1702" s="256" t="s">
        <v>70</v>
      </c>
      <c r="I1702" s="228" t="s">
        <v>98</v>
      </c>
      <c r="J1702" s="11" t="s">
        <v>705</v>
      </c>
      <c r="K1702" s="80" t="s">
        <v>706</v>
      </c>
      <c r="L1702" s="86" t="s">
        <v>711</v>
      </c>
      <c r="M1702" s="52">
        <v>40</v>
      </c>
      <c r="N1702" s="227" t="s">
        <v>703</v>
      </c>
      <c r="O1702" s="277" t="s">
        <v>872</v>
      </c>
      <c r="P1702" s="256" t="s">
        <v>75</v>
      </c>
      <c r="Q1702" s="256" t="s">
        <v>76</v>
      </c>
      <c r="R1702" s="256" t="s">
        <v>77</v>
      </c>
      <c r="S1702" s="228" t="s">
        <v>109</v>
      </c>
      <c r="T1702" s="259">
        <f>+V1702+Y1702</f>
        <v>96618.05</v>
      </c>
      <c r="U1702" s="259" t="s">
        <v>98</v>
      </c>
      <c r="V1702" s="411">
        <v>82125.350000000006</v>
      </c>
      <c r="W1702" s="227" t="s">
        <v>98</v>
      </c>
      <c r="X1702" s="227" t="s">
        <v>98</v>
      </c>
      <c r="Y1702" s="411">
        <v>14492.7</v>
      </c>
      <c r="Z1702" s="227" t="s">
        <v>98</v>
      </c>
      <c r="AA1702" s="227" t="s">
        <v>98</v>
      </c>
      <c r="AB1702" s="411">
        <v>20241.919999999998</v>
      </c>
      <c r="AC1702" s="227" t="s">
        <v>149</v>
      </c>
      <c r="AD1702" s="227" t="s">
        <v>98</v>
      </c>
      <c r="AE1702" s="242">
        <f>+V1702+Y1702</f>
        <v>96618.05</v>
      </c>
      <c r="AF1702" s="228" t="s">
        <v>98</v>
      </c>
      <c r="AG1702" s="227" t="s">
        <v>33</v>
      </c>
      <c r="AH1702" s="277" t="s">
        <v>406</v>
      </c>
      <c r="AI1702" s="277" t="s">
        <v>510</v>
      </c>
      <c r="AJ1702" s="228"/>
    </row>
    <row r="1703" spans="2:36" ht="71.7" customHeight="1" x14ac:dyDescent="0.3">
      <c r="B1703" s="264"/>
      <c r="C1703" s="465"/>
      <c r="D1703" s="114"/>
      <c r="E1703" s="229"/>
      <c r="F1703" s="274"/>
      <c r="G1703" s="275"/>
      <c r="H1703" s="257"/>
      <c r="I1703" s="228"/>
      <c r="J1703" s="11" t="s">
        <v>111</v>
      </c>
      <c r="K1703" s="80" t="s">
        <v>708</v>
      </c>
      <c r="L1703" s="7" t="s">
        <v>85</v>
      </c>
      <c r="M1703" s="52">
        <v>3</v>
      </c>
      <c r="N1703" s="227"/>
      <c r="O1703" s="278"/>
      <c r="P1703" s="257"/>
      <c r="Q1703" s="257"/>
      <c r="R1703" s="257"/>
      <c r="S1703" s="228"/>
      <c r="T1703" s="228"/>
      <c r="U1703" s="259"/>
      <c r="V1703" s="245"/>
      <c r="W1703" s="227"/>
      <c r="X1703" s="227"/>
      <c r="Y1703" s="245"/>
      <c r="Z1703" s="227"/>
      <c r="AA1703" s="227"/>
      <c r="AB1703" s="245"/>
      <c r="AC1703" s="227"/>
      <c r="AD1703" s="227"/>
      <c r="AE1703" s="227"/>
      <c r="AF1703" s="228"/>
      <c r="AG1703" s="227"/>
      <c r="AH1703" s="278"/>
      <c r="AI1703" s="278"/>
      <c r="AJ1703" s="228"/>
    </row>
    <row r="1704" spans="2:36" ht="68.7" customHeight="1" x14ac:dyDescent="0.3">
      <c r="B1704" s="265"/>
      <c r="C1704" s="270"/>
      <c r="D1704" s="87"/>
      <c r="E1704" s="229"/>
      <c r="F1704" s="274"/>
      <c r="G1704" s="275"/>
      <c r="H1704" s="258"/>
      <c r="I1704" s="228"/>
      <c r="J1704" s="11" t="s">
        <v>127</v>
      </c>
      <c r="K1704" s="80" t="s">
        <v>635</v>
      </c>
      <c r="L1704" s="7" t="s">
        <v>85</v>
      </c>
      <c r="M1704" s="7">
        <v>135</v>
      </c>
      <c r="N1704" s="227"/>
      <c r="O1704" s="279"/>
      <c r="P1704" s="258"/>
      <c r="Q1704" s="258"/>
      <c r="R1704" s="258"/>
      <c r="S1704" s="228"/>
      <c r="T1704" s="228"/>
      <c r="U1704" s="259"/>
      <c r="V1704" s="392"/>
      <c r="W1704" s="227"/>
      <c r="X1704" s="227"/>
      <c r="Y1704" s="392"/>
      <c r="Z1704" s="227"/>
      <c r="AA1704" s="227"/>
      <c r="AB1704" s="392"/>
      <c r="AC1704" s="227"/>
      <c r="AD1704" s="227"/>
      <c r="AE1704" s="227"/>
      <c r="AF1704" s="228"/>
      <c r="AG1704" s="227"/>
      <c r="AH1704" s="279"/>
      <c r="AI1704" s="279"/>
      <c r="AJ1704" s="228"/>
    </row>
    <row r="1705" spans="2:36" ht="68.7" customHeight="1" x14ac:dyDescent="0.3">
      <c r="B1705" s="263" t="s">
        <v>1321</v>
      </c>
      <c r="C1705" s="269" t="s">
        <v>869</v>
      </c>
      <c r="D1705" s="617" t="s">
        <v>88</v>
      </c>
      <c r="E1705" s="229" t="s">
        <v>67</v>
      </c>
      <c r="F1705" s="229" t="s">
        <v>132</v>
      </c>
      <c r="G1705" s="274" t="s">
        <v>700</v>
      </c>
      <c r="H1705" s="256" t="s">
        <v>70</v>
      </c>
      <c r="I1705" s="228" t="s">
        <v>98</v>
      </c>
      <c r="J1705" s="11" t="s">
        <v>113</v>
      </c>
      <c r="K1705" s="7" t="s">
        <v>114</v>
      </c>
      <c r="L1705" s="7" t="s">
        <v>115</v>
      </c>
      <c r="M1705" s="7">
        <v>2</v>
      </c>
      <c r="N1705" s="238" t="s">
        <v>703</v>
      </c>
      <c r="O1705" s="277" t="s">
        <v>989</v>
      </c>
      <c r="P1705" s="256" t="s">
        <v>75</v>
      </c>
      <c r="Q1705" s="256" t="s">
        <v>76</v>
      </c>
      <c r="R1705" s="256" t="s">
        <v>77</v>
      </c>
      <c r="S1705" s="228" t="s">
        <v>109</v>
      </c>
      <c r="T1705" s="259">
        <f>+V1705+Y1705</f>
        <v>107066</v>
      </c>
      <c r="U1705" s="387" t="s">
        <v>98</v>
      </c>
      <c r="V1705" s="291">
        <v>91006.1</v>
      </c>
      <c r="W1705" s="242" t="s">
        <v>98</v>
      </c>
      <c r="X1705" s="242" t="s">
        <v>98</v>
      </c>
      <c r="Y1705" s="291">
        <v>16059.9</v>
      </c>
      <c r="Z1705" s="227" t="s">
        <v>98</v>
      </c>
      <c r="AA1705" s="227" t="s">
        <v>98</v>
      </c>
      <c r="AB1705" s="244">
        <v>36609.56</v>
      </c>
      <c r="AC1705" s="227" t="s">
        <v>80</v>
      </c>
      <c r="AD1705" s="227" t="s">
        <v>98</v>
      </c>
      <c r="AE1705" s="242">
        <f>+V1705+Y1705</f>
        <v>107066</v>
      </c>
      <c r="AF1705" s="228" t="s">
        <v>98</v>
      </c>
      <c r="AG1705" s="227" t="s">
        <v>33</v>
      </c>
      <c r="AH1705" s="277" t="s">
        <v>1322</v>
      </c>
      <c r="AI1705" s="277" t="s">
        <v>510</v>
      </c>
      <c r="AJ1705" s="228"/>
    </row>
    <row r="1706" spans="2:36" ht="85.2" customHeight="1" x14ac:dyDescent="0.3">
      <c r="B1706" s="264"/>
      <c r="C1706" s="465"/>
      <c r="D1706" s="618"/>
      <c r="E1706" s="229"/>
      <c r="F1706" s="229"/>
      <c r="G1706" s="274"/>
      <c r="H1706" s="257"/>
      <c r="I1706" s="228"/>
      <c r="J1706" s="11" t="s">
        <v>116</v>
      </c>
      <c r="K1706" s="7" t="s">
        <v>117</v>
      </c>
      <c r="L1706" s="7" t="s">
        <v>85</v>
      </c>
      <c r="M1706" s="7">
        <v>2</v>
      </c>
      <c r="N1706" s="238"/>
      <c r="O1706" s="278"/>
      <c r="P1706" s="257"/>
      <c r="Q1706" s="257"/>
      <c r="R1706" s="257"/>
      <c r="S1706" s="228"/>
      <c r="T1706" s="228"/>
      <c r="U1706" s="230"/>
      <c r="V1706" s="292"/>
      <c r="W1706" s="242"/>
      <c r="X1706" s="242"/>
      <c r="Y1706" s="292"/>
      <c r="Z1706" s="227"/>
      <c r="AA1706" s="227"/>
      <c r="AB1706" s="245"/>
      <c r="AC1706" s="227"/>
      <c r="AD1706" s="227"/>
      <c r="AE1706" s="227"/>
      <c r="AF1706" s="228"/>
      <c r="AG1706" s="227"/>
      <c r="AH1706" s="278"/>
      <c r="AI1706" s="278"/>
      <c r="AJ1706" s="228"/>
    </row>
    <row r="1707" spans="2:36" ht="68.7" customHeight="1" x14ac:dyDescent="0.3">
      <c r="B1707" s="264"/>
      <c r="C1707" s="465"/>
      <c r="D1707" s="618"/>
      <c r="E1707" s="229"/>
      <c r="F1707" s="229"/>
      <c r="G1707" s="274"/>
      <c r="H1707" s="257"/>
      <c r="I1707" s="228"/>
      <c r="J1707" s="11" t="s">
        <v>208</v>
      </c>
      <c r="K1707" s="7" t="s">
        <v>118</v>
      </c>
      <c r="L1707" s="7" t="s">
        <v>119</v>
      </c>
      <c r="M1707" s="7">
        <v>2</v>
      </c>
      <c r="N1707" s="238"/>
      <c r="O1707" s="278"/>
      <c r="P1707" s="257"/>
      <c r="Q1707" s="257"/>
      <c r="R1707" s="257"/>
      <c r="S1707" s="228"/>
      <c r="T1707" s="228"/>
      <c r="U1707" s="230"/>
      <c r="V1707" s="292"/>
      <c r="W1707" s="242"/>
      <c r="X1707" s="242"/>
      <c r="Y1707" s="292"/>
      <c r="Z1707" s="227"/>
      <c r="AA1707" s="227"/>
      <c r="AB1707" s="245"/>
      <c r="AC1707" s="227"/>
      <c r="AD1707" s="227"/>
      <c r="AE1707" s="227"/>
      <c r="AF1707" s="228"/>
      <c r="AG1707" s="227"/>
      <c r="AH1707" s="278"/>
      <c r="AI1707" s="278"/>
      <c r="AJ1707" s="228"/>
    </row>
    <row r="1708" spans="2:36" ht="68.7" customHeight="1" x14ac:dyDescent="0.3">
      <c r="B1708" s="264"/>
      <c r="C1708" s="270"/>
      <c r="D1708" s="114"/>
      <c r="E1708" s="229"/>
      <c r="F1708" s="229"/>
      <c r="G1708" s="274"/>
      <c r="H1708" s="258"/>
      <c r="I1708" s="228"/>
      <c r="J1708" s="11" t="s">
        <v>120</v>
      </c>
      <c r="K1708" s="7" t="s">
        <v>121</v>
      </c>
      <c r="L1708" s="7" t="s">
        <v>119</v>
      </c>
      <c r="M1708" s="7">
        <v>2</v>
      </c>
      <c r="N1708" s="238"/>
      <c r="O1708" s="279"/>
      <c r="P1708" s="258"/>
      <c r="Q1708" s="258"/>
      <c r="R1708" s="258"/>
      <c r="S1708" s="228"/>
      <c r="T1708" s="228"/>
      <c r="U1708" s="230"/>
      <c r="V1708" s="293"/>
      <c r="W1708" s="242"/>
      <c r="X1708" s="242"/>
      <c r="Y1708" s="85"/>
      <c r="Z1708" s="227"/>
      <c r="AA1708" s="227"/>
      <c r="AB1708" s="162"/>
      <c r="AC1708" s="227"/>
      <c r="AD1708" s="227"/>
      <c r="AE1708" s="227"/>
      <c r="AF1708" s="228"/>
      <c r="AG1708" s="227"/>
      <c r="AH1708" s="81"/>
      <c r="AI1708" s="81"/>
      <c r="AJ1708" s="228"/>
    </row>
    <row r="1709" spans="2:36" ht="68.7" customHeight="1" x14ac:dyDescent="0.3">
      <c r="B1709" s="256" t="s">
        <v>1079</v>
      </c>
      <c r="C1709" s="304" t="s">
        <v>776</v>
      </c>
      <c r="D1709" s="304" t="s">
        <v>66</v>
      </c>
      <c r="E1709" s="299" t="s">
        <v>67</v>
      </c>
      <c r="F1709" s="299" t="s">
        <v>132</v>
      </c>
      <c r="G1709" s="360" t="s">
        <v>700</v>
      </c>
      <c r="H1709" s="304" t="s">
        <v>70</v>
      </c>
      <c r="I1709" s="243" t="s">
        <v>98</v>
      </c>
      <c r="J1709" s="20" t="s">
        <v>113</v>
      </c>
      <c r="K1709" s="27" t="s">
        <v>114</v>
      </c>
      <c r="L1709" s="27" t="s">
        <v>115</v>
      </c>
      <c r="M1709" s="27">
        <v>3</v>
      </c>
      <c r="N1709" s="366" t="s">
        <v>703</v>
      </c>
      <c r="O1709" s="304" t="s">
        <v>784</v>
      </c>
      <c r="P1709" s="304" t="s">
        <v>75</v>
      </c>
      <c r="Q1709" s="304" t="s">
        <v>76</v>
      </c>
      <c r="R1709" s="304" t="s">
        <v>77</v>
      </c>
      <c r="S1709" s="243" t="s">
        <v>109</v>
      </c>
      <c r="T1709" s="370">
        <f>+V1709+Y1709</f>
        <v>227910</v>
      </c>
      <c r="U1709" s="371">
        <f>+T1709/M1710</f>
        <v>227910</v>
      </c>
      <c r="V1709" s="283">
        <v>193723.5</v>
      </c>
      <c r="W1709" s="282" t="s">
        <v>98</v>
      </c>
      <c r="X1709" s="282" t="s">
        <v>98</v>
      </c>
      <c r="Y1709" s="283">
        <v>34186.5</v>
      </c>
      <c r="Z1709" s="282" t="s">
        <v>98</v>
      </c>
      <c r="AA1709" s="282" t="s">
        <v>98</v>
      </c>
      <c r="AB1709" s="283">
        <v>19818.259999999998</v>
      </c>
      <c r="AC1709" s="282" t="s">
        <v>80</v>
      </c>
      <c r="AD1709" s="282" t="s">
        <v>98</v>
      </c>
      <c r="AE1709" s="367">
        <f>+V1709+Y1709</f>
        <v>227910</v>
      </c>
      <c r="AF1709" s="243" t="s">
        <v>98</v>
      </c>
      <c r="AG1709" s="282" t="s">
        <v>33</v>
      </c>
      <c r="AH1709" s="285" t="s">
        <v>157</v>
      </c>
      <c r="AI1709" s="285" t="s">
        <v>158</v>
      </c>
      <c r="AJ1709" s="243"/>
    </row>
    <row r="1710" spans="2:36" ht="129" customHeight="1" x14ac:dyDescent="0.3">
      <c r="B1710" s="257"/>
      <c r="C1710" s="306"/>
      <c r="D1710" s="306"/>
      <c r="E1710" s="299"/>
      <c r="F1710" s="299"/>
      <c r="G1710" s="360"/>
      <c r="H1710" s="306"/>
      <c r="I1710" s="243"/>
      <c r="J1710" s="20" t="s">
        <v>116</v>
      </c>
      <c r="K1710" s="27" t="s">
        <v>117</v>
      </c>
      <c r="L1710" s="27" t="s">
        <v>85</v>
      </c>
      <c r="M1710" s="27">
        <v>1</v>
      </c>
      <c r="N1710" s="366"/>
      <c r="O1710" s="306"/>
      <c r="P1710" s="306"/>
      <c r="Q1710" s="306"/>
      <c r="R1710" s="306"/>
      <c r="S1710" s="243"/>
      <c r="T1710" s="243"/>
      <c r="U1710" s="372"/>
      <c r="V1710" s="283"/>
      <c r="W1710" s="282"/>
      <c r="X1710" s="282"/>
      <c r="Y1710" s="283"/>
      <c r="Z1710" s="282"/>
      <c r="AA1710" s="282"/>
      <c r="AB1710" s="283"/>
      <c r="AC1710" s="282"/>
      <c r="AD1710" s="282"/>
      <c r="AE1710" s="282"/>
      <c r="AF1710" s="243"/>
      <c r="AG1710" s="282"/>
      <c r="AH1710" s="286"/>
      <c r="AI1710" s="286"/>
      <c r="AJ1710" s="243"/>
    </row>
    <row r="1711" spans="2:36" ht="68.7" customHeight="1" x14ac:dyDescent="0.3">
      <c r="B1711" s="257"/>
      <c r="C1711" s="306"/>
      <c r="D1711" s="306"/>
      <c r="E1711" s="299"/>
      <c r="F1711" s="299"/>
      <c r="G1711" s="360"/>
      <c r="H1711" s="306"/>
      <c r="I1711" s="243"/>
      <c r="J1711" s="20" t="s">
        <v>208</v>
      </c>
      <c r="K1711" s="27" t="s">
        <v>118</v>
      </c>
      <c r="L1711" s="27" t="s">
        <v>119</v>
      </c>
      <c r="M1711" s="27">
        <v>1</v>
      </c>
      <c r="N1711" s="366"/>
      <c r="O1711" s="306"/>
      <c r="P1711" s="306"/>
      <c r="Q1711" s="306"/>
      <c r="R1711" s="306"/>
      <c r="S1711" s="243"/>
      <c r="T1711" s="243"/>
      <c r="U1711" s="372"/>
      <c r="V1711" s="283"/>
      <c r="W1711" s="282"/>
      <c r="X1711" s="282"/>
      <c r="Y1711" s="283"/>
      <c r="Z1711" s="282"/>
      <c r="AA1711" s="282"/>
      <c r="AB1711" s="283"/>
      <c r="AC1711" s="282"/>
      <c r="AD1711" s="282"/>
      <c r="AE1711" s="282"/>
      <c r="AF1711" s="243"/>
      <c r="AG1711" s="282"/>
      <c r="AH1711" s="286"/>
      <c r="AI1711" s="286"/>
      <c r="AJ1711" s="243"/>
    </row>
    <row r="1712" spans="2:36" ht="68.7" customHeight="1" x14ac:dyDescent="0.3">
      <c r="B1712" s="258"/>
      <c r="C1712" s="305"/>
      <c r="D1712" s="305"/>
      <c r="E1712" s="299"/>
      <c r="F1712" s="299"/>
      <c r="G1712" s="360"/>
      <c r="H1712" s="305"/>
      <c r="I1712" s="243"/>
      <c r="J1712" s="20" t="s">
        <v>120</v>
      </c>
      <c r="K1712" s="27" t="s">
        <v>121</v>
      </c>
      <c r="L1712" s="27" t="s">
        <v>119</v>
      </c>
      <c r="M1712" s="27">
        <v>1</v>
      </c>
      <c r="N1712" s="366"/>
      <c r="O1712" s="305"/>
      <c r="P1712" s="305"/>
      <c r="Q1712" s="305"/>
      <c r="R1712" s="305"/>
      <c r="S1712" s="243"/>
      <c r="T1712" s="243"/>
      <c r="U1712" s="372"/>
      <c r="V1712" s="283"/>
      <c r="W1712" s="282"/>
      <c r="X1712" s="282"/>
      <c r="Y1712" s="283"/>
      <c r="Z1712" s="282"/>
      <c r="AA1712" s="282"/>
      <c r="AB1712" s="283"/>
      <c r="AC1712" s="282"/>
      <c r="AD1712" s="282"/>
      <c r="AE1712" s="282"/>
      <c r="AF1712" s="243"/>
      <c r="AG1712" s="282"/>
      <c r="AH1712" s="287"/>
      <c r="AI1712" s="287"/>
      <c r="AJ1712" s="243"/>
    </row>
    <row r="1713" spans="2:36" ht="133.19999999999999" customHeight="1" x14ac:dyDescent="0.3">
      <c r="B1713" s="256" t="s">
        <v>781</v>
      </c>
      <c r="C1713" s="256" t="s">
        <v>777</v>
      </c>
      <c r="D1713" s="256" t="s">
        <v>66</v>
      </c>
      <c r="E1713" s="272" t="s">
        <v>67</v>
      </c>
      <c r="F1713" s="274" t="s">
        <v>134</v>
      </c>
      <c r="G1713" s="275" t="s">
        <v>973</v>
      </c>
      <c r="H1713" s="256" t="s">
        <v>70</v>
      </c>
      <c r="I1713" s="228" t="s">
        <v>98</v>
      </c>
      <c r="J1713" s="11" t="s">
        <v>705</v>
      </c>
      <c r="K1713" s="80" t="s">
        <v>706</v>
      </c>
      <c r="L1713" s="86" t="s">
        <v>711</v>
      </c>
      <c r="M1713" s="52">
        <v>40</v>
      </c>
      <c r="N1713" s="227" t="s">
        <v>703</v>
      </c>
      <c r="O1713" s="256" t="s">
        <v>785</v>
      </c>
      <c r="P1713" s="256" t="s">
        <v>75</v>
      </c>
      <c r="Q1713" s="256" t="s">
        <v>76</v>
      </c>
      <c r="R1713" s="256" t="s">
        <v>77</v>
      </c>
      <c r="S1713" s="228" t="s">
        <v>109</v>
      </c>
      <c r="T1713" s="259">
        <f>+V1713+Y1713</f>
        <v>134884.21000000002</v>
      </c>
      <c r="U1713" s="259">
        <f>+T1713/2</f>
        <v>67442.10500000001</v>
      </c>
      <c r="V1713" s="261">
        <v>114651.57</v>
      </c>
      <c r="W1713" s="227" t="s">
        <v>98</v>
      </c>
      <c r="X1713" s="227" t="s">
        <v>98</v>
      </c>
      <c r="Y1713" s="261">
        <v>20232.64</v>
      </c>
      <c r="Z1713" s="227" t="s">
        <v>98</v>
      </c>
      <c r="AA1713" s="227" t="s">
        <v>98</v>
      </c>
      <c r="AB1713" s="443">
        <v>11729.06</v>
      </c>
      <c r="AC1713" s="227" t="s">
        <v>149</v>
      </c>
      <c r="AD1713" s="227" t="s">
        <v>98</v>
      </c>
      <c r="AE1713" s="242">
        <f>+V1713+Y1713</f>
        <v>134884.21000000002</v>
      </c>
      <c r="AF1713" s="228" t="s">
        <v>98</v>
      </c>
      <c r="AG1713" s="227" t="s">
        <v>33</v>
      </c>
      <c r="AH1713" s="244" t="s">
        <v>157</v>
      </c>
      <c r="AI1713" s="244" t="s">
        <v>158</v>
      </c>
      <c r="AJ1713" s="228"/>
    </row>
    <row r="1714" spans="2:36" ht="68.7" customHeight="1" x14ac:dyDescent="0.3">
      <c r="B1714" s="257"/>
      <c r="C1714" s="257"/>
      <c r="D1714" s="257"/>
      <c r="E1714" s="272"/>
      <c r="F1714" s="274"/>
      <c r="G1714" s="275"/>
      <c r="H1714" s="257"/>
      <c r="I1714" s="228"/>
      <c r="J1714" s="11" t="s">
        <v>111</v>
      </c>
      <c r="K1714" s="80" t="s">
        <v>708</v>
      </c>
      <c r="L1714" s="7" t="s">
        <v>85</v>
      </c>
      <c r="M1714" s="52">
        <v>1</v>
      </c>
      <c r="N1714" s="227"/>
      <c r="O1714" s="257"/>
      <c r="P1714" s="257"/>
      <c r="Q1714" s="257"/>
      <c r="R1714" s="257"/>
      <c r="S1714" s="228"/>
      <c r="T1714" s="228"/>
      <c r="U1714" s="259"/>
      <c r="V1714" s="261"/>
      <c r="W1714" s="227"/>
      <c r="X1714" s="227"/>
      <c r="Y1714" s="261"/>
      <c r="Z1714" s="227"/>
      <c r="AA1714" s="227"/>
      <c r="AB1714" s="443"/>
      <c r="AC1714" s="227"/>
      <c r="AD1714" s="227"/>
      <c r="AE1714" s="227"/>
      <c r="AF1714" s="228"/>
      <c r="AG1714" s="227"/>
      <c r="AH1714" s="245"/>
      <c r="AI1714" s="245"/>
      <c r="AJ1714" s="228"/>
    </row>
    <row r="1715" spans="2:36" ht="68.7" customHeight="1" x14ac:dyDescent="0.3">
      <c r="B1715" s="258"/>
      <c r="C1715" s="258"/>
      <c r="D1715" s="258"/>
      <c r="E1715" s="273"/>
      <c r="F1715" s="274"/>
      <c r="G1715" s="275"/>
      <c r="H1715" s="258"/>
      <c r="I1715" s="228"/>
      <c r="J1715" s="11" t="s">
        <v>127</v>
      </c>
      <c r="K1715" s="80" t="s">
        <v>635</v>
      </c>
      <c r="L1715" s="7" t="s">
        <v>85</v>
      </c>
      <c r="M1715" s="7">
        <v>83</v>
      </c>
      <c r="N1715" s="227"/>
      <c r="O1715" s="258"/>
      <c r="P1715" s="258"/>
      <c r="Q1715" s="258"/>
      <c r="R1715" s="258"/>
      <c r="S1715" s="228"/>
      <c r="T1715" s="228"/>
      <c r="U1715" s="259"/>
      <c r="V1715" s="262"/>
      <c r="W1715" s="227"/>
      <c r="X1715" s="227"/>
      <c r="Y1715" s="262"/>
      <c r="Z1715" s="227"/>
      <c r="AA1715" s="227"/>
      <c r="AB1715" s="406"/>
      <c r="AC1715" s="227"/>
      <c r="AD1715" s="227"/>
      <c r="AE1715" s="227"/>
      <c r="AF1715" s="228"/>
      <c r="AG1715" s="227"/>
      <c r="AH1715" s="392"/>
      <c r="AI1715" s="392"/>
      <c r="AJ1715" s="228"/>
    </row>
    <row r="1716" spans="2:36" ht="122.1" customHeight="1" x14ac:dyDescent="0.3">
      <c r="B1716" s="256" t="s">
        <v>780</v>
      </c>
      <c r="C1716" s="256" t="s">
        <v>777</v>
      </c>
      <c r="D1716" s="256" t="s">
        <v>66</v>
      </c>
      <c r="E1716" s="271" t="s">
        <v>67</v>
      </c>
      <c r="F1716" s="274" t="s">
        <v>134</v>
      </c>
      <c r="G1716" s="275" t="s">
        <v>973</v>
      </c>
      <c r="H1716" s="256" t="s">
        <v>70</v>
      </c>
      <c r="I1716" s="228" t="s">
        <v>98</v>
      </c>
      <c r="J1716" s="11" t="s">
        <v>705</v>
      </c>
      <c r="K1716" s="80" t="s">
        <v>706</v>
      </c>
      <c r="L1716" s="86" t="s">
        <v>711</v>
      </c>
      <c r="M1716" s="52">
        <v>40</v>
      </c>
      <c r="N1716" s="227" t="s">
        <v>703</v>
      </c>
      <c r="O1716" s="256" t="s">
        <v>785</v>
      </c>
      <c r="P1716" s="256" t="s">
        <v>75</v>
      </c>
      <c r="Q1716" s="256" t="s">
        <v>76</v>
      </c>
      <c r="R1716" s="256" t="s">
        <v>77</v>
      </c>
      <c r="S1716" s="228" t="s">
        <v>109</v>
      </c>
      <c r="T1716" s="259">
        <f>+V1716+Y1716</f>
        <v>213451.18</v>
      </c>
      <c r="U1716" s="259" t="s">
        <v>98</v>
      </c>
      <c r="V1716" s="237">
        <v>181433.52</v>
      </c>
      <c r="W1716" s="227" t="s">
        <v>98</v>
      </c>
      <c r="X1716" s="227" t="s">
        <v>98</v>
      </c>
      <c r="Y1716" s="237">
        <v>32017.66</v>
      </c>
      <c r="Z1716" s="227" t="s">
        <v>98</v>
      </c>
      <c r="AA1716" s="227" t="s">
        <v>98</v>
      </c>
      <c r="AB1716" s="237">
        <v>18561.91</v>
      </c>
      <c r="AC1716" s="227" t="s">
        <v>149</v>
      </c>
      <c r="AD1716" s="227" t="s">
        <v>98</v>
      </c>
      <c r="AE1716" s="242">
        <f>+V1716+Y1716</f>
        <v>213451.18</v>
      </c>
      <c r="AF1716" s="228" t="s">
        <v>98</v>
      </c>
      <c r="AG1716" s="227" t="s">
        <v>33</v>
      </c>
      <c r="AH1716" s="239" t="s">
        <v>160</v>
      </c>
      <c r="AI1716" s="239" t="s">
        <v>161</v>
      </c>
      <c r="AJ1716" s="228"/>
    </row>
    <row r="1717" spans="2:36" ht="68.7" customHeight="1" x14ac:dyDescent="0.3">
      <c r="B1717" s="257"/>
      <c r="C1717" s="257"/>
      <c r="D1717" s="257"/>
      <c r="E1717" s="272"/>
      <c r="F1717" s="274"/>
      <c r="G1717" s="275"/>
      <c r="H1717" s="257"/>
      <c r="I1717" s="228"/>
      <c r="J1717" s="11" t="s">
        <v>111</v>
      </c>
      <c r="K1717" s="80" t="s">
        <v>708</v>
      </c>
      <c r="L1717" s="7" t="s">
        <v>85</v>
      </c>
      <c r="M1717" s="52">
        <v>1</v>
      </c>
      <c r="N1717" s="227"/>
      <c r="O1717" s="257"/>
      <c r="P1717" s="257"/>
      <c r="Q1717" s="257"/>
      <c r="R1717" s="257"/>
      <c r="S1717" s="228"/>
      <c r="T1717" s="228"/>
      <c r="U1717" s="259"/>
      <c r="V1717" s="237"/>
      <c r="W1717" s="227"/>
      <c r="X1717" s="227"/>
      <c r="Y1717" s="237"/>
      <c r="Z1717" s="227"/>
      <c r="AA1717" s="227"/>
      <c r="AB1717" s="237"/>
      <c r="AC1717" s="227"/>
      <c r="AD1717" s="227"/>
      <c r="AE1717" s="227"/>
      <c r="AF1717" s="228"/>
      <c r="AG1717" s="227"/>
      <c r="AH1717" s="240"/>
      <c r="AI1717" s="240"/>
      <c r="AJ1717" s="228"/>
    </row>
    <row r="1718" spans="2:36" ht="68.7" customHeight="1" x14ac:dyDescent="0.3">
      <c r="B1718" s="257"/>
      <c r="C1718" s="257"/>
      <c r="D1718" s="257"/>
      <c r="E1718" s="272"/>
      <c r="F1718" s="274"/>
      <c r="G1718" s="275"/>
      <c r="H1718" s="258"/>
      <c r="I1718" s="228"/>
      <c r="J1718" s="11" t="s">
        <v>127</v>
      </c>
      <c r="K1718" s="80" t="s">
        <v>635</v>
      </c>
      <c r="L1718" s="7" t="s">
        <v>85</v>
      </c>
      <c r="M1718" s="7">
        <v>101</v>
      </c>
      <c r="N1718" s="227"/>
      <c r="O1718" s="258"/>
      <c r="P1718" s="258"/>
      <c r="Q1718" s="258"/>
      <c r="R1718" s="258"/>
      <c r="S1718" s="228"/>
      <c r="T1718" s="228"/>
      <c r="U1718" s="259"/>
      <c r="V1718" s="237"/>
      <c r="W1718" s="227"/>
      <c r="X1718" s="227"/>
      <c r="Y1718" s="237"/>
      <c r="Z1718" s="227"/>
      <c r="AA1718" s="227"/>
      <c r="AB1718" s="237"/>
      <c r="AC1718" s="227"/>
      <c r="AD1718" s="227"/>
      <c r="AE1718" s="227"/>
      <c r="AF1718" s="228"/>
      <c r="AG1718" s="227"/>
      <c r="AH1718" s="241"/>
      <c r="AI1718" s="241"/>
      <c r="AJ1718" s="228"/>
    </row>
    <row r="1719" spans="2:36" ht="138" customHeight="1" x14ac:dyDescent="0.3">
      <c r="B1719" s="304" t="s">
        <v>1080</v>
      </c>
      <c r="C1719" s="304" t="s">
        <v>778</v>
      </c>
      <c r="D1719" s="304" t="s">
        <v>66</v>
      </c>
      <c r="E1719" s="336" t="s">
        <v>67</v>
      </c>
      <c r="F1719" s="360" t="s">
        <v>134</v>
      </c>
      <c r="G1719" s="464" t="s">
        <v>1077</v>
      </c>
      <c r="H1719" s="304" t="s">
        <v>70</v>
      </c>
      <c r="I1719" s="243" t="s">
        <v>98</v>
      </c>
      <c r="J1719" s="20" t="s">
        <v>705</v>
      </c>
      <c r="K1719" s="74" t="s">
        <v>706</v>
      </c>
      <c r="L1719" s="90" t="s">
        <v>711</v>
      </c>
      <c r="M1719" s="58">
        <v>40</v>
      </c>
      <c r="N1719" s="282" t="s">
        <v>703</v>
      </c>
      <c r="O1719" s="304" t="s">
        <v>785</v>
      </c>
      <c r="P1719" s="304" t="s">
        <v>75</v>
      </c>
      <c r="Q1719" s="304" t="s">
        <v>76</v>
      </c>
      <c r="R1719" s="304" t="s">
        <v>77</v>
      </c>
      <c r="S1719" s="243" t="s">
        <v>109</v>
      </c>
      <c r="T1719" s="370">
        <f>+V1719+Y1719</f>
        <v>149800</v>
      </c>
      <c r="U1719" s="370">
        <f>+T1719/M1720</f>
        <v>149800</v>
      </c>
      <c r="V1719" s="283">
        <v>127330</v>
      </c>
      <c r="W1719" s="282" t="s">
        <v>98</v>
      </c>
      <c r="X1719" s="282" t="s">
        <v>98</v>
      </c>
      <c r="Y1719" s="333">
        <v>22470</v>
      </c>
      <c r="Z1719" s="282" t="s">
        <v>98</v>
      </c>
      <c r="AA1719" s="282" t="s">
        <v>98</v>
      </c>
      <c r="AB1719" s="333">
        <v>13026.09</v>
      </c>
      <c r="AC1719" s="282" t="s">
        <v>149</v>
      </c>
      <c r="AD1719" s="282" t="s">
        <v>98</v>
      </c>
      <c r="AE1719" s="367">
        <f>+V1719+Y1719</f>
        <v>149800</v>
      </c>
      <c r="AF1719" s="243" t="s">
        <v>98</v>
      </c>
      <c r="AG1719" s="282" t="s">
        <v>33</v>
      </c>
      <c r="AH1719" s="285" t="s">
        <v>160</v>
      </c>
      <c r="AI1719" s="285" t="s">
        <v>161</v>
      </c>
      <c r="AJ1719" s="243"/>
    </row>
    <row r="1720" spans="2:36" ht="68.7" customHeight="1" x14ac:dyDescent="0.3">
      <c r="B1720" s="306"/>
      <c r="C1720" s="306"/>
      <c r="D1720" s="306"/>
      <c r="E1720" s="337"/>
      <c r="F1720" s="360"/>
      <c r="G1720" s="464"/>
      <c r="H1720" s="306"/>
      <c r="I1720" s="243"/>
      <c r="J1720" s="20" t="s">
        <v>111</v>
      </c>
      <c r="K1720" s="74" t="s">
        <v>708</v>
      </c>
      <c r="L1720" s="27" t="s">
        <v>85</v>
      </c>
      <c r="M1720" s="58">
        <v>1</v>
      </c>
      <c r="N1720" s="282"/>
      <c r="O1720" s="306"/>
      <c r="P1720" s="306"/>
      <c r="Q1720" s="306"/>
      <c r="R1720" s="306"/>
      <c r="S1720" s="243"/>
      <c r="T1720" s="243"/>
      <c r="U1720" s="370"/>
      <c r="V1720" s="334"/>
      <c r="W1720" s="282"/>
      <c r="X1720" s="282"/>
      <c r="Y1720" s="334"/>
      <c r="Z1720" s="282"/>
      <c r="AA1720" s="282"/>
      <c r="AB1720" s="334"/>
      <c r="AC1720" s="282"/>
      <c r="AD1720" s="282"/>
      <c r="AE1720" s="282"/>
      <c r="AF1720" s="243"/>
      <c r="AG1720" s="282"/>
      <c r="AH1720" s="286"/>
      <c r="AI1720" s="286"/>
      <c r="AJ1720" s="243"/>
    </row>
    <row r="1721" spans="2:36" ht="68.7" customHeight="1" x14ac:dyDescent="0.3">
      <c r="B1721" s="305"/>
      <c r="C1721" s="305"/>
      <c r="D1721" s="305"/>
      <c r="E1721" s="338"/>
      <c r="F1721" s="360"/>
      <c r="G1721" s="464"/>
      <c r="H1721" s="305"/>
      <c r="I1721" s="243"/>
      <c r="J1721" s="20" t="s">
        <v>127</v>
      </c>
      <c r="K1721" s="74" t="s">
        <v>635</v>
      </c>
      <c r="L1721" s="27" t="s">
        <v>85</v>
      </c>
      <c r="M1721" s="27">
        <v>59</v>
      </c>
      <c r="N1721" s="282"/>
      <c r="O1721" s="305"/>
      <c r="P1721" s="305"/>
      <c r="Q1721" s="305"/>
      <c r="R1721" s="305"/>
      <c r="S1721" s="243"/>
      <c r="T1721" s="243"/>
      <c r="U1721" s="370"/>
      <c r="V1721" s="335"/>
      <c r="W1721" s="282"/>
      <c r="X1721" s="282"/>
      <c r="Y1721" s="335"/>
      <c r="Z1721" s="282"/>
      <c r="AA1721" s="282"/>
      <c r="AB1721" s="335"/>
      <c r="AC1721" s="282"/>
      <c r="AD1721" s="282"/>
      <c r="AE1721" s="282"/>
      <c r="AF1721" s="243"/>
      <c r="AG1721" s="282"/>
      <c r="AH1721" s="287"/>
      <c r="AI1721" s="287"/>
      <c r="AJ1721" s="243"/>
    </row>
    <row r="1722" spans="2:36" ht="125.1" customHeight="1" x14ac:dyDescent="0.3">
      <c r="B1722" s="256" t="s">
        <v>782</v>
      </c>
      <c r="C1722" s="256" t="s">
        <v>777</v>
      </c>
      <c r="D1722" s="256" t="s">
        <v>66</v>
      </c>
      <c r="E1722" s="271" t="s">
        <v>67</v>
      </c>
      <c r="F1722" s="274" t="s">
        <v>134</v>
      </c>
      <c r="G1722" s="275" t="s">
        <v>973</v>
      </c>
      <c r="H1722" s="256" t="s">
        <v>70</v>
      </c>
      <c r="I1722" s="228" t="s">
        <v>98</v>
      </c>
      <c r="J1722" s="11" t="s">
        <v>705</v>
      </c>
      <c r="K1722" s="80" t="s">
        <v>706</v>
      </c>
      <c r="L1722" s="86" t="s">
        <v>711</v>
      </c>
      <c r="M1722" s="52">
        <v>40</v>
      </c>
      <c r="N1722" s="227" t="s">
        <v>703</v>
      </c>
      <c r="O1722" s="256" t="s">
        <v>785</v>
      </c>
      <c r="P1722" s="256" t="s">
        <v>75</v>
      </c>
      <c r="Q1722" s="256" t="s">
        <v>76</v>
      </c>
      <c r="R1722" s="256" t="s">
        <v>77</v>
      </c>
      <c r="S1722" s="228" t="s">
        <v>109</v>
      </c>
      <c r="T1722" s="259">
        <f>+V1722+Y1722</f>
        <v>183774.53</v>
      </c>
      <c r="U1722" s="259">
        <f>+T1722/M1723</f>
        <v>183774.53</v>
      </c>
      <c r="V1722" s="261">
        <v>156208.38</v>
      </c>
      <c r="W1722" s="227" t="s">
        <v>98</v>
      </c>
      <c r="X1722" s="227" t="s">
        <v>98</v>
      </c>
      <c r="Y1722" s="260">
        <v>27566.15</v>
      </c>
      <c r="Z1722" s="227" t="s">
        <v>98</v>
      </c>
      <c r="AA1722" s="227" t="s">
        <v>98</v>
      </c>
      <c r="AB1722" s="260">
        <v>15980.39</v>
      </c>
      <c r="AC1722" s="227" t="s">
        <v>149</v>
      </c>
      <c r="AD1722" s="227" t="s">
        <v>98</v>
      </c>
      <c r="AE1722" s="242">
        <f>+V1722+Y1722</f>
        <v>183774.53</v>
      </c>
      <c r="AF1722" s="228" t="s">
        <v>98</v>
      </c>
      <c r="AG1722" s="227" t="s">
        <v>33</v>
      </c>
      <c r="AH1722" s="239" t="s">
        <v>253</v>
      </c>
      <c r="AI1722" s="239" t="s">
        <v>166</v>
      </c>
      <c r="AJ1722" s="228"/>
    </row>
    <row r="1723" spans="2:36" ht="68.7" customHeight="1" x14ac:dyDescent="0.3">
      <c r="B1723" s="257"/>
      <c r="C1723" s="257"/>
      <c r="D1723" s="257"/>
      <c r="E1723" s="272"/>
      <c r="F1723" s="274"/>
      <c r="G1723" s="275"/>
      <c r="H1723" s="257"/>
      <c r="I1723" s="228"/>
      <c r="J1723" s="11" t="s">
        <v>111</v>
      </c>
      <c r="K1723" s="80" t="s">
        <v>708</v>
      </c>
      <c r="L1723" s="7" t="s">
        <v>85</v>
      </c>
      <c r="M1723" s="52">
        <v>1</v>
      </c>
      <c r="N1723" s="227"/>
      <c r="O1723" s="257"/>
      <c r="P1723" s="257"/>
      <c r="Q1723" s="257"/>
      <c r="R1723" s="257"/>
      <c r="S1723" s="228"/>
      <c r="T1723" s="228"/>
      <c r="U1723" s="259"/>
      <c r="V1723" s="261"/>
      <c r="W1723" s="227"/>
      <c r="X1723" s="227"/>
      <c r="Y1723" s="261"/>
      <c r="Z1723" s="227"/>
      <c r="AA1723" s="227"/>
      <c r="AB1723" s="261"/>
      <c r="AC1723" s="227"/>
      <c r="AD1723" s="227"/>
      <c r="AE1723" s="227"/>
      <c r="AF1723" s="228"/>
      <c r="AG1723" s="227"/>
      <c r="AH1723" s="240"/>
      <c r="AI1723" s="240"/>
      <c r="AJ1723" s="228"/>
    </row>
    <row r="1724" spans="2:36" ht="68.7" customHeight="1" x14ac:dyDescent="0.3">
      <c r="B1724" s="258"/>
      <c r="C1724" s="258"/>
      <c r="D1724" s="258"/>
      <c r="E1724" s="273"/>
      <c r="F1724" s="274"/>
      <c r="G1724" s="275"/>
      <c r="H1724" s="258"/>
      <c r="I1724" s="228"/>
      <c r="J1724" s="11" t="s">
        <v>127</v>
      </c>
      <c r="K1724" s="80" t="s">
        <v>635</v>
      </c>
      <c r="L1724" s="7" t="s">
        <v>85</v>
      </c>
      <c r="M1724" s="7">
        <v>86</v>
      </c>
      <c r="N1724" s="227"/>
      <c r="O1724" s="258"/>
      <c r="P1724" s="258"/>
      <c r="Q1724" s="258"/>
      <c r="R1724" s="258"/>
      <c r="S1724" s="228"/>
      <c r="T1724" s="228"/>
      <c r="U1724" s="259"/>
      <c r="V1724" s="262"/>
      <c r="W1724" s="227"/>
      <c r="X1724" s="227"/>
      <c r="Y1724" s="262"/>
      <c r="Z1724" s="227"/>
      <c r="AA1724" s="227"/>
      <c r="AB1724" s="262"/>
      <c r="AC1724" s="227"/>
      <c r="AD1724" s="227"/>
      <c r="AE1724" s="227"/>
      <c r="AF1724" s="228"/>
      <c r="AG1724" s="227"/>
      <c r="AH1724" s="241"/>
      <c r="AI1724" s="241"/>
      <c r="AJ1724" s="228"/>
    </row>
    <row r="1725" spans="2:36" ht="68.7" customHeight="1" x14ac:dyDescent="0.3">
      <c r="B1725" s="256" t="s">
        <v>783</v>
      </c>
      <c r="C1725" s="256" t="s">
        <v>779</v>
      </c>
      <c r="D1725" s="256" t="s">
        <v>66</v>
      </c>
      <c r="E1725" s="271" t="s">
        <v>67</v>
      </c>
      <c r="F1725" s="274" t="s">
        <v>134</v>
      </c>
      <c r="G1725" s="275" t="s">
        <v>973</v>
      </c>
      <c r="H1725" s="256" t="s">
        <v>70</v>
      </c>
      <c r="I1725" s="228" t="s">
        <v>98</v>
      </c>
      <c r="J1725" s="11" t="s">
        <v>705</v>
      </c>
      <c r="K1725" s="80" t="s">
        <v>706</v>
      </c>
      <c r="L1725" s="86" t="s">
        <v>711</v>
      </c>
      <c r="M1725" s="52">
        <v>40</v>
      </c>
      <c r="N1725" s="227" t="s">
        <v>703</v>
      </c>
      <c r="O1725" s="256" t="s">
        <v>785</v>
      </c>
      <c r="P1725" s="256" t="s">
        <v>75</v>
      </c>
      <c r="Q1725" s="256" t="s">
        <v>76</v>
      </c>
      <c r="R1725" s="256" t="s">
        <v>77</v>
      </c>
      <c r="S1725" s="228" t="s">
        <v>109</v>
      </c>
      <c r="T1725" s="259">
        <f>+V1725+Y1725</f>
        <v>200021.3</v>
      </c>
      <c r="U1725" s="259">
        <f>+T1725/M1726</f>
        <v>200021.3</v>
      </c>
      <c r="V1725" s="260">
        <v>170018.11</v>
      </c>
      <c r="W1725" s="227" t="s">
        <v>98</v>
      </c>
      <c r="X1725" s="227" t="s">
        <v>98</v>
      </c>
      <c r="Y1725" s="260">
        <v>30003.19</v>
      </c>
      <c r="Z1725" s="227" t="s">
        <v>98</v>
      </c>
      <c r="AA1725" s="227" t="s">
        <v>98</v>
      </c>
      <c r="AB1725" s="260">
        <v>17393.150000000001</v>
      </c>
      <c r="AC1725" s="227" t="s">
        <v>149</v>
      </c>
      <c r="AD1725" s="227" t="s">
        <v>98</v>
      </c>
      <c r="AE1725" s="242">
        <f>+V1725+Y1725</f>
        <v>200021.3</v>
      </c>
      <c r="AF1725" s="228" t="s">
        <v>98</v>
      </c>
      <c r="AG1725" s="227" t="s">
        <v>33</v>
      </c>
      <c r="AH1725" s="227" t="s">
        <v>786</v>
      </c>
      <c r="AI1725" s="227" t="s">
        <v>166</v>
      </c>
      <c r="AJ1725" s="228"/>
    </row>
    <row r="1726" spans="2:36" ht="71.7" customHeight="1" x14ac:dyDescent="0.3">
      <c r="B1726" s="257"/>
      <c r="C1726" s="257"/>
      <c r="D1726" s="257"/>
      <c r="E1726" s="272"/>
      <c r="F1726" s="274"/>
      <c r="G1726" s="275"/>
      <c r="H1726" s="257"/>
      <c r="I1726" s="228"/>
      <c r="J1726" s="11" t="s">
        <v>111</v>
      </c>
      <c r="K1726" s="80" t="s">
        <v>708</v>
      </c>
      <c r="L1726" s="7" t="s">
        <v>85</v>
      </c>
      <c r="M1726" s="52">
        <v>1</v>
      </c>
      <c r="N1726" s="227"/>
      <c r="O1726" s="257"/>
      <c r="P1726" s="257"/>
      <c r="Q1726" s="257"/>
      <c r="R1726" s="257"/>
      <c r="S1726" s="228"/>
      <c r="T1726" s="228"/>
      <c r="U1726" s="259"/>
      <c r="V1726" s="261"/>
      <c r="W1726" s="227"/>
      <c r="X1726" s="227"/>
      <c r="Y1726" s="261"/>
      <c r="Z1726" s="227"/>
      <c r="AA1726" s="227"/>
      <c r="AB1726" s="261"/>
      <c r="AC1726" s="227"/>
      <c r="AD1726" s="227"/>
      <c r="AE1726" s="227"/>
      <c r="AF1726" s="228"/>
      <c r="AG1726" s="227"/>
      <c r="AH1726" s="227"/>
      <c r="AI1726" s="227"/>
      <c r="AJ1726" s="228"/>
    </row>
    <row r="1727" spans="2:36" ht="68.7" customHeight="1" x14ac:dyDescent="0.3">
      <c r="B1727" s="257"/>
      <c r="C1727" s="257"/>
      <c r="D1727" s="257"/>
      <c r="E1727" s="272"/>
      <c r="F1727" s="307"/>
      <c r="G1727" s="490"/>
      <c r="H1727" s="258"/>
      <c r="I1727" s="256"/>
      <c r="J1727" s="28" t="s">
        <v>127</v>
      </c>
      <c r="K1727" s="53" t="s">
        <v>635</v>
      </c>
      <c r="L1727" s="14" t="s">
        <v>85</v>
      </c>
      <c r="M1727" s="14">
        <v>95</v>
      </c>
      <c r="N1727" s="239"/>
      <c r="O1727" s="257"/>
      <c r="P1727" s="257"/>
      <c r="Q1727" s="257"/>
      <c r="R1727" s="257"/>
      <c r="S1727" s="256"/>
      <c r="T1727" s="256"/>
      <c r="U1727" s="326"/>
      <c r="V1727" s="261"/>
      <c r="W1727" s="239"/>
      <c r="X1727" s="239"/>
      <c r="Y1727" s="261"/>
      <c r="Z1727" s="239"/>
      <c r="AA1727" s="239"/>
      <c r="AB1727" s="261"/>
      <c r="AC1727" s="239"/>
      <c r="AD1727" s="239"/>
      <c r="AE1727" s="239"/>
      <c r="AF1727" s="256"/>
      <c r="AG1727" s="239"/>
      <c r="AH1727" s="227"/>
      <c r="AI1727" s="227"/>
      <c r="AJ1727" s="256"/>
    </row>
    <row r="1728" spans="2:36" ht="68.7" customHeight="1" x14ac:dyDescent="0.3">
      <c r="B1728" s="304" t="s">
        <v>1173</v>
      </c>
      <c r="C1728" s="304" t="s">
        <v>776</v>
      </c>
      <c r="D1728" s="304" t="s">
        <v>66</v>
      </c>
      <c r="E1728" s="299" t="s">
        <v>67</v>
      </c>
      <c r="F1728" s="299" t="s">
        <v>132</v>
      </c>
      <c r="G1728" s="360" t="s">
        <v>700</v>
      </c>
      <c r="H1728" s="304" t="s">
        <v>70</v>
      </c>
      <c r="I1728" s="243" t="s">
        <v>98</v>
      </c>
      <c r="J1728" s="20" t="s">
        <v>113</v>
      </c>
      <c r="K1728" s="27" t="s">
        <v>114</v>
      </c>
      <c r="L1728" s="27" t="s">
        <v>115</v>
      </c>
      <c r="M1728" s="27">
        <v>3</v>
      </c>
      <c r="N1728" s="366" t="s">
        <v>703</v>
      </c>
      <c r="O1728" s="304" t="s">
        <v>784</v>
      </c>
      <c r="P1728" s="304" t="s">
        <v>75</v>
      </c>
      <c r="Q1728" s="304" t="s">
        <v>76</v>
      </c>
      <c r="R1728" s="304" t="s">
        <v>77</v>
      </c>
      <c r="S1728" s="243" t="s">
        <v>109</v>
      </c>
      <c r="T1728" s="370">
        <f>+V1728+Y1728</f>
        <v>227910</v>
      </c>
      <c r="U1728" s="371">
        <f>+T1728/M1729</f>
        <v>227910</v>
      </c>
      <c r="V1728" s="283">
        <v>193723.5</v>
      </c>
      <c r="W1728" s="282" t="s">
        <v>98</v>
      </c>
      <c r="X1728" s="282" t="s">
        <v>98</v>
      </c>
      <c r="Y1728" s="283">
        <v>34186.5</v>
      </c>
      <c r="Z1728" s="282" t="s">
        <v>98</v>
      </c>
      <c r="AA1728" s="282" t="s">
        <v>98</v>
      </c>
      <c r="AB1728" s="283">
        <v>19818.259999999998</v>
      </c>
      <c r="AC1728" s="282" t="s">
        <v>80</v>
      </c>
      <c r="AD1728" s="282" t="s">
        <v>98</v>
      </c>
      <c r="AE1728" s="367">
        <f>+V1728+Y1728</f>
        <v>227910</v>
      </c>
      <c r="AF1728" s="243" t="s">
        <v>98</v>
      </c>
      <c r="AG1728" s="282" t="s">
        <v>33</v>
      </c>
      <c r="AH1728" s="285" t="s">
        <v>160</v>
      </c>
      <c r="AI1728" s="285" t="s">
        <v>161</v>
      </c>
      <c r="AJ1728" s="243"/>
    </row>
    <row r="1729" spans="2:36" ht="68.7" customHeight="1" x14ac:dyDescent="0.3">
      <c r="B1729" s="306"/>
      <c r="C1729" s="306"/>
      <c r="D1729" s="306"/>
      <c r="E1729" s="299"/>
      <c r="F1729" s="299"/>
      <c r="G1729" s="360"/>
      <c r="H1729" s="306"/>
      <c r="I1729" s="243"/>
      <c r="J1729" s="20" t="s">
        <v>116</v>
      </c>
      <c r="K1729" s="27" t="s">
        <v>117</v>
      </c>
      <c r="L1729" s="27" t="s">
        <v>85</v>
      </c>
      <c r="M1729" s="27">
        <v>1</v>
      </c>
      <c r="N1729" s="366"/>
      <c r="O1729" s="306"/>
      <c r="P1729" s="306"/>
      <c r="Q1729" s="306"/>
      <c r="R1729" s="306"/>
      <c r="S1729" s="243"/>
      <c r="T1729" s="243"/>
      <c r="U1729" s="372"/>
      <c r="V1729" s="283"/>
      <c r="W1729" s="282"/>
      <c r="X1729" s="282"/>
      <c r="Y1729" s="283"/>
      <c r="Z1729" s="282"/>
      <c r="AA1729" s="282"/>
      <c r="AB1729" s="283"/>
      <c r="AC1729" s="282"/>
      <c r="AD1729" s="282"/>
      <c r="AE1729" s="282"/>
      <c r="AF1729" s="243"/>
      <c r="AG1729" s="282"/>
      <c r="AH1729" s="286"/>
      <c r="AI1729" s="286"/>
      <c r="AJ1729" s="243"/>
    </row>
    <row r="1730" spans="2:36" ht="68.7" customHeight="1" x14ac:dyDescent="0.3">
      <c r="B1730" s="306"/>
      <c r="C1730" s="306"/>
      <c r="D1730" s="306"/>
      <c r="E1730" s="299"/>
      <c r="F1730" s="299"/>
      <c r="G1730" s="360"/>
      <c r="H1730" s="306"/>
      <c r="I1730" s="243"/>
      <c r="J1730" s="20" t="s">
        <v>208</v>
      </c>
      <c r="K1730" s="27" t="s">
        <v>118</v>
      </c>
      <c r="L1730" s="27" t="s">
        <v>119</v>
      </c>
      <c r="M1730" s="27">
        <v>1</v>
      </c>
      <c r="N1730" s="366"/>
      <c r="O1730" s="306"/>
      <c r="P1730" s="306"/>
      <c r="Q1730" s="306"/>
      <c r="R1730" s="306"/>
      <c r="S1730" s="243"/>
      <c r="T1730" s="243"/>
      <c r="U1730" s="372"/>
      <c r="V1730" s="283"/>
      <c r="W1730" s="282"/>
      <c r="X1730" s="282"/>
      <c r="Y1730" s="283"/>
      <c r="Z1730" s="282"/>
      <c r="AA1730" s="282"/>
      <c r="AB1730" s="283"/>
      <c r="AC1730" s="282"/>
      <c r="AD1730" s="282"/>
      <c r="AE1730" s="282"/>
      <c r="AF1730" s="243"/>
      <c r="AG1730" s="282"/>
      <c r="AH1730" s="286"/>
      <c r="AI1730" s="286"/>
      <c r="AJ1730" s="243"/>
    </row>
    <row r="1731" spans="2:36" ht="68.7" customHeight="1" x14ac:dyDescent="0.3">
      <c r="B1731" s="305"/>
      <c r="C1731" s="305"/>
      <c r="D1731" s="305"/>
      <c r="E1731" s="299"/>
      <c r="F1731" s="299"/>
      <c r="G1731" s="360"/>
      <c r="H1731" s="305"/>
      <c r="I1731" s="243"/>
      <c r="J1731" s="20" t="s">
        <v>120</v>
      </c>
      <c r="K1731" s="27" t="s">
        <v>121</v>
      </c>
      <c r="L1731" s="27" t="s">
        <v>119</v>
      </c>
      <c r="M1731" s="27">
        <v>1</v>
      </c>
      <c r="N1731" s="366"/>
      <c r="O1731" s="305"/>
      <c r="P1731" s="305"/>
      <c r="Q1731" s="305"/>
      <c r="R1731" s="305"/>
      <c r="S1731" s="243"/>
      <c r="T1731" s="243"/>
      <c r="U1731" s="372"/>
      <c r="V1731" s="283"/>
      <c r="W1731" s="282"/>
      <c r="X1731" s="282"/>
      <c r="Y1731" s="283"/>
      <c r="Z1731" s="282"/>
      <c r="AA1731" s="282"/>
      <c r="AB1731" s="283"/>
      <c r="AC1731" s="282"/>
      <c r="AD1731" s="282"/>
      <c r="AE1731" s="282"/>
      <c r="AF1731" s="243"/>
      <c r="AG1731" s="282"/>
      <c r="AH1731" s="287"/>
      <c r="AI1731" s="287"/>
      <c r="AJ1731" s="243"/>
    </row>
    <row r="1732" spans="2:36" ht="96.6" customHeight="1" x14ac:dyDescent="0.3">
      <c r="B1732" s="256" t="s">
        <v>952</v>
      </c>
      <c r="C1732" s="256" t="s">
        <v>779</v>
      </c>
      <c r="D1732" s="256" t="s">
        <v>66</v>
      </c>
      <c r="E1732" s="271" t="s">
        <v>67</v>
      </c>
      <c r="F1732" s="274" t="s">
        <v>134</v>
      </c>
      <c r="G1732" s="275" t="s">
        <v>973</v>
      </c>
      <c r="H1732" s="256" t="s">
        <v>70</v>
      </c>
      <c r="I1732" s="228" t="s">
        <v>98</v>
      </c>
      <c r="J1732" s="11" t="s">
        <v>705</v>
      </c>
      <c r="K1732" s="80" t="s">
        <v>706</v>
      </c>
      <c r="L1732" s="86" t="s">
        <v>711</v>
      </c>
      <c r="M1732" s="52">
        <v>40</v>
      </c>
      <c r="N1732" s="227" t="s">
        <v>703</v>
      </c>
      <c r="O1732" s="256" t="s">
        <v>785</v>
      </c>
      <c r="P1732" s="256" t="s">
        <v>75</v>
      </c>
      <c r="Q1732" s="256" t="s">
        <v>76</v>
      </c>
      <c r="R1732" s="256" t="s">
        <v>77</v>
      </c>
      <c r="S1732" s="228" t="s">
        <v>109</v>
      </c>
      <c r="T1732" s="259">
        <f>+V1732+Y1732</f>
        <v>149800</v>
      </c>
      <c r="U1732" s="259">
        <f>+T1732/M1733</f>
        <v>149800</v>
      </c>
      <c r="V1732" s="260">
        <v>127330</v>
      </c>
      <c r="W1732" s="227" t="s">
        <v>98</v>
      </c>
      <c r="X1732" s="227" t="s">
        <v>98</v>
      </c>
      <c r="Y1732" s="260">
        <v>22470</v>
      </c>
      <c r="Z1732" s="227" t="s">
        <v>98</v>
      </c>
      <c r="AA1732" s="227" t="s">
        <v>98</v>
      </c>
      <c r="AB1732" s="260">
        <v>13026.09</v>
      </c>
      <c r="AC1732" s="227" t="s">
        <v>149</v>
      </c>
      <c r="AD1732" s="227" t="s">
        <v>98</v>
      </c>
      <c r="AE1732" s="242">
        <f>+V1732+Y1732</f>
        <v>149800</v>
      </c>
      <c r="AF1732" s="228" t="s">
        <v>98</v>
      </c>
      <c r="AG1732" s="227" t="s">
        <v>33</v>
      </c>
      <c r="AH1732" s="227" t="s">
        <v>355</v>
      </c>
      <c r="AI1732" s="227" t="s">
        <v>246</v>
      </c>
      <c r="AJ1732" s="228"/>
    </row>
    <row r="1733" spans="2:36" ht="71.7" customHeight="1" x14ac:dyDescent="0.3">
      <c r="B1733" s="257"/>
      <c r="C1733" s="257"/>
      <c r="D1733" s="257"/>
      <c r="E1733" s="272"/>
      <c r="F1733" s="274"/>
      <c r="G1733" s="275"/>
      <c r="H1733" s="257"/>
      <c r="I1733" s="228"/>
      <c r="J1733" s="11" t="s">
        <v>111</v>
      </c>
      <c r="K1733" s="80" t="s">
        <v>708</v>
      </c>
      <c r="L1733" s="7" t="s">
        <v>85</v>
      </c>
      <c r="M1733" s="52">
        <v>1</v>
      </c>
      <c r="N1733" s="227"/>
      <c r="O1733" s="257"/>
      <c r="P1733" s="257"/>
      <c r="Q1733" s="257"/>
      <c r="R1733" s="257"/>
      <c r="S1733" s="228"/>
      <c r="T1733" s="228"/>
      <c r="U1733" s="259"/>
      <c r="V1733" s="261"/>
      <c r="W1733" s="227"/>
      <c r="X1733" s="227"/>
      <c r="Y1733" s="261"/>
      <c r="Z1733" s="227"/>
      <c r="AA1733" s="227"/>
      <c r="AB1733" s="261"/>
      <c r="AC1733" s="227"/>
      <c r="AD1733" s="227"/>
      <c r="AE1733" s="227"/>
      <c r="AF1733" s="228"/>
      <c r="AG1733" s="227"/>
      <c r="AH1733" s="227"/>
      <c r="AI1733" s="227"/>
      <c r="AJ1733" s="228"/>
    </row>
    <row r="1734" spans="2:36" ht="53.1" customHeight="1" x14ac:dyDescent="0.3">
      <c r="B1734" s="258"/>
      <c r="C1734" s="258"/>
      <c r="D1734" s="258"/>
      <c r="E1734" s="273"/>
      <c r="F1734" s="274"/>
      <c r="G1734" s="275"/>
      <c r="H1734" s="258"/>
      <c r="I1734" s="228"/>
      <c r="J1734" s="11" t="s">
        <v>127</v>
      </c>
      <c r="K1734" s="80" t="s">
        <v>635</v>
      </c>
      <c r="L1734" s="7" t="s">
        <v>85</v>
      </c>
      <c r="M1734" s="7">
        <v>70</v>
      </c>
      <c r="N1734" s="227"/>
      <c r="O1734" s="258"/>
      <c r="P1734" s="258"/>
      <c r="Q1734" s="258"/>
      <c r="R1734" s="258"/>
      <c r="S1734" s="228"/>
      <c r="T1734" s="228"/>
      <c r="U1734" s="259"/>
      <c r="V1734" s="262"/>
      <c r="W1734" s="227"/>
      <c r="X1734" s="227"/>
      <c r="Y1734" s="262"/>
      <c r="Z1734" s="227"/>
      <c r="AA1734" s="227"/>
      <c r="AB1734" s="262"/>
      <c r="AC1734" s="227"/>
      <c r="AD1734" s="227"/>
      <c r="AE1734" s="227"/>
      <c r="AF1734" s="228"/>
      <c r="AG1734" s="227"/>
      <c r="AH1734" s="227"/>
      <c r="AI1734" s="227"/>
      <c r="AJ1734" s="228"/>
    </row>
    <row r="1735" spans="2:36" ht="125.1" customHeight="1" x14ac:dyDescent="0.3">
      <c r="B1735" s="256" t="s">
        <v>953</v>
      </c>
      <c r="C1735" s="256" t="s">
        <v>1297</v>
      </c>
      <c r="D1735" s="256" t="s">
        <v>66</v>
      </c>
      <c r="E1735" s="271" t="s">
        <v>67</v>
      </c>
      <c r="F1735" s="274" t="s">
        <v>134</v>
      </c>
      <c r="G1735" s="275" t="s">
        <v>973</v>
      </c>
      <c r="H1735" s="256" t="s">
        <v>70</v>
      </c>
      <c r="I1735" s="228" t="s">
        <v>98</v>
      </c>
      <c r="J1735" s="11" t="s">
        <v>705</v>
      </c>
      <c r="K1735" s="80" t="s">
        <v>706</v>
      </c>
      <c r="L1735" s="86" t="s">
        <v>711</v>
      </c>
      <c r="M1735" s="52">
        <v>40</v>
      </c>
      <c r="N1735" s="227" t="s">
        <v>703</v>
      </c>
      <c r="O1735" s="256" t="s">
        <v>785</v>
      </c>
      <c r="P1735" s="256" t="s">
        <v>75</v>
      </c>
      <c r="Q1735" s="256" t="s">
        <v>76</v>
      </c>
      <c r="R1735" s="256" t="s">
        <v>77</v>
      </c>
      <c r="S1735" s="228" t="s">
        <v>109</v>
      </c>
      <c r="T1735" s="259">
        <f>+V1735+Y1735</f>
        <v>73392.06</v>
      </c>
      <c r="U1735" s="259" t="s">
        <v>98</v>
      </c>
      <c r="V1735" s="261">
        <v>62383.26</v>
      </c>
      <c r="W1735" s="227" t="s">
        <v>98</v>
      </c>
      <c r="X1735" s="227" t="s">
        <v>98</v>
      </c>
      <c r="Y1735" s="260">
        <v>11008.8</v>
      </c>
      <c r="Z1735" s="227" t="s">
        <v>98</v>
      </c>
      <c r="AA1735" s="227" t="s">
        <v>98</v>
      </c>
      <c r="AB1735" s="260">
        <v>6382.24</v>
      </c>
      <c r="AC1735" s="227" t="s">
        <v>149</v>
      </c>
      <c r="AD1735" s="227" t="s">
        <v>98</v>
      </c>
      <c r="AE1735" s="242">
        <f>+V1735+Y1735</f>
        <v>73392.06</v>
      </c>
      <c r="AF1735" s="228" t="s">
        <v>98</v>
      </c>
      <c r="AG1735" s="227" t="s">
        <v>33</v>
      </c>
      <c r="AH1735" s="239" t="s">
        <v>355</v>
      </c>
      <c r="AI1735" s="239" t="s">
        <v>246</v>
      </c>
      <c r="AJ1735" s="228"/>
    </row>
    <row r="1736" spans="2:36" ht="68.7" customHeight="1" x14ac:dyDescent="0.3">
      <c r="B1736" s="257"/>
      <c r="C1736" s="257"/>
      <c r="D1736" s="257"/>
      <c r="E1736" s="272"/>
      <c r="F1736" s="274"/>
      <c r="G1736" s="275"/>
      <c r="H1736" s="257"/>
      <c r="I1736" s="228"/>
      <c r="J1736" s="11" t="s">
        <v>111</v>
      </c>
      <c r="K1736" s="80" t="s">
        <v>708</v>
      </c>
      <c r="L1736" s="7" t="s">
        <v>85</v>
      </c>
      <c r="M1736" s="52">
        <v>1</v>
      </c>
      <c r="N1736" s="227"/>
      <c r="O1736" s="257"/>
      <c r="P1736" s="257"/>
      <c r="Q1736" s="257"/>
      <c r="R1736" s="257"/>
      <c r="S1736" s="228"/>
      <c r="T1736" s="228"/>
      <c r="U1736" s="259"/>
      <c r="V1736" s="261"/>
      <c r="W1736" s="227"/>
      <c r="X1736" s="227"/>
      <c r="Y1736" s="261"/>
      <c r="Z1736" s="227"/>
      <c r="AA1736" s="227"/>
      <c r="AB1736" s="261"/>
      <c r="AC1736" s="227"/>
      <c r="AD1736" s="227"/>
      <c r="AE1736" s="227"/>
      <c r="AF1736" s="228"/>
      <c r="AG1736" s="227"/>
      <c r="AH1736" s="240"/>
      <c r="AI1736" s="240"/>
      <c r="AJ1736" s="228"/>
    </row>
    <row r="1737" spans="2:36" ht="68.7" customHeight="1" x14ac:dyDescent="0.3">
      <c r="B1737" s="258"/>
      <c r="C1737" s="258"/>
      <c r="D1737" s="258"/>
      <c r="E1737" s="273"/>
      <c r="F1737" s="274"/>
      <c r="G1737" s="275"/>
      <c r="H1737" s="258"/>
      <c r="I1737" s="228"/>
      <c r="J1737" s="11" t="s">
        <v>127</v>
      </c>
      <c r="K1737" s="80" t="s">
        <v>635</v>
      </c>
      <c r="L1737" s="7" t="s">
        <v>85</v>
      </c>
      <c r="M1737" s="7">
        <v>35</v>
      </c>
      <c r="N1737" s="227"/>
      <c r="O1737" s="258"/>
      <c r="P1737" s="258"/>
      <c r="Q1737" s="258"/>
      <c r="R1737" s="258"/>
      <c r="S1737" s="228"/>
      <c r="T1737" s="228"/>
      <c r="U1737" s="259"/>
      <c r="V1737" s="262"/>
      <c r="W1737" s="227"/>
      <c r="X1737" s="227"/>
      <c r="Y1737" s="262"/>
      <c r="Z1737" s="227"/>
      <c r="AA1737" s="227"/>
      <c r="AB1737" s="262"/>
      <c r="AC1737" s="227"/>
      <c r="AD1737" s="227"/>
      <c r="AE1737" s="227"/>
      <c r="AF1737" s="228"/>
      <c r="AG1737" s="227"/>
      <c r="AH1737" s="241"/>
      <c r="AI1737" s="241"/>
      <c r="AJ1737" s="228"/>
    </row>
    <row r="1738" spans="2:36" ht="68.7" customHeight="1" x14ac:dyDescent="0.3">
      <c r="B1738" s="256" t="s">
        <v>1170</v>
      </c>
      <c r="C1738" s="256" t="s">
        <v>776</v>
      </c>
      <c r="D1738" s="256" t="s">
        <v>66</v>
      </c>
      <c r="E1738" s="229" t="s">
        <v>67</v>
      </c>
      <c r="F1738" s="229" t="s">
        <v>132</v>
      </c>
      <c r="G1738" s="274" t="s">
        <v>700</v>
      </c>
      <c r="H1738" s="256" t="s">
        <v>70</v>
      </c>
      <c r="I1738" s="228" t="s">
        <v>98</v>
      </c>
      <c r="J1738" s="11" t="s">
        <v>113</v>
      </c>
      <c r="K1738" s="7" t="s">
        <v>114</v>
      </c>
      <c r="L1738" s="7" t="s">
        <v>115</v>
      </c>
      <c r="M1738" s="7">
        <v>3</v>
      </c>
      <c r="N1738" s="238" t="s">
        <v>703</v>
      </c>
      <c r="O1738" s="256" t="s">
        <v>784</v>
      </c>
      <c r="P1738" s="256" t="s">
        <v>75</v>
      </c>
      <c r="Q1738" s="256" t="s">
        <v>76</v>
      </c>
      <c r="R1738" s="256" t="s">
        <v>77</v>
      </c>
      <c r="S1738" s="228" t="s">
        <v>109</v>
      </c>
      <c r="T1738" s="259">
        <f>+V1738+Y1738</f>
        <v>227910</v>
      </c>
      <c r="U1738" s="387">
        <f>+T1738/M1739</f>
        <v>227910</v>
      </c>
      <c r="V1738" s="237">
        <v>193723.5</v>
      </c>
      <c r="W1738" s="227" t="s">
        <v>98</v>
      </c>
      <c r="X1738" s="227" t="s">
        <v>98</v>
      </c>
      <c r="Y1738" s="237">
        <v>34186.5</v>
      </c>
      <c r="Z1738" s="227" t="s">
        <v>98</v>
      </c>
      <c r="AA1738" s="227" t="s">
        <v>98</v>
      </c>
      <c r="AB1738" s="237">
        <v>19818.259999999998</v>
      </c>
      <c r="AC1738" s="227" t="s">
        <v>80</v>
      </c>
      <c r="AD1738" s="227" t="s">
        <v>98</v>
      </c>
      <c r="AE1738" s="242">
        <f>+V1738+Y1738</f>
        <v>227910</v>
      </c>
      <c r="AF1738" s="228" t="s">
        <v>98</v>
      </c>
      <c r="AG1738" s="227" t="s">
        <v>33</v>
      </c>
      <c r="AH1738" s="239" t="s">
        <v>232</v>
      </c>
      <c r="AI1738" s="239" t="s">
        <v>405</v>
      </c>
      <c r="AJ1738" s="228"/>
    </row>
    <row r="1739" spans="2:36" ht="68.7" customHeight="1" x14ac:dyDescent="0.3">
      <c r="B1739" s="257"/>
      <c r="C1739" s="257"/>
      <c r="D1739" s="257"/>
      <c r="E1739" s="229"/>
      <c r="F1739" s="229"/>
      <c r="G1739" s="274"/>
      <c r="H1739" s="257"/>
      <c r="I1739" s="228"/>
      <c r="J1739" s="11" t="s">
        <v>116</v>
      </c>
      <c r="K1739" s="7" t="s">
        <v>117</v>
      </c>
      <c r="L1739" s="7" t="s">
        <v>85</v>
      </c>
      <c r="M1739" s="7">
        <v>1</v>
      </c>
      <c r="N1739" s="238"/>
      <c r="O1739" s="257"/>
      <c r="P1739" s="257"/>
      <c r="Q1739" s="257"/>
      <c r="R1739" s="257"/>
      <c r="S1739" s="228"/>
      <c r="T1739" s="228"/>
      <c r="U1739" s="230"/>
      <c r="V1739" s="237"/>
      <c r="W1739" s="227"/>
      <c r="X1739" s="227"/>
      <c r="Y1739" s="237"/>
      <c r="Z1739" s="227"/>
      <c r="AA1739" s="227"/>
      <c r="AB1739" s="237"/>
      <c r="AC1739" s="227"/>
      <c r="AD1739" s="227"/>
      <c r="AE1739" s="227"/>
      <c r="AF1739" s="228"/>
      <c r="AG1739" s="227"/>
      <c r="AH1739" s="240"/>
      <c r="AI1739" s="240"/>
      <c r="AJ1739" s="228"/>
    </row>
    <row r="1740" spans="2:36" ht="68.7" customHeight="1" x14ac:dyDescent="0.3">
      <c r="B1740" s="257"/>
      <c r="C1740" s="257"/>
      <c r="D1740" s="257"/>
      <c r="E1740" s="229"/>
      <c r="F1740" s="229"/>
      <c r="G1740" s="274"/>
      <c r="H1740" s="257"/>
      <c r="I1740" s="228"/>
      <c r="J1740" s="11" t="s">
        <v>208</v>
      </c>
      <c r="K1740" s="7" t="s">
        <v>118</v>
      </c>
      <c r="L1740" s="7" t="s">
        <v>119</v>
      </c>
      <c r="M1740" s="7">
        <v>1</v>
      </c>
      <c r="N1740" s="238"/>
      <c r="O1740" s="257"/>
      <c r="P1740" s="257"/>
      <c r="Q1740" s="257"/>
      <c r="R1740" s="257"/>
      <c r="S1740" s="228"/>
      <c r="T1740" s="228"/>
      <c r="U1740" s="230"/>
      <c r="V1740" s="237"/>
      <c r="W1740" s="227"/>
      <c r="X1740" s="227"/>
      <c r="Y1740" s="237"/>
      <c r="Z1740" s="227"/>
      <c r="AA1740" s="227"/>
      <c r="AB1740" s="237"/>
      <c r="AC1740" s="227"/>
      <c r="AD1740" s="227"/>
      <c r="AE1740" s="227"/>
      <c r="AF1740" s="228"/>
      <c r="AG1740" s="227"/>
      <c r="AH1740" s="240"/>
      <c r="AI1740" s="240"/>
      <c r="AJ1740" s="228"/>
    </row>
    <row r="1741" spans="2:36" ht="68.7" customHeight="1" x14ac:dyDescent="0.3">
      <c r="B1741" s="258"/>
      <c r="C1741" s="258"/>
      <c r="D1741" s="258"/>
      <c r="E1741" s="229"/>
      <c r="F1741" s="229"/>
      <c r="G1741" s="274"/>
      <c r="H1741" s="258"/>
      <c r="I1741" s="228"/>
      <c r="J1741" s="11" t="s">
        <v>120</v>
      </c>
      <c r="K1741" s="7" t="s">
        <v>121</v>
      </c>
      <c r="L1741" s="7" t="s">
        <v>119</v>
      </c>
      <c r="M1741" s="7">
        <v>1</v>
      </c>
      <c r="N1741" s="238"/>
      <c r="O1741" s="258"/>
      <c r="P1741" s="258"/>
      <c r="Q1741" s="258"/>
      <c r="R1741" s="258"/>
      <c r="S1741" s="228"/>
      <c r="T1741" s="228"/>
      <c r="U1741" s="230"/>
      <c r="V1741" s="237"/>
      <c r="W1741" s="227"/>
      <c r="X1741" s="227"/>
      <c r="Y1741" s="237"/>
      <c r="Z1741" s="227"/>
      <c r="AA1741" s="227"/>
      <c r="AB1741" s="237"/>
      <c r="AC1741" s="227"/>
      <c r="AD1741" s="227"/>
      <c r="AE1741" s="227"/>
      <c r="AF1741" s="228"/>
      <c r="AG1741" s="227"/>
      <c r="AH1741" s="241"/>
      <c r="AI1741" s="241"/>
      <c r="AJ1741" s="228"/>
    </row>
    <row r="1742" spans="2:36" ht="96.6" customHeight="1" x14ac:dyDescent="0.3">
      <c r="B1742" s="256" t="s">
        <v>1171</v>
      </c>
      <c r="C1742" s="256" t="s">
        <v>779</v>
      </c>
      <c r="D1742" s="256" t="s">
        <v>66</v>
      </c>
      <c r="E1742" s="271" t="s">
        <v>67</v>
      </c>
      <c r="F1742" s="274" t="s">
        <v>134</v>
      </c>
      <c r="G1742" s="275" t="s">
        <v>973</v>
      </c>
      <c r="H1742" s="256" t="s">
        <v>70</v>
      </c>
      <c r="I1742" s="228" t="s">
        <v>98</v>
      </c>
      <c r="J1742" s="11" t="s">
        <v>705</v>
      </c>
      <c r="K1742" s="80" t="s">
        <v>706</v>
      </c>
      <c r="L1742" s="86" t="s">
        <v>711</v>
      </c>
      <c r="M1742" s="52">
        <v>40</v>
      </c>
      <c r="N1742" s="227" t="s">
        <v>703</v>
      </c>
      <c r="O1742" s="256" t="s">
        <v>785</v>
      </c>
      <c r="P1742" s="256" t="s">
        <v>75</v>
      </c>
      <c r="Q1742" s="256" t="s">
        <v>76</v>
      </c>
      <c r="R1742" s="256" t="s">
        <v>77</v>
      </c>
      <c r="S1742" s="228" t="s">
        <v>109</v>
      </c>
      <c r="T1742" s="259">
        <f>+V1742+Y1742</f>
        <v>100128.77</v>
      </c>
      <c r="U1742" s="259" t="s">
        <v>98</v>
      </c>
      <c r="V1742" s="260">
        <v>85109.46</v>
      </c>
      <c r="W1742" s="227" t="s">
        <v>98</v>
      </c>
      <c r="X1742" s="227" t="s">
        <v>98</v>
      </c>
      <c r="Y1742" s="260">
        <v>15019.31</v>
      </c>
      <c r="Z1742" s="227" t="s">
        <v>98</v>
      </c>
      <c r="AA1742" s="227" t="s">
        <v>98</v>
      </c>
      <c r="AB1742" s="260">
        <v>8706.84</v>
      </c>
      <c r="AC1742" s="227" t="s">
        <v>149</v>
      </c>
      <c r="AD1742" s="227" t="s">
        <v>98</v>
      </c>
      <c r="AE1742" s="242">
        <f>+V1742+Y1742</f>
        <v>100128.77</v>
      </c>
      <c r="AF1742" s="228" t="s">
        <v>98</v>
      </c>
      <c r="AG1742" s="227" t="s">
        <v>33</v>
      </c>
      <c r="AH1742" s="227" t="s">
        <v>232</v>
      </c>
      <c r="AI1742" s="227" t="s">
        <v>405</v>
      </c>
      <c r="AJ1742" s="228"/>
    </row>
    <row r="1743" spans="2:36" ht="71.7" customHeight="1" x14ac:dyDescent="0.3">
      <c r="B1743" s="257"/>
      <c r="C1743" s="257"/>
      <c r="D1743" s="257"/>
      <c r="E1743" s="272"/>
      <c r="F1743" s="274"/>
      <c r="G1743" s="275"/>
      <c r="H1743" s="257"/>
      <c r="I1743" s="228"/>
      <c r="J1743" s="11" t="s">
        <v>111</v>
      </c>
      <c r="K1743" s="80" t="s">
        <v>708</v>
      </c>
      <c r="L1743" s="7" t="s">
        <v>85</v>
      </c>
      <c r="M1743" s="52">
        <v>1</v>
      </c>
      <c r="N1743" s="227"/>
      <c r="O1743" s="257"/>
      <c r="P1743" s="257"/>
      <c r="Q1743" s="257"/>
      <c r="R1743" s="257"/>
      <c r="S1743" s="228"/>
      <c r="T1743" s="228"/>
      <c r="U1743" s="259"/>
      <c r="V1743" s="261"/>
      <c r="W1743" s="227"/>
      <c r="X1743" s="227"/>
      <c r="Y1743" s="261"/>
      <c r="Z1743" s="227"/>
      <c r="AA1743" s="227"/>
      <c r="AB1743" s="261"/>
      <c r="AC1743" s="227"/>
      <c r="AD1743" s="227"/>
      <c r="AE1743" s="227"/>
      <c r="AF1743" s="228"/>
      <c r="AG1743" s="227"/>
      <c r="AH1743" s="227"/>
      <c r="AI1743" s="227"/>
      <c r="AJ1743" s="228"/>
    </row>
    <row r="1744" spans="2:36" ht="53.1" customHeight="1" x14ac:dyDescent="0.3">
      <c r="B1744" s="258"/>
      <c r="C1744" s="258"/>
      <c r="D1744" s="258"/>
      <c r="E1744" s="273"/>
      <c r="F1744" s="274"/>
      <c r="G1744" s="275"/>
      <c r="H1744" s="258"/>
      <c r="I1744" s="228"/>
      <c r="J1744" s="11" t="s">
        <v>127</v>
      </c>
      <c r="K1744" s="80" t="s">
        <v>635</v>
      </c>
      <c r="L1744" s="7" t="s">
        <v>85</v>
      </c>
      <c r="M1744" s="7">
        <v>51</v>
      </c>
      <c r="N1744" s="227"/>
      <c r="O1744" s="258"/>
      <c r="P1744" s="258"/>
      <c r="Q1744" s="258"/>
      <c r="R1744" s="258"/>
      <c r="S1744" s="228"/>
      <c r="T1744" s="228"/>
      <c r="U1744" s="259"/>
      <c r="V1744" s="262"/>
      <c r="W1744" s="227"/>
      <c r="X1744" s="227"/>
      <c r="Y1744" s="262"/>
      <c r="Z1744" s="227"/>
      <c r="AA1744" s="227"/>
      <c r="AB1744" s="262"/>
      <c r="AC1744" s="227"/>
      <c r="AD1744" s="227"/>
      <c r="AE1744" s="227"/>
      <c r="AF1744" s="228"/>
      <c r="AG1744" s="227"/>
      <c r="AH1744" s="227"/>
      <c r="AI1744" s="227"/>
      <c r="AJ1744" s="228"/>
    </row>
    <row r="1745" spans="2:36" ht="125.1" customHeight="1" x14ac:dyDescent="0.3">
      <c r="B1745" s="256" t="s">
        <v>1172</v>
      </c>
      <c r="C1745" s="256" t="s">
        <v>777</v>
      </c>
      <c r="D1745" s="256" t="s">
        <v>66</v>
      </c>
      <c r="E1745" s="271" t="s">
        <v>67</v>
      </c>
      <c r="F1745" s="274" t="s">
        <v>134</v>
      </c>
      <c r="G1745" s="275" t="s">
        <v>973</v>
      </c>
      <c r="H1745" s="256" t="s">
        <v>70</v>
      </c>
      <c r="I1745" s="228" t="s">
        <v>98</v>
      </c>
      <c r="J1745" s="11" t="s">
        <v>705</v>
      </c>
      <c r="K1745" s="80" t="s">
        <v>706</v>
      </c>
      <c r="L1745" s="86" t="s">
        <v>711</v>
      </c>
      <c r="M1745" s="52">
        <v>40</v>
      </c>
      <c r="N1745" s="227" t="s">
        <v>703</v>
      </c>
      <c r="O1745" s="256" t="s">
        <v>785</v>
      </c>
      <c r="P1745" s="256" t="s">
        <v>75</v>
      </c>
      <c r="Q1745" s="256" t="s">
        <v>76</v>
      </c>
      <c r="R1745" s="256" t="s">
        <v>77</v>
      </c>
      <c r="S1745" s="228" t="s">
        <v>109</v>
      </c>
      <c r="T1745" s="259">
        <f>+V1745+Y1745</f>
        <v>53452.240000000005</v>
      </c>
      <c r="U1745" s="259" t="s">
        <v>98</v>
      </c>
      <c r="V1745" s="261">
        <v>45434.41</v>
      </c>
      <c r="W1745" s="227" t="s">
        <v>98</v>
      </c>
      <c r="X1745" s="227" t="s">
        <v>98</v>
      </c>
      <c r="Y1745" s="260">
        <v>8017.83</v>
      </c>
      <c r="Z1745" s="227" t="s">
        <v>98</v>
      </c>
      <c r="AA1745" s="227" t="s">
        <v>98</v>
      </c>
      <c r="AB1745" s="260">
        <v>4648.0200000000004</v>
      </c>
      <c r="AC1745" s="227" t="s">
        <v>149</v>
      </c>
      <c r="AD1745" s="227" t="s">
        <v>98</v>
      </c>
      <c r="AE1745" s="242">
        <f>+V1745+Y1745</f>
        <v>53452.240000000005</v>
      </c>
      <c r="AF1745" s="228" t="s">
        <v>98</v>
      </c>
      <c r="AG1745" s="227" t="s">
        <v>33</v>
      </c>
      <c r="AH1745" s="227" t="s">
        <v>232</v>
      </c>
      <c r="AI1745" s="227" t="s">
        <v>405</v>
      </c>
      <c r="AJ1745" s="228"/>
    </row>
    <row r="1746" spans="2:36" ht="68.7" customHeight="1" x14ac:dyDescent="0.3">
      <c r="B1746" s="257"/>
      <c r="C1746" s="257"/>
      <c r="D1746" s="257"/>
      <c r="E1746" s="272"/>
      <c r="F1746" s="274"/>
      <c r="G1746" s="275"/>
      <c r="H1746" s="257"/>
      <c r="I1746" s="228"/>
      <c r="J1746" s="11" t="s">
        <v>111</v>
      </c>
      <c r="K1746" s="80" t="s">
        <v>708</v>
      </c>
      <c r="L1746" s="7" t="s">
        <v>85</v>
      </c>
      <c r="M1746" s="52">
        <v>1</v>
      </c>
      <c r="N1746" s="227"/>
      <c r="O1746" s="257"/>
      <c r="P1746" s="257"/>
      <c r="Q1746" s="257"/>
      <c r="R1746" s="257"/>
      <c r="S1746" s="228"/>
      <c r="T1746" s="228"/>
      <c r="U1746" s="259"/>
      <c r="V1746" s="261"/>
      <c r="W1746" s="227"/>
      <c r="X1746" s="227"/>
      <c r="Y1746" s="261"/>
      <c r="Z1746" s="227"/>
      <c r="AA1746" s="227"/>
      <c r="AB1746" s="261"/>
      <c r="AC1746" s="227"/>
      <c r="AD1746" s="227"/>
      <c r="AE1746" s="227"/>
      <c r="AF1746" s="228"/>
      <c r="AG1746" s="227"/>
      <c r="AH1746" s="227"/>
      <c r="AI1746" s="227"/>
      <c r="AJ1746" s="228"/>
    </row>
    <row r="1747" spans="2:36" ht="68.7" customHeight="1" x14ac:dyDescent="0.3">
      <c r="B1747" s="258"/>
      <c r="C1747" s="258"/>
      <c r="D1747" s="258"/>
      <c r="E1747" s="273"/>
      <c r="F1747" s="274"/>
      <c r="G1747" s="275"/>
      <c r="H1747" s="258"/>
      <c r="I1747" s="228"/>
      <c r="J1747" s="11" t="s">
        <v>127</v>
      </c>
      <c r="K1747" s="80" t="s">
        <v>635</v>
      </c>
      <c r="L1747" s="7" t="s">
        <v>85</v>
      </c>
      <c r="M1747" s="7">
        <v>27</v>
      </c>
      <c r="N1747" s="227"/>
      <c r="O1747" s="258"/>
      <c r="P1747" s="258"/>
      <c r="Q1747" s="258"/>
      <c r="R1747" s="258"/>
      <c r="S1747" s="228"/>
      <c r="T1747" s="228"/>
      <c r="U1747" s="259"/>
      <c r="V1747" s="262"/>
      <c r="W1747" s="227"/>
      <c r="X1747" s="227"/>
      <c r="Y1747" s="262"/>
      <c r="Z1747" s="227"/>
      <c r="AA1747" s="227"/>
      <c r="AB1747" s="262"/>
      <c r="AC1747" s="227"/>
      <c r="AD1747" s="227"/>
      <c r="AE1747" s="227"/>
      <c r="AF1747" s="228"/>
      <c r="AG1747" s="227"/>
      <c r="AH1747" s="227"/>
      <c r="AI1747" s="227"/>
      <c r="AJ1747" s="228"/>
    </row>
    <row r="1748" spans="2:36" ht="68.7" customHeight="1" x14ac:dyDescent="0.3">
      <c r="B1748" s="256" t="s">
        <v>1294</v>
      </c>
      <c r="C1748" s="256" t="s">
        <v>1295</v>
      </c>
      <c r="D1748" s="256" t="s">
        <v>66</v>
      </c>
      <c r="E1748" s="271" t="s">
        <v>67</v>
      </c>
      <c r="F1748" s="274" t="s">
        <v>134</v>
      </c>
      <c r="G1748" s="275" t="s">
        <v>973</v>
      </c>
      <c r="H1748" s="256" t="s">
        <v>70</v>
      </c>
      <c r="I1748" s="228" t="s">
        <v>98</v>
      </c>
      <c r="J1748" s="11" t="s">
        <v>705</v>
      </c>
      <c r="K1748" s="80" t="s">
        <v>706</v>
      </c>
      <c r="L1748" s="86" t="s">
        <v>711</v>
      </c>
      <c r="M1748" s="52">
        <v>40</v>
      </c>
      <c r="N1748" s="227" t="s">
        <v>703</v>
      </c>
      <c r="O1748" s="256" t="s">
        <v>785</v>
      </c>
      <c r="P1748" s="256" t="s">
        <v>75</v>
      </c>
      <c r="Q1748" s="256" t="s">
        <v>76</v>
      </c>
      <c r="R1748" s="256" t="s">
        <v>77</v>
      </c>
      <c r="S1748" s="228" t="s">
        <v>109</v>
      </c>
      <c r="T1748" s="259">
        <f>+V1748+Y1748</f>
        <v>16485.41</v>
      </c>
      <c r="U1748" s="259"/>
      <c r="V1748" s="260">
        <v>14012.6</v>
      </c>
      <c r="W1748" s="227" t="s">
        <v>98</v>
      </c>
      <c r="X1748" s="227" t="s">
        <v>98</v>
      </c>
      <c r="Y1748" s="260">
        <v>2472.81</v>
      </c>
      <c r="Z1748" s="227" t="s">
        <v>98</v>
      </c>
      <c r="AA1748" s="227" t="s">
        <v>98</v>
      </c>
      <c r="AB1748" s="260">
        <v>1435.51</v>
      </c>
      <c r="AC1748" s="227" t="s">
        <v>149</v>
      </c>
      <c r="AD1748" s="227" t="s">
        <v>98</v>
      </c>
      <c r="AE1748" s="242">
        <f>+V1748+Y1748</f>
        <v>16485.41</v>
      </c>
      <c r="AF1748" s="228" t="s">
        <v>98</v>
      </c>
      <c r="AG1748" s="227" t="s">
        <v>33</v>
      </c>
      <c r="AH1748" s="227" t="s">
        <v>406</v>
      </c>
      <c r="AI1748" s="227" t="s">
        <v>510</v>
      </c>
      <c r="AJ1748" s="228"/>
    </row>
    <row r="1749" spans="2:36" ht="71.7" customHeight="1" x14ac:dyDescent="0.3">
      <c r="B1749" s="257"/>
      <c r="C1749" s="257"/>
      <c r="D1749" s="257"/>
      <c r="E1749" s="272"/>
      <c r="F1749" s="274"/>
      <c r="G1749" s="275"/>
      <c r="H1749" s="257"/>
      <c r="I1749" s="228"/>
      <c r="J1749" s="11" t="s">
        <v>111</v>
      </c>
      <c r="K1749" s="80" t="s">
        <v>708</v>
      </c>
      <c r="L1749" s="7" t="s">
        <v>85</v>
      </c>
      <c r="M1749" s="52">
        <v>1</v>
      </c>
      <c r="N1749" s="227"/>
      <c r="O1749" s="257"/>
      <c r="P1749" s="257"/>
      <c r="Q1749" s="257"/>
      <c r="R1749" s="257"/>
      <c r="S1749" s="228"/>
      <c r="T1749" s="228"/>
      <c r="U1749" s="259"/>
      <c r="V1749" s="261"/>
      <c r="W1749" s="227"/>
      <c r="X1749" s="227"/>
      <c r="Y1749" s="261"/>
      <c r="Z1749" s="227"/>
      <c r="AA1749" s="227"/>
      <c r="AB1749" s="261"/>
      <c r="AC1749" s="227"/>
      <c r="AD1749" s="227"/>
      <c r="AE1749" s="227"/>
      <c r="AF1749" s="228"/>
      <c r="AG1749" s="227"/>
      <c r="AH1749" s="227"/>
      <c r="AI1749" s="227"/>
      <c r="AJ1749" s="228"/>
    </row>
    <row r="1750" spans="2:36" ht="68.7" customHeight="1" x14ac:dyDescent="0.3">
      <c r="B1750" s="258"/>
      <c r="C1750" s="258"/>
      <c r="D1750" s="258"/>
      <c r="E1750" s="273"/>
      <c r="F1750" s="274"/>
      <c r="G1750" s="275"/>
      <c r="H1750" s="258"/>
      <c r="I1750" s="228"/>
      <c r="J1750" s="11" t="s">
        <v>127</v>
      </c>
      <c r="K1750" s="80" t="s">
        <v>635</v>
      </c>
      <c r="L1750" s="7" t="s">
        <v>85</v>
      </c>
      <c r="M1750" s="7">
        <v>9</v>
      </c>
      <c r="N1750" s="227"/>
      <c r="O1750" s="258"/>
      <c r="P1750" s="258"/>
      <c r="Q1750" s="258"/>
      <c r="R1750" s="258"/>
      <c r="S1750" s="228"/>
      <c r="T1750" s="228"/>
      <c r="U1750" s="259"/>
      <c r="V1750" s="262"/>
      <c r="W1750" s="227"/>
      <c r="X1750" s="227"/>
      <c r="Y1750" s="262"/>
      <c r="Z1750" s="227"/>
      <c r="AA1750" s="227"/>
      <c r="AB1750" s="262"/>
      <c r="AC1750" s="227"/>
      <c r="AD1750" s="227"/>
      <c r="AE1750" s="227"/>
      <c r="AF1750" s="228"/>
      <c r="AG1750" s="227"/>
      <c r="AH1750" s="227"/>
      <c r="AI1750" s="227"/>
      <c r="AJ1750" s="228"/>
    </row>
    <row r="1751" spans="2:36" ht="125.1" customHeight="1" x14ac:dyDescent="0.3">
      <c r="B1751" s="256" t="s">
        <v>1296</v>
      </c>
      <c r="C1751" s="256" t="s">
        <v>1297</v>
      </c>
      <c r="D1751" s="256" t="s">
        <v>66</v>
      </c>
      <c r="E1751" s="271" t="s">
        <v>67</v>
      </c>
      <c r="F1751" s="274" t="s">
        <v>134</v>
      </c>
      <c r="G1751" s="275" t="s">
        <v>973</v>
      </c>
      <c r="H1751" s="256" t="s">
        <v>70</v>
      </c>
      <c r="I1751" s="228" t="s">
        <v>98</v>
      </c>
      <c r="J1751" s="11" t="s">
        <v>705</v>
      </c>
      <c r="K1751" s="80" t="s">
        <v>706</v>
      </c>
      <c r="L1751" s="86" t="s">
        <v>711</v>
      </c>
      <c r="M1751" s="52">
        <v>40</v>
      </c>
      <c r="N1751" s="227" t="s">
        <v>703</v>
      </c>
      <c r="O1751" s="256" t="s">
        <v>785</v>
      </c>
      <c r="P1751" s="256" t="s">
        <v>75</v>
      </c>
      <c r="Q1751" s="256" t="s">
        <v>76</v>
      </c>
      <c r="R1751" s="256" t="s">
        <v>77</v>
      </c>
      <c r="S1751" s="228" t="s">
        <v>109</v>
      </c>
      <c r="T1751" s="259">
        <f>+V1751+Y1751</f>
        <v>46195.159999999996</v>
      </c>
      <c r="U1751" s="259"/>
      <c r="V1751" s="260">
        <v>39265.879999999997</v>
      </c>
      <c r="W1751" s="227" t="s">
        <v>98</v>
      </c>
      <c r="X1751" s="227" t="s">
        <v>98</v>
      </c>
      <c r="Y1751" s="260">
        <v>6929.28</v>
      </c>
      <c r="Z1751" s="227" t="s">
        <v>98</v>
      </c>
      <c r="AA1751" s="227" t="s">
        <v>98</v>
      </c>
      <c r="AB1751" s="260">
        <v>4016.95</v>
      </c>
      <c r="AC1751" s="227" t="s">
        <v>149</v>
      </c>
      <c r="AD1751" s="227" t="s">
        <v>98</v>
      </c>
      <c r="AE1751" s="242">
        <f>+V1751+Y1751</f>
        <v>46195.159999999996</v>
      </c>
      <c r="AF1751" s="228" t="s">
        <v>98</v>
      </c>
      <c r="AG1751" s="227" t="s">
        <v>33</v>
      </c>
      <c r="AH1751" s="239" t="s">
        <v>406</v>
      </c>
      <c r="AI1751" s="239" t="s">
        <v>510</v>
      </c>
      <c r="AJ1751" s="228"/>
    </row>
    <row r="1752" spans="2:36" ht="68.7" customHeight="1" x14ac:dyDescent="0.3">
      <c r="B1752" s="257"/>
      <c r="C1752" s="257"/>
      <c r="D1752" s="257"/>
      <c r="E1752" s="272"/>
      <c r="F1752" s="274"/>
      <c r="G1752" s="275"/>
      <c r="H1752" s="257"/>
      <c r="I1752" s="228"/>
      <c r="J1752" s="11" t="s">
        <v>111</v>
      </c>
      <c r="K1752" s="80" t="s">
        <v>708</v>
      </c>
      <c r="L1752" s="7" t="s">
        <v>85</v>
      </c>
      <c r="M1752" s="52">
        <v>1</v>
      </c>
      <c r="N1752" s="227"/>
      <c r="O1752" s="257"/>
      <c r="P1752" s="257"/>
      <c r="Q1752" s="257"/>
      <c r="R1752" s="257"/>
      <c r="S1752" s="228"/>
      <c r="T1752" s="228"/>
      <c r="U1752" s="259"/>
      <c r="V1752" s="261"/>
      <c r="W1752" s="227"/>
      <c r="X1752" s="227"/>
      <c r="Y1752" s="261"/>
      <c r="Z1752" s="227"/>
      <c r="AA1752" s="227"/>
      <c r="AB1752" s="261"/>
      <c r="AC1752" s="227"/>
      <c r="AD1752" s="227"/>
      <c r="AE1752" s="227"/>
      <c r="AF1752" s="228"/>
      <c r="AG1752" s="227"/>
      <c r="AH1752" s="240"/>
      <c r="AI1752" s="240"/>
      <c r="AJ1752" s="228"/>
    </row>
    <row r="1753" spans="2:36" ht="68.7" customHeight="1" x14ac:dyDescent="0.3">
      <c r="B1753" s="258"/>
      <c r="C1753" s="258"/>
      <c r="D1753" s="258"/>
      <c r="E1753" s="273"/>
      <c r="F1753" s="274"/>
      <c r="G1753" s="275"/>
      <c r="H1753" s="258"/>
      <c r="I1753" s="228"/>
      <c r="J1753" s="11" t="s">
        <v>127</v>
      </c>
      <c r="K1753" s="80" t="s">
        <v>635</v>
      </c>
      <c r="L1753" s="7" t="s">
        <v>85</v>
      </c>
      <c r="M1753" s="7">
        <v>24</v>
      </c>
      <c r="N1753" s="227"/>
      <c r="O1753" s="258"/>
      <c r="P1753" s="258"/>
      <c r="Q1753" s="258"/>
      <c r="R1753" s="258"/>
      <c r="S1753" s="228"/>
      <c r="T1753" s="228"/>
      <c r="U1753" s="259"/>
      <c r="V1753" s="262"/>
      <c r="W1753" s="227"/>
      <c r="X1753" s="227"/>
      <c r="Y1753" s="262"/>
      <c r="Z1753" s="227"/>
      <c r="AA1753" s="227"/>
      <c r="AB1753" s="262"/>
      <c r="AC1753" s="227"/>
      <c r="AD1753" s="227"/>
      <c r="AE1753" s="227"/>
      <c r="AF1753" s="228"/>
      <c r="AG1753" s="227"/>
      <c r="AH1753" s="241"/>
      <c r="AI1753" s="241"/>
      <c r="AJ1753" s="228"/>
    </row>
    <row r="1754" spans="2:36" ht="68.7" customHeight="1" x14ac:dyDescent="0.3">
      <c r="B1754" s="231" t="s">
        <v>873</v>
      </c>
      <c r="C1754" s="256" t="s">
        <v>874</v>
      </c>
      <c r="D1754" s="256" t="s">
        <v>88</v>
      </c>
      <c r="E1754" s="271" t="s">
        <v>67</v>
      </c>
      <c r="F1754" s="274" t="s">
        <v>134</v>
      </c>
      <c r="G1754" s="275" t="s">
        <v>973</v>
      </c>
      <c r="H1754" s="256" t="s">
        <v>70</v>
      </c>
      <c r="I1754" s="228" t="s">
        <v>98</v>
      </c>
      <c r="J1754" s="11" t="s">
        <v>705</v>
      </c>
      <c r="K1754" s="80" t="s">
        <v>706</v>
      </c>
      <c r="L1754" s="86" t="s">
        <v>711</v>
      </c>
      <c r="M1754" s="52">
        <v>40</v>
      </c>
      <c r="N1754" s="227" t="s">
        <v>703</v>
      </c>
      <c r="O1754" s="256" t="s">
        <v>287</v>
      </c>
      <c r="P1754" s="256" t="s">
        <v>75</v>
      </c>
      <c r="Q1754" s="256" t="s">
        <v>76</v>
      </c>
      <c r="R1754" s="256" t="s">
        <v>77</v>
      </c>
      <c r="S1754" s="228" t="s">
        <v>109</v>
      </c>
      <c r="T1754" s="259">
        <f>+V1754+Y1754</f>
        <v>370000</v>
      </c>
      <c r="U1754" s="259" t="s">
        <v>98</v>
      </c>
      <c r="V1754" s="227">
        <v>314500</v>
      </c>
      <c r="W1754" s="227" t="s">
        <v>98</v>
      </c>
      <c r="X1754" s="227" t="s">
        <v>98</v>
      </c>
      <c r="Y1754" s="239">
        <v>55500</v>
      </c>
      <c r="Z1754" s="227" t="s">
        <v>98</v>
      </c>
      <c r="AA1754" s="227" t="s">
        <v>98</v>
      </c>
      <c r="AB1754" s="239">
        <v>30000</v>
      </c>
      <c r="AC1754" s="227" t="s">
        <v>149</v>
      </c>
      <c r="AD1754" s="227" t="s">
        <v>98</v>
      </c>
      <c r="AE1754" s="242">
        <f>+V1754+Y1754</f>
        <v>370000</v>
      </c>
      <c r="AF1754" s="228" t="s">
        <v>98</v>
      </c>
      <c r="AG1754" s="227" t="s">
        <v>33</v>
      </c>
      <c r="AH1754" s="239" t="s">
        <v>176</v>
      </c>
      <c r="AI1754" s="239" t="s">
        <v>916</v>
      </c>
      <c r="AJ1754" s="228"/>
    </row>
    <row r="1755" spans="2:36" ht="68.7" customHeight="1" x14ac:dyDescent="0.3">
      <c r="B1755" s="231"/>
      <c r="C1755" s="257"/>
      <c r="D1755" s="257"/>
      <c r="E1755" s="272"/>
      <c r="F1755" s="274"/>
      <c r="G1755" s="275"/>
      <c r="H1755" s="257"/>
      <c r="I1755" s="228"/>
      <c r="J1755" s="11" t="s">
        <v>111</v>
      </c>
      <c r="K1755" s="80" t="s">
        <v>708</v>
      </c>
      <c r="L1755" s="7" t="s">
        <v>85</v>
      </c>
      <c r="M1755" s="52">
        <v>4</v>
      </c>
      <c r="N1755" s="227"/>
      <c r="O1755" s="257"/>
      <c r="P1755" s="257"/>
      <c r="Q1755" s="257"/>
      <c r="R1755" s="257"/>
      <c r="S1755" s="228"/>
      <c r="T1755" s="228"/>
      <c r="U1755" s="259"/>
      <c r="V1755" s="227"/>
      <c r="W1755" s="227"/>
      <c r="X1755" s="227"/>
      <c r="Y1755" s="240"/>
      <c r="Z1755" s="227"/>
      <c r="AA1755" s="227"/>
      <c r="AB1755" s="240"/>
      <c r="AC1755" s="227"/>
      <c r="AD1755" s="227"/>
      <c r="AE1755" s="227"/>
      <c r="AF1755" s="228"/>
      <c r="AG1755" s="227"/>
      <c r="AH1755" s="240"/>
      <c r="AI1755" s="240"/>
      <c r="AJ1755" s="228"/>
    </row>
    <row r="1756" spans="2:36" ht="68.7" customHeight="1" x14ac:dyDescent="0.3">
      <c r="B1756" s="231"/>
      <c r="C1756" s="258"/>
      <c r="D1756" s="258"/>
      <c r="E1756" s="272"/>
      <c r="F1756" s="307"/>
      <c r="G1756" s="490"/>
      <c r="H1756" s="258"/>
      <c r="I1756" s="256"/>
      <c r="J1756" s="28" t="s">
        <v>127</v>
      </c>
      <c r="K1756" s="53" t="s">
        <v>635</v>
      </c>
      <c r="L1756" s="14" t="s">
        <v>85</v>
      </c>
      <c r="M1756" s="7">
        <v>175</v>
      </c>
      <c r="N1756" s="239"/>
      <c r="O1756" s="257"/>
      <c r="P1756" s="257"/>
      <c r="Q1756" s="257"/>
      <c r="R1756" s="257"/>
      <c r="S1756" s="256"/>
      <c r="T1756" s="256"/>
      <c r="U1756" s="326"/>
      <c r="V1756" s="227"/>
      <c r="W1756" s="239"/>
      <c r="X1756" s="239"/>
      <c r="Y1756" s="240"/>
      <c r="Z1756" s="239"/>
      <c r="AA1756" s="239"/>
      <c r="AB1756" s="240"/>
      <c r="AC1756" s="239"/>
      <c r="AD1756" s="239"/>
      <c r="AE1756" s="239"/>
      <c r="AF1756" s="256"/>
      <c r="AG1756" s="239"/>
      <c r="AH1756" s="240"/>
      <c r="AI1756" s="240"/>
      <c r="AJ1756" s="256"/>
    </row>
    <row r="1757" spans="2:36" ht="68.7" customHeight="1" x14ac:dyDescent="0.3">
      <c r="B1757" s="265" t="s">
        <v>875</v>
      </c>
      <c r="C1757" s="228" t="s">
        <v>876</v>
      </c>
      <c r="D1757" s="256" t="s">
        <v>66</v>
      </c>
      <c r="E1757" s="256" t="s">
        <v>67</v>
      </c>
      <c r="F1757" s="229" t="s">
        <v>132</v>
      </c>
      <c r="G1757" s="274" t="s">
        <v>700</v>
      </c>
      <c r="H1757" s="256" t="s">
        <v>70</v>
      </c>
      <c r="I1757" s="228" t="s">
        <v>98</v>
      </c>
      <c r="J1757" s="11" t="s">
        <v>113</v>
      </c>
      <c r="K1757" s="7" t="s">
        <v>114</v>
      </c>
      <c r="L1757" s="7" t="s">
        <v>115</v>
      </c>
      <c r="M1757" s="7">
        <v>5</v>
      </c>
      <c r="N1757" s="238" t="s">
        <v>703</v>
      </c>
      <c r="O1757" s="256" t="s">
        <v>292</v>
      </c>
      <c r="P1757" s="256" t="s">
        <v>75</v>
      </c>
      <c r="Q1757" s="256" t="s">
        <v>76</v>
      </c>
      <c r="R1757" s="256" t="s">
        <v>77</v>
      </c>
      <c r="S1757" s="228" t="s">
        <v>109</v>
      </c>
      <c r="T1757" s="259">
        <f>+V1757+Y1757</f>
        <v>255000</v>
      </c>
      <c r="U1757" s="387" t="s">
        <v>98</v>
      </c>
      <c r="V1757" s="227">
        <v>216750</v>
      </c>
      <c r="W1757" s="227" t="s">
        <v>98</v>
      </c>
      <c r="X1757" s="227" t="s">
        <v>98</v>
      </c>
      <c r="Y1757" s="239">
        <v>38250</v>
      </c>
      <c r="Z1757" s="227" t="s">
        <v>98</v>
      </c>
      <c r="AA1757" s="227" t="s">
        <v>98</v>
      </c>
      <c r="AB1757" s="239">
        <v>45000</v>
      </c>
      <c r="AC1757" s="227" t="s">
        <v>80</v>
      </c>
      <c r="AD1757" s="227" t="s">
        <v>98</v>
      </c>
      <c r="AE1757" s="242">
        <f>+V1757+Y1757</f>
        <v>255000</v>
      </c>
      <c r="AF1757" s="228" t="s">
        <v>98</v>
      </c>
      <c r="AG1757" s="227" t="s">
        <v>33</v>
      </c>
      <c r="AH1757" s="239" t="s">
        <v>160</v>
      </c>
      <c r="AI1757" s="239" t="s">
        <v>179</v>
      </c>
      <c r="AJ1757" s="228"/>
    </row>
    <row r="1758" spans="2:36" ht="68.7" customHeight="1" x14ac:dyDescent="0.3">
      <c r="B1758" s="265"/>
      <c r="C1758" s="228"/>
      <c r="D1758" s="257"/>
      <c r="E1758" s="257"/>
      <c r="F1758" s="229"/>
      <c r="G1758" s="274"/>
      <c r="H1758" s="257"/>
      <c r="I1758" s="228"/>
      <c r="J1758" s="11" t="s">
        <v>116</v>
      </c>
      <c r="K1758" s="7" t="s">
        <v>117</v>
      </c>
      <c r="L1758" s="7" t="s">
        <v>85</v>
      </c>
      <c r="M1758" s="7">
        <v>5</v>
      </c>
      <c r="N1758" s="238"/>
      <c r="O1758" s="257"/>
      <c r="P1758" s="257"/>
      <c r="Q1758" s="257"/>
      <c r="R1758" s="257"/>
      <c r="S1758" s="228"/>
      <c r="T1758" s="228"/>
      <c r="U1758" s="230"/>
      <c r="V1758" s="227"/>
      <c r="W1758" s="227"/>
      <c r="X1758" s="227"/>
      <c r="Y1758" s="240"/>
      <c r="Z1758" s="227"/>
      <c r="AA1758" s="227"/>
      <c r="AB1758" s="240"/>
      <c r="AC1758" s="227"/>
      <c r="AD1758" s="227"/>
      <c r="AE1758" s="227"/>
      <c r="AF1758" s="228"/>
      <c r="AG1758" s="227"/>
      <c r="AH1758" s="240"/>
      <c r="AI1758" s="240"/>
      <c r="AJ1758" s="228"/>
    </row>
    <row r="1759" spans="2:36" ht="68.7" customHeight="1" x14ac:dyDescent="0.3">
      <c r="B1759" s="231"/>
      <c r="C1759" s="228"/>
      <c r="D1759" s="257"/>
      <c r="E1759" s="257"/>
      <c r="F1759" s="229"/>
      <c r="G1759" s="274"/>
      <c r="H1759" s="257"/>
      <c r="I1759" s="228"/>
      <c r="J1759" s="11" t="s">
        <v>208</v>
      </c>
      <c r="K1759" s="7" t="s">
        <v>118</v>
      </c>
      <c r="L1759" s="7" t="s">
        <v>119</v>
      </c>
      <c r="M1759" s="7">
        <v>5</v>
      </c>
      <c r="N1759" s="238"/>
      <c r="O1759" s="257"/>
      <c r="P1759" s="257"/>
      <c r="Q1759" s="257"/>
      <c r="R1759" s="257"/>
      <c r="S1759" s="228"/>
      <c r="T1759" s="228"/>
      <c r="U1759" s="230"/>
      <c r="V1759" s="227"/>
      <c r="W1759" s="227"/>
      <c r="X1759" s="227"/>
      <c r="Y1759" s="240"/>
      <c r="Z1759" s="227"/>
      <c r="AA1759" s="227"/>
      <c r="AB1759" s="240"/>
      <c r="AC1759" s="227"/>
      <c r="AD1759" s="227"/>
      <c r="AE1759" s="227"/>
      <c r="AF1759" s="228"/>
      <c r="AG1759" s="227"/>
      <c r="AH1759" s="240"/>
      <c r="AI1759" s="240"/>
      <c r="AJ1759" s="228"/>
    </row>
    <row r="1760" spans="2:36" ht="68.7" customHeight="1" x14ac:dyDescent="0.3">
      <c r="B1760" s="231"/>
      <c r="C1760" s="228"/>
      <c r="D1760" s="258"/>
      <c r="E1760" s="258"/>
      <c r="F1760" s="229"/>
      <c r="G1760" s="274"/>
      <c r="H1760" s="258"/>
      <c r="I1760" s="228"/>
      <c r="J1760" s="11" t="s">
        <v>120</v>
      </c>
      <c r="K1760" s="7" t="s">
        <v>121</v>
      </c>
      <c r="L1760" s="7" t="s">
        <v>119</v>
      </c>
      <c r="M1760" s="7">
        <v>5</v>
      </c>
      <c r="N1760" s="238"/>
      <c r="O1760" s="258"/>
      <c r="P1760" s="258"/>
      <c r="Q1760" s="258"/>
      <c r="R1760" s="258"/>
      <c r="S1760" s="228"/>
      <c r="T1760" s="228"/>
      <c r="U1760" s="230"/>
      <c r="V1760" s="227"/>
      <c r="W1760" s="227"/>
      <c r="X1760" s="227"/>
      <c r="Y1760" s="241"/>
      <c r="Z1760" s="227"/>
      <c r="AA1760" s="227"/>
      <c r="AB1760" s="241"/>
      <c r="AC1760" s="227"/>
      <c r="AD1760" s="227"/>
      <c r="AE1760" s="227"/>
      <c r="AF1760" s="228"/>
      <c r="AG1760" s="227"/>
      <c r="AH1760" s="241"/>
      <c r="AI1760" s="241"/>
      <c r="AJ1760" s="228"/>
    </row>
    <row r="1761" spans="2:36" ht="82.8" x14ac:dyDescent="0.3">
      <c r="B1761" s="639" t="s">
        <v>877</v>
      </c>
      <c r="C1761" s="642" t="s">
        <v>878</v>
      </c>
      <c r="D1761" s="667" t="s">
        <v>88</v>
      </c>
      <c r="E1761" s="271" t="s">
        <v>67</v>
      </c>
      <c r="F1761" s="274" t="s">
        <v>134</v>
      </c>
      <c r="G1761" s="275" t="s">
        <v>973</v>
      </c>
      <c r="H1761" s="256" t="s">
        <v>70</v>
      </c>
      <c r="I1761" s="228" t="s">
        <v>98</v>
      </c>
      <c r="J1761" s="11" t="s">
        <v>705</v>
      </c>
      <c r="K1761" s="80" t="s">
        <v>706</v>
      </c>
      <c r="L1761" s="86" t="s">
        <v>711</v>
      </c>
      <c r="M1761" s="52">
        <v>40</v>
      </c>
      <c r="N1761" s="227" t="s">
        <v>703</v>
      </c>
      <c r="O1761" s="642" t="s">
        <v>287</v>
      </c>
      <c r="P1761" s="256" t="s">
        <v>75</v>
      </c>
      <c r="Q1761" s="256" t="s">
        <v>76</v>
      </c>
      <c r="R1761" s="256" t="s">
        <v>77</v>
      </c>
      <c r="S1761" s="228" t="s">
        <v>109</v>
      </c>
      <c r="T1761" s="259">
        <f>+V1761+Y1761</f>
        <v>277500</v>
      </c>
      <c r="U1761" s="259" t="s">
        <v>98</v>
      </c>
      <c r="V1761" s="635">
        <v>235875</v>
      </c>
      <c r="W1761" s="227" t="s">
        <v>98</v>
      </c>
      <c r="X1761" s="227" t="s">
        <v>98</v>
      </c>
      <c r="Y1761" s="635">
        <v>41625</v>
      </c>
      <c r="Z1761" s="227" t="s">
        <v>98</v>
      </c>
      <c r="AA1761" s="227" t="s">
        <v>98</v>
      </c>
      <c r="AB1761" s="635">
        <v>22500</v>
      </c>
      <c r="AC1761" s="227" t="s">
        <v>149</v>
      </c>
      <c r="AD1761" s="227" t="s">
        <v>98</v>
      </c>
      <c r="AE1761" s="242">
        <f>+V1761+Y1761</f>
        <v>277500</v>
      </c>
      <c r="AF1761" s="228" t="s">
        <v>98</v>
      </c>
      <c r="AG1761" s="227" t="s">
        <v>33</v>
      </c>
      <c r="AH1761" s="393" t="s">
        <v>294</v>
      </c>
      <c r="AI1761" s="393" t="s">
        <v>355</v>
      </c>
      <c r="AJ1761" s="228"/>
    </row>
    <row r="1762" spans="2:36" ht="68.7" customHeight="1" x14ac:dyDescent="0.3">
      <c r="B1762" s="640"/>
      <c r="C1762" s="643"/>
      <c r="D1762" s="668"/>
      <c r="E1762" s="272"/>
      <c r="F1762" s="274"/>
      <c r="G1762" s="275"/>
      <c r="H1762" s="257"/>
      <c r="I1762" s="228"/>
      <c r="J1762" s="11" t="s">
        <v>111</v>
      </c>
      <c r="K1762" s="80" t="s">
        <v>708</v>
      </c>
      <c r="L1762" s="7" t="s">
        <v>85</v>
      </c>
      <c r="M1762" s="123">
        <v>1</v>
      </c>
      <c r="N1762" s="227"/>
      <c r="O1762" s="643"/>
      <c r="P1762" s="257"/>
      <c r="Q1762" s="257"/>
      <c r="R1762" s="257"/>
      <c r="S1762" s="228"/>
      <c r="T1762" s="228"/>
      <c r="U1762" s="259"/>
      <c r="V1762" s="636"/>
      <c r="W1762" s="227"/>
      <c r="X1762" s="227"/>
      <c r="Y1762" s="636"/>
      <c r="Z1762" s="227"/>
      <c r="AA1762" s="227"/>
      <c r="AB1762" s="636"/>
      <c r="AC1762" s="227"/>
      <c r="AD1762" s="227"/>
      <c r="AE1762" s="227"/>
      <c r="AF1762" s="228"/>
      <c r="AG1762" s="227"/>
      <c r="AH1762" s="394"/>
      <c r="AI1762" s="394"/>
      <c r="AJ1762" s="228"/>
    </row>
    <row r="1763" spans="2:36" ht="68.7" customHeight="1" x14ac:dyDescent="0.3">
      <c r="B1763" s="641"/>
      <c r="C1763" s="644"/>
      <c r="D1763" s="669"/>
      <c r="E1763" s="272"/>
      <c r="F1763" s="307"/>
      <c r="G1763" s="490"/>
      <c r="H1763" s="258"/>
      <c r="I1763" s="256"/>
      <c r="J1763" s="28" t="s">
        <v>127</v>
      </c>
      <c r="K1763" s="53" t="s">
        <v>635</v>
      </c>
      <c r="L1763" s="14" t="s">
        <v>85</v>
      </c>
      <c r="M1763" s="123">
        <v>130</v>
      </c>
      <c r="N1763" s="239"/>
      <c r="O1763" s="644"/>
      <c r="P1763" s="257"/>
      <c r="Q1763" s="257"/>
      <c r="R1763" s="257"/>
      <c r="S1763" s="256"/>
      <c r="T1763" s="256"/>
      <c r="U1763" s="326"/>
      <c r="V1763" s="637"/>
      <c r="W1763" s="239"/>
      <c r="X1763" s="239"/>
      <c r="Y1763" s="637"/>
      <c r="Z1763" s="239"/>
      <c r="AA1763" s="239"/>
      <c r="AB1763" s="637"/>
      <c r="AC1763" s="239"/>
      <c r="AD1763" s="239"/>
      <c r="AE1763" s="239"/>
      <c r="AF1763" s="256"/>
      <c r="AG1763" s="239"/>
      <c r="AH1763" s="395"/>
      <c r="AI1763" s="395"/>
      <c r="AJ1763" s="256"/>
    </row>
    <row r="1764" spans="2:36" ht="68.7" customHeight="1" x14ac:dyDescent="0.3">
      <c r="B1764" s="265" t="s">
        <v>985</v>
      </c>
      <c r="C1764" s="228" t="s">
        <v>876</v>
      </c>
      <c r="D1764" s="256" t="s">
        <v>66</v>
      </c>
      <c r="E1764" s="256" t="s">
        <v>67</v>
      </c>
      <c r="F1764" s="229" t="s">
        <v>132</v>
      </c>
      <c r="G1764" s="274" t="s">
        <v>700</v>
      </c>
      <c r="H1764" s="256" t="s">
        <v>70</v>
      </c>
      <c r="I1764" s="228" t="s">
        <v>98</v>
      </c>
      <c r="J1764" s="11" t="s">
        <v>113</v>
      </c>
      <c r="K1764" s="7" t="s">
        <v>114</v>
      </c>
      <c r="L1764" s="7" t="s">
        <v>115</v>
      </c>
      <c r="M1764" s="7">
        <v>2</v>
      </c>
      <c r="N1764" s="238" t="s">
        <v>703</v>
      </c>
      <c r="O1764" s="256" t="s">
        <v>292</v>
      </c>
      <c r="P1764" s="256" t="s">
        <v>75</v>
      </c>
      <c r="Q1764" s="256" t="s">
        <v>76</v>
      </c>
      <c r="R1764" s="256" t="s">
        <v>77</v>
      </c>
      <c r="S1764" s="228" t="s">
        <v>109</v>
      </c>
      <c r="T1764" s="259">
        <f>+V1764+Y1764</f>
        <v>102000</v>
      </c>
      <c r="U1764" s="413" t="s">
        <v>98</v>
      </c>
      <c r="V1764" s="242">
        <v>86700</v>
      </c>
      <c r="W1764" s="242" t="s">
        <v>98</v>
      </c>
      <c r="X1764" s="242" t="s">
        <v>98</v>
      </c>
      <c r="Y1764" s="320">
        <v>15300</v>
      </c>
      <c r="Z1764" s="242" t="s">
        <v>98</v>
      </c>
      <c r="AA1764" s="242" t="s">
        <v>98</v>
      </c>
      <c r="AB1764" s="320">
        <v>18000</v>
      </c>
      <c r="AC1764" s="227" t="s">
        <v>80</v>
      </c>
      <c r="AD1764" s="227" t="s">
        <v>98</v>
      </c>
      <c r="AE1764" s="242">
        <f>+V1764+Y1764</f>
        <v>102000</v>
      </c>
      <c r="AF1764" s="228" t="s">
        <v>98</v>
      </c>
      <c r="AG1764" s="227" t="s">
        <v>33</v>
      </c>
      <c r="AH1764" s="239" t="s">
        <v>250</v>
      </c>
      <c r="AI1764" s="239" t="s">
        <v>252</v>
      </c>
      <c r="AJ1764" s="228"/>
    </row>
    <row r="1765" spans="2:36" ht="68.7" customHeight="1" x14ac:dyDescent="0.3">
      <c r="B1765" s="265"/>
      <c r="C1765" s="228"/>
      <c r="D1765" s="257"/>
      <c r="E1765" s="257"/>
      <c r="F1765" s="229"/>
      <c r="G1765" s="274"/>
      <c r="H1765" s="257"/>
      <c r="I1765" s="228"/>
      <c r="J1765" s="11" t="s">
        <v>116</v>
      </c>
      <c r="K1765" s="7" t="s">
        <v>117</v>
      </c>
      <c r="L1765" s="7" t="s">
        <v>85</v>
      </c>
      <c r="M1765" s="7">
        <v>2</v>
      </c>
      <c r="N1765" s="238"/>
      <c r="O1765" s="257"/>
      <c r="P1765" s="257"/>
      <c r="Q1765" s="257"/>
      <c r="R1765" s="257"/>
      <c r="S1765" s="228"/>
      <c r="T1765" s="259"/>
      <c r="U1765" s="413"/>
      <c r="V1765" s="242"/>
      <c r="W1765" s="242"/>
      <c r="X1765" s="242"/>
      <c r="Y1765" s="321"/>
      <c r="Z1765" s="242"/>
      <c r="AA1765" s="242"/>
      <c r="AB1765" s="321"/>
      <c r="AC1765" s="227"/>
      <c r="AD1765" s="227"/>
      <c r="AE1765" s="227"/>
      <c r="AF1765" s="228"/>
      <c r="AG1765" s="227"/>
      <c r="AH1765" s="240"/>
      <c r="AI1765" s="240"/>
      <c r="AJ1765" s="228"/>
    </row>
    <row r="1766" spans="2:36" ht="68.7" customHeight="1" x14ac:dyDescent="0.3">
      <c r="B1766" s="231"/>
      <c r="C1766" s="228"/>
      <c r="D1766" s="257"/>
      <c r="E1766" s="257"/>
      <c r="F1766" s="229"/>
      <c r="G1766" s="274"/>
      <c r="H1766" s="257"/>
      <c r="I1766" s="228"/>
      <c r="J1766" s="11" t="s">
        <v>208</v>
      </c>
      <c r="K1766" s="7" t="s">
        <v>118</v>
      </c>
      <c r="L1766" s="7" t="s">
        <v>119</v>
      </c>
      <c r="M1766" s="7">
        <v>2</v>
      </c>
      <c r="N1766" s="238"/>
      <c r="O1766" s="257"/>
      <c r="P1766" s="257"/>
      <c r="Q1766" s="257"/>
      <c r="R1766" s="257"/>
      <c r="S1766" s="228"/>
      <c r="T1766" s="259"/>
      <c r="U1766" s="413"/>
      <c r="V1766" s="242"/>
      <c r="W1766" s="242"/>
      <c r="X1766" s="242"/>
      <c r="Y1766" s="321"/>
      <c r="Z1766" s="242"/>
      <c r="AA1766" s="242"/>
      <c r="AB1766" s="321"/>
      <c r="AC1766" s="227"/>
      <c r="AD1766" s="227"/>
      <c r="AE1766" s="227"/>
      <c r="AF1766" s="228"/>
      <c r="AG1766" s="227"/>
      <c r="AH1766" s="240"/>
      <c r="AI1766" s="240"/>
      <c r="AJ1766" s="228"/>
    </row>
    <row r="1767" spans="2:36" ht="68.7" customHeight="1" x14ac:dyDescent="0.3">
      <c r="B1767" s="231"/>
      <c r="C1767" s="228"/>
      <c r="D1767" s="258"/>
      <c r="E1767" s="258"/>
      <c r="F1767" s="229"/>
      <c r="G1767" s="274"/>
      <c r="H1767" s="258"/>
      <c r="I1767" s="228"/>
      <c r="J1767" s="11" t="s">
        <v>120</v>
      </c>
      <c r="K1767" s="7" t="s">
        <v>121</v>
      </c>
      <c r="L1767" s="7" t="s">
        <v>119</v>
      </c>
      <c r="M1767" s="7">
        <v>2</v>
      </c>
      <c r="N1767" s="238"/>
      <c r="O1767" s="258"/>
      <c r="P1767" s="258"/>
      <c r="Q1767" s="258"/>
      <c r="R1767" s="258"/>
      <c r="S1767" s="228"/>
      <c r="T1767" s="259"/>
      <c r="U1767" s="413"/>
      <c r="V1767" s="242"/>
      <c r="W1767" s="242"/>
      <c r="X1767" s="242"/>
      <c r="Y1767" s="322"/>
      <c r="Z1767" s="242"/>
      <c r="AA1767" s="242"/>
      <c r="AB1767" s="322"/>
      <c r="AC1767" s="227"/>
      <c r="AD1767" s="227"/>
      <c r="AE1767" s="227"/>
      <c r="AF1767" s="228"/>
      <c r="AG1767" s="227"/>
      <c r="AH1767" s="241"/>
      <c r="AI1767" s="241"/>
      <c r="AJ1767" s="228"/>
    </row>
    <row r="1768" spans="2:36" ht="68.7" customHeight="1" x14ac:dyDescent="0.3">
      <c r="B1768" s="265" t="s">
        <v>1123</v>
      </c>
      <c r="C1768" s="228" t="s">
        <v>876</v>
      </c>
      <c r="D1768" s="256" t="s">
        <v>66</v>
      </c>
      <c r="E1768" s="256" t="s">
        <v>67</v>
      </c>
      <c r="F1768" s="229" t="s">
        <v>132</v>
      </c>
      <c r="G1768" s="274" t="s">
        <v>700</v>
      </c>
      <c r="H1768" s="256" t="s">
        <v>70</v>
      </c>
      <c r="I1768" s="228" t="s">
        <v>98</v>
      </c>
      <c r="J1768" s="11" t="s">
        <v>113</v>
      </c>
      <c r="K1768" s="7" t="s">
        <v>114</v>
      </c>
      <c r="L1768" s="7" t="s">
        <v>115</v>
      </c>
      <c r="M1768" s="7">
        <v>3</v>
      </c>
      <c r="N1768" s="238" t="s">
        <v>703</v>
      </c>
      <c r="O1768" s="256" t="s">
        <v>292</v>
      </c>
      <c r="P1768" s="256" t="s">
        <v>75</v>
      </c>
      <c r="Q1768" s="256" t="s">
        <v>76</v>
      </c>
      <c r="R1768" s="256" t="s">
        <v>77</v>
      </c>
      <c r="S1768" s="228" t="s">
        <v>109</v>
      </c>
      <c r="T1768" s="259">
        <f>+V1768+Y1768</f>
        <v>153086.39999999999</v>
      </c>
      <c r="U1768" s="387" t="s">
        <v>98</v>
      </c>
      <c r="V1768" s="227">
        <v>130123.45</v>
      </c>
      <c r="W1768" s="227" t="s">
        <v>98</v>
      </c>
      <c r="X1768" s="227" t="s">
        <v>98</v>
      </c>
      <c r="Y1768" s="239">
        <v>22962.95</v>
      </c>
      <c r="Z1768" s="227" t="s">
        <v>98</v>
      </c>
      <c r="AA1768" s="227" t="s">
        <v>98</v>
      </c>
      <c r="AB1768" s="239">
        <v>27015.25</v>
      </c>
      <c r="AC1768" s="227" t="s">
        <v>80</v>
      </c>
      <c r="AD1768" s="227" t="s">
        <v>98</v>
      </c>
      <c r="AE1768" s="242">
        <f>+V1768+Y1768</f>
        <v>153086.39999999999</v>
      </c>
      <c r="AF1768" s="228" t="s">
        <v>98</v>
      </c>
      <c r="AG1768" s="227" t="s">
        <v>33</v>
      </c>
      <c r="AH1768" s="239" t="s">
        <v>167</v>
      </c>
      <c r="AI1768" s="239" t="s">
        <v>232</v>
      </c>
      <c r="AJ1768" s="228"/>
    </row>
    <row r="1769" spans="2:36" ht="68.7" customHeight="1" x14ac:dyDescent="0.3">
      <c r="B1769" s="265"/>
      <c r="C1769" s="228"/>
      <c r="D1769" s="257"/>
      <c r="E1769" s="257"/>
      <c r="F1769" s="229"/>
      <c r="G1769" s="274"/>
      <c r="H1769" s="257"/>
      <c r="I1769" s="228"/>
      <c r="J1769" s="11" t="s">
        <v>116</v>
      </c>
      <c r="K1769" s="7" t="s">
        <v>117</v>
      </c>
      <c r="L1769" s="7" t="s">
        <v>85</v>
      </c>
      <c r="M1769" s="7">
        <v>3</v>
      </c>
      <c r="N1769" s="238"/>
      <c r="O1769" s="257"/>
      <c r="P1769" s="257"/>
      <c r="Q1769" s="257"/>
      <c r="R1769" s="257"/>
      <c r="S1769" s="228"/>
      <c r="T1769" s="228"/>
      <c r="U1769" s="230"/>
      <c r="V1769" s="227"/>
      <c r="W1769" s="227"/>
      <c r="X1769" s="227"/>
      <c r="Y1769" s="240"/>
      <c r="Z1769" s="227"/>
      <c r="AA1769" s="227"/>
      <c r="AB1769" s="240"/>
      <c r="AC1769" s="227"/>
      <c r="AD1769" s="227"/>
      <c r="AE1769" s="227"/>
      <c r="AF1769" s="228"/>
      <c r="AG1769" s="227"/>
      <c r="AH1769" s="240"/>
      <c r="AI1769" s="240"/>
      <c r="AJ1769" s="228"/>
    </row>
    <row r="1770" spans="2:36" ht="68.7" customHeight="1" x14ac:dyDescent="0.3">
      <c r="B1770" s="231"/>
      <c r="C1770" s="228"/>
      <c r="D1770" s="257"/>
      <c r="E1770" s="257"/>
      <c r="F1770" s="229"/>
      <c r="G1770" s="274"/>
      <c r="H1770" s="257"/>
      <c r="I1770" s="228"/>
      <c r="J1770" s="11" t="s">
        <v>208</v>
      </c>
      <c r="K1770" s="7" t="s">
        <v>118</v>
      </c>
      <c r="L1770" s="7" t="s">
        <v>119</v>
      </c>
      <c r="M1770" s="7">
        <v>3</v>
      </c>
      <c r="N1770" s="238"/>
      <c r="O1770" s="257"/>
      <c r="P1770" s="257"/>
      <c r="Q1770" s="257"/>
      <c r="R1770" s="257"/>
      <c r="S1770" s="228"/>
      <c r="T1770" s="228"/>
      <c r="U1770" s="230"/>
      <c r="V1770" s="227"/>
      <c r="W1770" s="227"/>
      <c r="X1770" s="227"/>
      <c r="Y1770" s="240"/>
      <c r="Z1770" s="227"/>
      <c r="AA1770" s="227"/>
      <c r="AB1770" s="240"/>
      <c r="AC1770" s="227"/>
      <c r="AD1770" s="227"/>
      <c r="AE1770" s="227"/>
      <c r="AF1770" s="228"/>
      <c r="AG1770" s="227"/>
      <c r="AH1770" s="240"/>
      <c r="AI1770" s="240"/>
      <c r="AJ1770" s="228"/>
    </row>
    <row r="1771" spans="2:36" ht="68.7" customHeight="1" x14ac:dyDescent="0.3">
      <c r="B1771" s="231"/>
      <c r="C1771" s="228"/>
      <c r="D1771" s="258"/>
      <c r="E1771" s="258"/>
      <c r="F1771" s="229"/>
      <c r="G1771" s="274"/>
      <c r="H1771" s="258"/>
      <c r="I1771" s="228"/>
      <c r="J1771" s="11" t="s">
        <v>120</v>
      </c>
      <c r="K1771" s="7" t="s">
        <v>121</v>
      </c>
      <c r="L1771" s="7" t="s">
        <v>119</v>
      </c>
      <c r="M1771" s="7">
        <v>3</v>
      </c>
      <c r="N1771" s="238"/>
      <c r="O1771" s="258"/>
      <c r="P1771" s="258"/>
      <c r="Q1771" s="258"/>
      <c r="R1771" s="258"/>
      <c r="S1771" s="228"/>
      <c r="T1771" s="228"/>
      <c r="U1771" s="230"/>
      <c r="V1771" s="227"/>
      <c r="W1771" s="227"/>
      <c r="X1771" s="227"/>
      <c r="Y1771" s="241"/>
      <c r="Z1771" s="227"/>
      <c r="AA1771" s="227"/>
      <c r="AB1771" s="241"/>
      <c r="AC1771" s="227"/>
      <c r="AD1771" s="227"/>
      <c r="AE1771" s="227"/>
      <c r="AF1771" s="228"/>
      <c r="AG1771" s="227"/>
      <c r="AH1771" s="241"/>
      <c r="AI1771" s="241"/>
      <c r="AJ1771" s="228"/>
    </row>
    <row r="1772" spans="2:36" ht="68.7" customHeight="1" x14ac:dyDescent="0.3">
      <c r="B1772" s="231" t="s">
        <v>1124</v>
      </c>
      <c r="C1772" s="256" t="s">
        <v>874</v>
      </c>
      <c r="D1772" s="256" t="s">
        <v>88</v>
      </c>
      <c r="E1772" s="271" t="s">
        <v>67</v>
      </c>
      <c r="F1772" s="274" t="s">
        <v>134</v>
      </c>
      <c r="G1772" s="275" t="s">
        <v>973</v>
      </c>
      <c r="H1772" s="256" t="s">
        <v>70</v>
      </c>
      <c r="I1772" s="228" t="s">
        <v>98</v>
      </c>
      <c r="J1772" s="11" t="s">
        <v>705</v>
      </c>
      <c r="K1772" s="80" t="s">
        <v>706</v>
      </c>
      <c r="L1772" s="86" t="s">
        <v>711</v>
      </c>
      <c r="M1772" s="52">
        <v>40</v>
      </c>
      <c r="N1772" s="227" t="s">
        <v>703</v>
      </c>
      <c r="O1772" s="256" t="s">
        <v>287</v>
      </c>
      <c r="P1772" s="256" t="s">
        <v>75</v>
      </c>
      <c r="Q1772" s="256" t="s">
        <v>76</v>
      </c>
      <c r="R1772" s="256" t="s">
        <v>77</v>
      </c>
      <c r="S1772" s="228" t="s">
        <v>109</v>
      </c>
      <c r="T1772" s="259">
        <f>+V1772+Y1772</f>
        <v>122009.23999999999</v>
      </c>
      <c r="U1772" s="259" t="s">
        <v>98</v>
      </c>
      <c r="V1772" s="227">
        <v>103707.87</v>
      </c>
      <c r="W1772" s="227" t="s">
        <v>98</v>
      </c>
      <c r="X1772" s="227" t="s">
        <v>98</v>
      </c>
      <c r="Y1772" s="239">
        <v>18301.37</v>
      </c>
      <c r="Z1772" s="227" t="s">
        <v>98</v>
      </c>
      <c r="AA1772" s="227" t="s">
        <v>98</v>
      </c>
      <c r="AB1772" s="239">
        <v>9892.64</v>
      </c>
      <c r="AC1772" s="227" t="s">
        <v>149</v>
      </c>
      <c r="AD1772" s="227" t="s">
        <v>98</v>
      </c>
      <c r="AE1772" s="242">
        <f>+V1772+Y1772</f>
        <v>122009.23999999999</v>
      </c>
      <c r="AF1772" s="228" t="s">
        <v>98</v>
      </c>
      <c r="AG1772" s="227" t="s">
        <v>33</v>
      </c>
      <c r="AH1772" s="239" t="s">
        <v>167</v>
      </c>
      <c r="AI1772" s="239" t="s">
        <v>1155</v>
      </c>
      <c r="AJ1772" s="228"/>
    </row>
    <row r="1773" spans="2:36" ht="68.7" customHeight="1" x14ac:dyDescent="0.3">
      <c r="B1773" s="231"/>
      <c r="C1773" s="257"/>
      <c r="D1773" s="257"/>
      <c r="E1773" s="272"/>
      <c r="F1773" s="274"/>
      <c r="G1773" s="275"/>
      <c r="H1773" s="257"/>
      <c r="I1773" s="228"/>
      <c r="J1773" s="11" t="s">
        <v>111</v>
      </c>
      <c r="K1773" s="80" t="s">
        <v>708</v>
      </c>
      <c r="L1773" s="7" t="s">
        <v>85</v>
      </c>
      <c r="M1773" s="52">
        <v>2</v>
      </c>
      <c r="N1773" s="227"/>
      <c r="O1773" s="257"/>
      <c r="P1773" s="257"/>
      <c r="Q1773" s="257"/>
      <c r="R1773" s="257"/>
      <c r="S1773" s="228"/>
      <c r="T1773" s="228"/>
      <c r="U1773" s="259"/>
      <c r="V1773" s="227"/>
      <c r="W1773" s="227"/>
      <c r="X1773" s="227"/>
      <c r="Y1773" s="240"/>
      <c r="Z1773" s="227"/>
      <c r="AA1773" s="227"/>
      <c r="AB1773" s="240"/>
      <c r="AC1773" s="227"/>
      <c r="AD1773" s="227"/>
      <c r="AE1773" s="227"/>
      <c r="AF1773" s="228"/>
      <c r="AG1773" s="227"/>
      <c r="AH1773" s="240"/>
      <c r="AI1773" s="240"/>
      <c r="AJ1773" s="228"/>
    </row>
    <row r="1774" spans="2:36" ht="68.7" customHeight="1" x14ac:dyDescent="0.3">
      <c r="B1774" s="231"/>
      <c r="C1774" s="258"/>
      <c r="D1774" s="258"/>
      <c r="E1774" s="272"/>
      <c r="F1774" s="307"/>
      <c r="G1774" s="490"/>
      <c r="H1774" s="258"/>
      <c r="I1774" s="256"/>
      <c r="J1774" s="28" t="s">
        <v>127</v>
      </c>
      <c r="K1774" s="53" t="s">
        <v>635</v>
      </c>
      <c r="L1774" s="14" t="s">
        <v>85</v>
      </c>
      <c r="M1774" s="7">
        <v>55</v>
      </c>
      <c r="N1774" s="239"/>
      <c r="O1774" s="257"/>
      <c r="P1774" s="257"/>
      <c r="Q1774" s="257"/>
      <c r="R1774" s="257"/>
      <c r="S1774" s="256"/>
      <c r="T1774" s="256"/>
      <c r="U1774" s="326"/>
      <c r="V1774" s="227"/>
      <c r="W1774" s="239"/>
      <c r="X1774" s="239"/>
      <c r="Y1774" s="240"/>
      <c r="Z1774" s="239"/>
      <c r="AA1774" s="239"/>
      <c r="AB1774" s="240"/>
      <c r="AC1774" s="239"/>
      <c r="AD1774" s="239"/>
      <c r="AE1774" s="239"/>
      <c r="AF1774" s="256"/>
      <c r="AG1774" s="239"/>
      <c r="AH1774" s="240"/>
      <c r="AI1774" s="240"/>
      <c r="AJ1774" s="256"/>
    </row>
    <row r="1775" spans="2:36" ht="68.7" customHeight="1" x14ac:dyDescent="0.3">
      <c r="B1775" s="617" t="s">
        <v>808</v>
      </c>
      <c r="C1775" s="256" t="s">
        <v>812</v>
      </c>
      <c r="D1775" s="256" t="s">
        <v>66</v>
      </c>
      <c r="E1775" s="271" t="s">
        <v>67</v>
      </c>
      <c r="F1775" s="274" t="s">
        <v>134</v>
      </c>
      <c r="G1775" s="275" t="s">
        <v>973</v>
      </c>
      <c r="H1775" s="256" t="s">
        <v>70</v>
      </c>
      <c r="I1775" s="228" t="s">
        <v>98</v>
      </c>
      <c r="J1775" s="11" t="s">
        <v>705</v>
      </c>
      <c r="K1775" s="80" t="s">
        <v>706</v>
      </c>
      <c r="L1775" s="86" t="s">
        <v>711</v>
      </c>
      <c r="M1775" s="7">
        <v>40</v>
      </c>
      <c r="N1775" s="227" t="s">
        <v>703</v>
      </c>
      <c r="O1775" s="256" t="s">
        <v>810</v>
      </c>
      <c r="P1775" s="256" t="s">
        <v>75</v>
      </c>
      <c r="Q1775" s="256" t="s">
        <v>76</v>
      </c>
      <c r="R1775" s="256" t="s">
        <v>77</v>
      </c>
      <c r="S1775" s="228" t="s">
        <v>109</v>
      </c>
      <c r="T1775" s="259">
        <f>+V1775+Y1775</f>
        <v>337730.91000000003</v>
      </c>
      <c r="U1775" s="326">
        <f>+T1775/M1776</f>
        <v>42216.363750000004</v>
      </c>
      <c r="V1775" s="277">
        <v>287071.27</v>
      </c>
      <c r="W1775" s="227" t="s">
        <v>98</v>
      </c>
      <c r="X1775" s="227" t="s">
        <v>98</v>
      </c>
      <c r="Y1775" s="244">
        <v>50659.64</v>
      </c>
      <c r="Z1775" s="227" t="s">
        <v>98</v>
      </c>
      <c r="AA1775" s="227" t="s">
        <v>98</v>
      </c>
      <c r="AB1775" s="277">
        <v>59646.32</v>
      </c>
      <c r="AC1775" s="239" t="s">
        <v>149</v>
      </c>
      <c r="AD1775" s="227" t="s">
        <v>98</v>
      </c>
      <c r="AE1775" s="242">
        <f>+V1775+Y1775</f>
        <v>337730.91000000003</v>
      </c>
      <c r="AF1775" s="228" t="s">
        <v>98</v>
      </c>
      <c r="AG1775" s="227" t="s">
        <v>33</v>
      </c>
      <c r="AH1775" s="396" t="s">
        <v>158</v>
      </c>
      <c r="AI1775" s="396" t="s">
        <v>176</v>
      </c>
      <c r="AJ1775" s="256"/>
    </row>
    <row r="1776" spans="2:36" ht="68.7" customHeight="1" x14ac:dyDescent="0.3">
      <c r="B1776" s="618"/>
      <c r="C1776" s="257"/>
      <c r="D1776" s="257"/>
      <c r="E1776" s="272"/>
      <c r="F1776" s="274"/>
      <c r="G1776" s="275"/>
      <c r="H1776" s="257"/>
      <c r="I1776" s="228"/>
      <c r="J1776" s="11" t="s">
        <v>111</v>
      </c>
      <c r="K1776" s="80" t="s">
        <v>708</v>
      </c>
      <c r="L1776" s="7" t="s">
        <v>85</v>
      </c>
      <c r="M1776" s="7">
        <v>8</v>
      </c>
      <c r="N1776" s="227"/>
      <c r="O1776" s="257"/>
      <c r="P1776" s="257"/>
      <c r="Q1776" s="257"/>
      <c r="R1776" s="257"/>
      <c r="S1776" s="228"/>
      <c r="T1776" s="228"/>
      <c r="U1776" s="327"/>
      <c r="V1776" s="278"/>
      <c r="W1776" s="227"/>
      <c r="X1776" s="227"/>
      <c r="Y1776" s="245"/>
      <c r="Z1776" s="227"/>
      <c r="AA1776" s="227"/>
      <c r="AB1776" s="278"/>
      <c r="AC1776" s="240"/>
      <c r="AD1776" s="227"/>
      <c r="AE1776" s="227"/>
      <c r="AF1776" s="228"/>
      <c r="AG1776" s="227"/>
      <c r="AH1776" s="396"/>
      <c r="AI1776" s="396"/>
      <c r="AJ1776" s="257"/>
    </row>
    <row r="1777" spans="1:36" ht="68.7" customHeight="1" x14ac:dyDescent="0.3">
      <c r="B1777" s="619"/>
      <c r="C1777" s="258"/>
      <c r="D1777" s="258"/>
      <c r="E1777" s="272"/>
      <c r="F1777" s="307"/>
      <c r="G1777" s="275"/>
      <c r="H1777" s="258"/>
      <c r="I1777" s="228"/>
      <c r="J1777" s="11" t="s">
        <v>127</v>
      </c>
      <c r="K1777" s="80" t="s">
        <v>635</v>
      </c>
      <c r="L1777" s="7" t="s">
        <v>85</v>
      </c>
      <c r="M1777" s="7">
        <v>226</v>
      </c>
      <c r="N1777" s="227"/>
      <c r="O1777" s="258"/>
      <c r="P1777" s="257"/>
      <c r="Q1777" s="257"/>
      <c r="R1777" s="257"/>
      <c r="S1777" s="256"/>
      <c r="T1777" s="256"/>
      <c r="U1777" s="328"/>
      <c r="V1777" s="279"/>
      <c r="W1777" s="239"/>
      <c r="X1777" s="239"/>
      <c r="Y1777" s="392"/>
      <c r="Z1777" s="239"/>
      <c r="AA1777" s="239"/>
      <c r="AB1777" s="279"/>
      <c r="AC1777" s="241"/>
      <c r="AD1777" s="239"/>
      <c r="AE1777" s="239"/>
      <c r="AF1777" s="256"/>
      <c r="AG1777" s="239"/>
      <c r="AH1777" s="396"/>
      <c r="AI1777" s="396"/>
      <c r="AJ1777" s="258"/>
    </row>
    <row r="1778" spans="1:36" ht="68.7" customHeight="1" x14ac:dyDescent="0.3">
      <c r="B1778" s="269" t="s">
        <v>1081</v>
      </c>
      <c r="C1778" s="304" t="s">
        <v>813</v>
      </c>
      <c r="D1778" s="304" t="s">
        <v>66</v>
      </c>
      <c r="E1778" s="336" t="s">
        <v>67</v>
      </c>
      <c r="F1778" s="360" t="s">
        <v>134</v>
      </c>
      <c r="G1778" s="464" t="s">
        <v>1077</v>
      </c>
      <c r="H1778" s="304" t="s">
        <v>70</v>
      </c>
      <c r="I1778" s="243" t="s">
        <v>98</v>
      </c>
      <c r="J1778" s="20" t="s">
        <v>705</v>
      </c>
      <c r="K1778" s="74" t="s">
        <v>706</v>
      </c>
      <c r="L1778" s="90" t="s">
        <v>711</v>
      </c>
      <c r="M1778" s="65">
        <v>40</v>
      </c>
      <c r="N1778" s="282" t="s">
        <v>703</v>
      </c>
      <c r="O1778" s="304" t="s">
        <v>810</v>
      </c>
      <c r="P1778" s="304" t="s">
        <v>75</v>
      </c>
      <c r="Q1778" s="304" t="s">
        <v>76</v>
      </c>
      <c r="R1778" s="304" t="s">
        <v>77</v>
      </c>
      <c r="S1778" s="243" t="s">
        <v>109</v>
      </c>
      <c r="T1778" s="370">
        <f>+V1778+Y1778</f>
        <v>64200</v>
      </c>
      <c r="U1778" s="416">
        <f>+T1778/M1779</f>
        <v>12840</v>
      </c>
      <c r="V1778" s="398">
        <v>54570</v>
      </c>
      <c r="W1778" s="282" t="s">
        <v>98</v>
      </c>
      <c r="X1778" s="282" t="s">
        <v>98</v>
      </c>
      <c r="Y1778" s="398">
        <v>9630</v>
      </c>
      <c r="Z1778" s="282" t="s">
        <v>98</v>
      </c>
      <c r="AA1778" s="282" t="s">
        <v>98</v>
      </c>
      <c r="AB1778" s="398">
        <v>11338.298623367455</v>
      </c>
      <c r="AC1778" s="285" t="s">
        <v>149</v>
      </c>
      <c r="AD1778" s="282" t="s">
        <v>98</v>
      </c>
      <c r="AE1778" s="367">
        <f>+V1778+Y1778</f>
        <v>64200</v>
      </c>
      <c r="AF1778" s="243" t="s">
        <v>98</v>
      </c>
      <c r="AG1778" s="285" t="s">
        <v>33</v>
      </c>
      <c r="AH1778" s="638" t="s">
        <v>158</v>
      </c>
      <c r="AI1778" s="638" t="s">
        <v>176</v>
      </c>
      <c r="AJ1778" s="256"/>
    </row>
    <row r="1779" spans="1:36" ht="68.7" customHeight="1" x14ac:dyDescent="0.3">
      <c r="B1779" s="618"/>
      <c r="C1779" s="306"/>
      <c r="D1779" s="306"/>
      <c r="E1779" s="337"/>
      <c r="F1779" s="360"/>
      <c r="G1779" s="464"/>
      <c r="H1779" s="306"/>
      <c r="I1779" s="243"/>
      <c r="J1779" s="20" t="s">
        <v>111</v>
      </c>
      <c r="K1779" s="74" t="s">
        <v>708</v>
      </c>
      <c r="L1779" s="27" t="s">
        <v>85</v>
      </c>
      <c r="M1779" s="57">
        <v>5</v>
      </c>
      <c r="N1779" s="282"/>
      <c r="O1779" s="306"/>
      <c r="P1779" s="306"/>
      <c r="Q1779" s="306"/>
      <c r="R1779" s="306"/>
      <c r="S1779" s="243"/>
      <c r="T1779" s="243"/>
      <c r="U1779" s="417"/>
      <c r="V1779" s="399"/>
      <c r="W1779" s="282"/>
      <c r="X1779" s="282"/>
      <c r="Y1779" s="399"/>
      <c r="Z1779" s="282"/>
      <c r="AA1779" s="282"/>
      <c r="AB1779" s="399"/>
      <c r="AC1779" s="286"/>
      <c r="AD1779" s="282"/>
      <c r="AE1779" s="282"/>
      <c r="AF1779" s="243"/>
      <c r="AG1779" s="286"/>
      <c r="AH1779" s="638"/>
      <c r="AI1779" s="638"/>
      <c r="AJ1779" s="257"/>
    </row>
    <row r="1780" spans="1:36" ht="68.7" customHeight="1" x14ac:dyDescent="0.3">
      <c r="B1780" s="619"/>
      <c r="C1780" s="305"/>
      <c r="D1780" s="305"/>
      <c r="E1780" s="337"/>
      <c r="F1780" s="543"/>
      <c r="G1780" s="464"/>
      <c r="H1780" s="305"/>
      <c r="I1780" s="243"/>
      <c r="J1780" s="20" t="s">
        <v>127</v>
      </c>
      <c r="K1780" s="74" t="s">
        <v>635</v>
      </c>
      <c r="L1780" s="27" t="s">
        <v>85</v>
      </c>
      <c r="M1780" s="57">
        <v>50</v>
      </c>
      <c r="N1780" s="282"/>
      <c r="O1780" s="305"/>
      <c r="P1780" s="306"/>
      <c r="Q1780" s="306"/>
      <c r="R1780" s="306"/>
      <c r="S1780" s="304"/>
      <c r="T1780" s="304"/>
      <c r="U1780" s="418"/>
      <c r="V1780" s="400"/>
      <c r="W1780" s="285"/>
      <c r="X1780" s="285"/>
      <c r="Y1780" s="400"/>
      <c r="Z1780" s="285"/>
      <c r="AA1780" s="285"/>
      <c r="AB1780" s="400"/>
      <c r="AC1780" s="287"/>
      <c r="AD1780" s="285"/>
      <c r="AE1780" s="285"/>
      <c r="AF1780" s="304"/>
      <c r="AG1780" s="287"/>
      <c r="AH1780" s="638"/>
      <c r="AI1780" s="638"/>
      <c r="AJ1780" s="258"/>
    </row>
    <row r="1781" spans="1:36" ht="68.7" customHeight="1" x14ac:dyDescent="0.3">
      <c r="B1781" s="551" t="s">
        <v>1284</v>
      </c>
      <c r="C1781" s="304" t="s">
        <v>814</v>
      </c>
      <c r="D1781" s="304" t="s">
        <v>66</v>
      </c>
      <c r="E1781" s="299" t="s">
        <v>67</v>
      </c>
      <c r="F1781" s="299" t="s">
        <v>132</v>
      </c>
      <c r="G1781" s="360" t="s">
        <v>700</v>
      </c>
      <c r="H1781" s="304" t="s">
        <v>70</v>
      </c>
      <c r="I1781" s="243" t="s">
        <v>98</v>
      </c>
      <c r="J1781" s="20" t="s">
        <v>113</v>
      </c>
      <c r="K1781" s="27" t="s">
        <v>114</v>
      </c>
      <c r="L1781" s="27" t="s">
        <v>115</v>
      </c>
      <c r="M1781" s="57">
        <v>4</v>
      </c>
      <c r="N1781" s="285" t="s">
        <v>703</v>
      </c>
      <c r="O1781" s="243" t="s">
        <v>811</v>
      </c>
      <c r="P1781" s="304" t="s">
        <v>75</v>
      </c>
      <c r="Q1781" s="304" t="s">
        <v>76</v>
      </c>
      <c r="R1781" s="304" t="s">
        <v>77</v>
      </c>
      <c r="S1781" s="304" t="s">
        <v>109</v>
      </c>
      <c r="T1781" s="416">
        <f>+V1781+Y1781</f>
        <v>226534.28000000003</v>
      </c>
      <c r="U1781" s="416">
        <f>T1781/M1782</f>
        <v>56633.570000000007</v>
      </c>
      <c r="V1781" s="285">
        <v>192554.14</v>
      </c>
      <c r="W1781" s="285" t="s">
        <v>98</v>
      </c>
      <c r="X1781" s="285" t="s">
        <v>98</v>
      </c>
      <c r="Y1781" s="285">
        <v>33980.14</v>
      </c>
      <c r="Z1781" s="285" t="s">
        <v>98</v>
      </c>
      <c r="AA1781" s="285" t="s">
        <v>98</v>
      </c>
      <c r="AB1781" s="398">
        <v>40007.998859865867</v>
      </c>
      <c r="AC1781" s="285" t="s">
        <v>80</v>
      </c>
      <c r="AD1781" s="304" t="s">
        <v>98</v>
      </c>
      <c r="AE1781" s="423">
        <f>+V1781+Y1781</f>
        <v>226534.28000000003</v>
      </c>
      <c r="AF1781" s="304" t="s">
        <v>98</v>
      </c>
      <c r="AG1781" s="285" t="s">
        <v>33</v>
      </c>
      <c r="AH1781" s="431" t="s">
        <v>884</v>
      </c>
      <c r="AI1781" s="431" t="s">
        <v>176</v>
      </c>
      <c r="AJ1781" s="304"/>
    </row>
    <row r="1782" spans="1:36" ht="68.7" customHeight="1" x14ac:dyDescent="0.3">
      <c r="B1782" s="623"/>
      <c r="C1782" s="306"/>
      <c r="D1782" s="306"/>
      <c r="E1782" s="299"/>
      <c r="F1782" s="299"/>
      <c r="G1782" s="360"/>
      <c r="H1782" s="306"/>
      <c r="I1782" s="243"/>
      <c r="J1782" s="20" t="s">
        <v>116</v>
      </c>
      <c r="K1782" s="27" t="s">
        <v>117</v>
      </c>
      <c r="L1782" s="27" t="s">
        <v>85</v>
      </c>
      <c r="M1782" s="57">
        <v>4</v>
      </c>
      <c r="N1782" s="286"/>
      <c r="O1782" s="243"/>
      <c r="P1782" s="306"/>
      <c r="Q1782" s="306"/>
      <c r="R1782" s="306"/>
      <c r="S1782" s="306"/>
      <c r="T1782" s="417"/>
      <c r="U1782" s="417"/>
      <c r="V1782" s="286"/>
      <c r="W1782" s="286"/>
      <c r="X1782" s="286"/>
      <c r="Y1782" s="286"/>
      <c r="Z1782" s="286"/>
      <c r="AA1782" s="286"/>
      <c r="AB1782" s="399"/>
      <c r="AC1782" s="286"/>
      <c r="AD1782" s="306"/>
      <c r="AE1782" s="424"/>
      <c r="AF1782" s="306"/>
      <c r="AG1782" s="286"/>
      <c r="AH1782" s="432"/>
      <c r="AI1782" s="432"/>
      <c r="AJ1782" s="306"/>
    </row>
    <row r="1783" spans="1:36" ht="68.7" customHeight="1" x14ac:dyDescent="0.3">
      <c r="B1783" s="623"/>
      <c r="C1783" s="306"/>
      <c r="D1783" s="306"/>
      <c r="E1783" s="299"/>
      <c r="F1783" s="299"/>
      <c r="G1783" s="360"/>
      <c r="H1783" s="306"/>
      <c r="I1783" s="243"/>
      <c r="J1783" s="20" t="s">
        <v>208</v>
      </c>
      <c r="K1783" s="27" t="s">
        <v>118</v>
      </c>
      <c r="L1783" s="27" t="s">
        <v>119</v>
      </c>
      <c r="M1783" s="57">
        <v>4</v>
      </c>
      <c r="N1783" s="286"/>
      <c r="O1783" s="243"/>
      <c r="P1783" s="306"/>
      <c r="Q1783" s="306"/>
      <c r="R1783" s="306"/>
      <c r="S1783" s="306"/>
      <c r="T1783" s="417"/>
      <c r="U1783" s="417"/>
      <c r="V1783" s="286"/>
      <c r="W1783" s="286"/>
      <c r="X1783" s="286"/>
      <c r="Y1783" s="286"/>
      <c r="Z1783" s="286"/>
      <c r="AA1783" s="286"/>
      <c r="AB1783" s="399"/>
      <c r="AC1783" s="286"/>
      <c r="AD1783" s="306"/>
      <c r="AE1783" s="424"/>
      <c r="AF1783" s="306"/>
      <c r="AG1783" s="286"/>
      <c r="AH1783" s="432"/>
      <c r="AI1783" s="432"/>
      <c r="AJ1783" s="306"/>
    </row>
    <row r="1784" spans="1:36" ht="68.7" customHeight="1" x14ac:dyDescent="0.3">
      <c r="A1784" s="92"/>
      <c r="B1784" s="624"/>
      <c r="C1784" s="305"/>
      <c r="D1784" s="305"/>
      <c r="E1784" s="299"/>
      <c r="F1784" s="299"/>
      <c r="G1784" s="360"/>
      <c r="H1784" s="305"/>
      <c r="I1784" s="243"/>
      <c r="J1784" s="20" t="s">
        <v>120</v>
      </c>
      <c r="K1784" s="27" t="s">
        <v>121</v>
      </c>
      <c r="L1784" s="27" t="s">
        <v>119</v>
      </c>
      <c r="M1784" s="57">
        <v>4</v>
      </c>
      <c r="N1784" s="287"/>
      <c r="O1784" s="243"/>
      <c r="P1784" s="305"/>
      <c r="Q1784" s="305"/>
      <c r="R1784" s="305"/>
      <c r="S1784" s="305"/>
      <c r="T1784" s="418"/>
      <c r="U1784" s="418"/>
      <c r="V1784" s="287"/>
      <c r="W1784" s="287"/>
      <c r="X1784" s="287"/>
      <c r="Y1784" s="287"/>
      <c r="Z1784" s="287"/>
      <c r="AA1784" s="287"/>
      <c r="AB1784" s="400"/>
      <c r="AC1784" s="287"/>
      <c r="AD1784" s="305"/>
      <c r="AE1784" s="425"/>
      <c r="AF1784" s="305"/>
      <c r="AG1784" s="287"/>
      <c r="AH1784" s="433"/>
      <c r="AI1784" s="433"/>
      <c r="AJ1784" s="305"/>
    </row>
    <row r="1785" spans="1:36" ht="68.7" customHeight="1" x14ac:dyDescent="0.3">
      <c r="B1785" s="380" t="s">
        <v>809</v>
      </c>
      <c r="C1785" s="228" t="s">
        <v>815</v>
      </c>
      <c r="D1785" s="228" t="s">
        <v>66</v>
      </c>
      <c r="E1785" s="229" t="s">
        <v>67</v>
      </c>
      <c r="F1785" s="274" t="s">
        <v>134</v>
      </c>
      <c r="G1785" s="275" t="s">
        <v>973</v>
      </c>
      <c r="H1785" s="228" t="s">
        <v>70</v>
      </c>
      <c r="I1785" s="228" t="s">
        <v>98</v>
      </c>
      <c r="J1785" s="11" t="s">
        <v>705</v>
      </c>
      <c r="K1785" s="80" t="s">
        <v>706</v>
      </c>
      <c r="L1785" s="86" t="s">
        <v>711</v>
      </c>
      <c r="M1785" s="7">
        <v>40</v>
      </c>
      <c r="N1785" s="227" t="s">
        <v>703</v>
      </c>
      <c r="O1785" s="228" t="s">
        <v>810</v>
      </c>
      <c r="P1785" s="228" t="s">
        <v>75</v>
      </c>
      <c r="Q1785" s="228" t="s">
        <v>76</v>
      </c>
      <c r="R1785" s="228" t="s">
        <v>77</v>
      </c>
      <c r="S1785" s="228" t="s">
        <v>109</v>
      </c>
      <c r="T1785" s="259">
        <f>+V1785+Y1785</f>
        <v>126649.09</v>
      </c>
      <c r="U1785" s="259">
        <f>+T1785/M1786</f>
        <v>42216.363333333335</v>
      </c>
      <c r="V1785" s="227">
        <v>107651.73</v>
      </c>
      <c r="W1785" s="227" t="s">
        <v>98</v>
      </c>
      <c r="X1785" s="227" t="s">
        <v>98</v>
      </c>
      <c r="Y1785" s="227">
        <v>18997.36</v>
      </c>
      <c r="Z1785" s="227" t="s">
        <v>98</v>
      </c>
      <c r="AA1785" s="227" t="s">
        <v>98</v>
      </c>
      <c r="AB1785" s="294">
        <v>22367.37</v>
      </c>
      <c r="AC1785" s="227" t="s">
        <v>149</v>
      </c>
      <c r="AD1785" s="228" t="s">
        <v>98</v>
      </c>
      <c r="AE1785" s="242">
        <f>+V1785+Y1785</f>
        <v>126649.09</v>
      </c>
      <c r="AF1785" s="228" t="s">
        <v>98</v>
      </c>
      <c r="AG1785" s="227" t="s">
        <v>33</v>
      </c>
      <c r="AH1785" s="396" t="s">
        <v>232</v>
      </c>
      <c r="AI1785" s="396" t="s">
        <v>405</v>
      </c>
      <c r="AJ1785" s="228"/>
    </row>
    <row r="1786" spans="1:36" ht="68.7" customHeight="1" x14ac:dyDescent="0.3">
      <c r="B1786" s="618"/>
      <c r="C1786" s="257"/>
      <c r="D1786" s="257"/>
      <c r="E1786" s="273"/>
      <c r="F1786" s="482"/>
      <c r="G1786" s="492"/>
      <c r="H1786" s="257"/>
      <c r="I1786" s="258"/>
      <c r="J1786" s="72" t="s">
        <v>111</v>
      </c>
      <c r="K1786" s="55" t="s">
        <v>708</v>
      </c>
      <c r="L1786" s="22" t="s">
        <v>85</v>
      </c>
      <c r="M1786" s="16">
        <v>3</v>
      </c>
      <c r="N1786" s="241"/>
      <c r="O1786" s="257"/>
      <c r="P1786" s="257"/>
      <c r="Q1786" s="257"/>
      <c r="R1786" s="257"/>
      <c r="S1786" s="257"/>
      <c r="T1786" s="327"/>
      <c r="U1786" s="327"/>
      <c r="V1786" s="240"/>
      <c r="W1786" s="241"/>
      <c r="X1786" s="241"/>
      <c r="Y1786" s="240"/>
      <c r="Z1786" s="241"/>
      <c r="AA1786" s="241"/>
      <c r="AB1786" s="414"/>
      <c r="AC1786" s="240"/>
      <c r="AD1786" s="257"/>
      <c r="AE1786" s="241"/>
      <c r="AF1786" s="257"/>
      <c r="AG1786" s="240"/>
      <c r="AH1786" s="397"/>
      <c r="AI1786" s="397"/>
      <c r="AJ1786" s="257"/>
    </row>
    <row r="1787" spans="1:36" ht="68.7" customHeight="1" x14ac:dyDescent="0.3">
      <c r="B1787" s="619"/>
      <c r="C1787" s="258"/>
      <c r="D1787" s="258"/>
      <c r="E1787" s="229"/>
      <c r="F1787" s="307"/>
      <c r="G1787" s="275"/>
      <c r="H1787" s="258"/>
      <c r="I1787" s="228"/>
      <c r="J1787" s="11" t="s">
        <v>127</v>
      </c>
      <c r="K1787" s="80" t="s">
        <v>635</v>
      </c>
      <c r="L1787" s="7" t="s">
        <v>85</v>
      </c>
      <c r="M1787" s="14">
        <v>84</v>
      </c>
      <c r="N1787" s="227"/>
      <c r="O1787" s="258"/>
      <c r="P1787" s="258"/>
      <c r="Q1787" s="258"/>
      <c r="R1787" s="258"/>
      <c r="S1787" s="258"/>
      <c r="T1787" s="328"/>
      <c r="U1787" s="328"/>
      <c r="V1787" s="241"/>
      <c r="W1787" s="239"/>
      <c r="X1787" s="239"/>
      <c r="Y1787" s="241"/>
      <c r="Z1787" s="239"/>
      <c r="AA1787" s="239"/>
      <c r="AB1787" s="415"/>
      <c r="AC1787" s="241"/>
      <c r="AD1787" s="258"/>
      <c r="AE1787" s="239"/>
      <c r="AF1787" s="258"/>
      <c r="AG1787" s="241"/>
      <c r="AH1787" s="396"/>
      <c r="AI1787" s="396"/>
      <c r="AJ1787" s="258"/>
    </row>
    <row r="1788" spans="1:36" ht="128.1" customHeight="1" x14ac:dyDescent="0.3">
      <c r="B1788" s="551" t="s">
        <v>1285</v>
      </c>
      <c r="C1788" s="304" t="s">
        <v>813</v>
      </c>
      <c r="D1788" s="304" t="s">
        <v>66</v>
      </c>
      <c r="E1788" s="336" t="s">
        <v>67</v>
      </c>
      <c r="F1788" s="360" t="s">
        <v>134</v>
      </c>
      <c r="G1788" s="464" t="s">
        <v>1077</v>
      </c>
      <c r="H1788" s="304" t="s">
        <v>70</v>
      </c>
      <c r="I1788" s="243" t="s">
        <v>98</v>
      </c>
      <c r="J1788" s="20" t="s">
        <v>705</v>
      </c>
      <c r="K1788" s="74" t="s">
        <v>706</v>
      </c>
      <c r="L1788" s="90" t="s">
        <v>711</v>
      </c>
      <c r="M1788" s="65">
        <v>40</v>
      </c>
      <c r="N1788" s="282" t="s">
        <v>703</v>
      </c>
      <c r="O1788" s="304" t="s">
        <v>810</v>
      </c>
      <c r="P1788" s="304" t="s">
        <v>75</v>
      </c>
      <c r="Q1788" s="304" t="s">
        <v>76</v>
      </c>
      <c r="R1788" s="304" t="s">
        <v>77</v>
      </c>
      <c r="S1788" s="243" t="s">
        <v>109</v>
      </c>
      <c r="T1788" s="370">
        <f>+V1788+Y1788</f>
        <v>64200</v>
      </c>
      <c r="U1788" s="416">
        <f>+T1788/M1789</f>
        <v>12840</v>
      </c>
      <c r="V1788" s="398">
        <v>54570</v>
      </c>
      <c r="W1788" s="282" t="s">
        <v>98</v>
      </c>
      <c r="X1788" s="282" t="s">
        <v>98</v>
      </c>
      <c r="Y1788" s="398">
        <v>9630</v>
      </c>
      <c r="Z1788" s="282" t="s">
        <v>98</v>
      </c>
      <c r="AA1788" s="282" t="s">
        <v>98</v>
      </c>
      <c r="AB1788" s="398">
        <v>11338.298623367455</v>
      </c>
      <c r="AC1788" s="285" t="s">
        <v>149</v>
      </c>
      <c r="AD1788" s="282" t="s">
        <v>98</v>
      </c>
      <c r="AE1788" s="367">
        <f>+V1788+Y1788</f>
        <v>64200</v>
      </c>
      <c r="AF1788" s="243" t="s">
        <v>98</v>
      </c>
      <c r="AG1788" s="285" t="s">
        <v>33</v>
      </c>
      <c r="AH1788" s="638" t="s">
        <v>160</v>
      </c>
      <c r="AI1788" s="638" t="s">
        <v>161</v>
      </c>
      <c r="AJ1788" s="304"/>
    </row>
    <row r="1789" spans="1:36" ht="68.7" customHeight="1" x14ac:dyDescent="0.3">
      <c r="B1789" s="623"/>
      <c r="C1789" s="306"/>
      <c r="D1789" s="306"/>
      <c r="E1789" s="337"/>
      <c r="F1789" s="360"/>
      <c r="G1789" s="464"/>
      <c r="H1789" s="306"/>
      <c r="I1789" s="243"/>
      <c r="J1789" s="20" t="s">
        <v>111</v>
      </c>
      <c r="K1789" s="74" t="s">
        <v>708</v>
      </c>
      <c r="L1789" s="27" t="s">
        <v>85</v>
      </c>
      <c r="M1789" s="57">
        <v>5</v>
      </c>
      <c r="N1789" s="282"/>
      <c r="O1789" s="306"/>
      <c r="P1789" s="306"/>
      <c r="Q1789" s="306"/>
      <c r="R1789" s="306"/>
      <c r="S1789" s="243"/>
      <c r="T1789" s="243"/>
      <c r="U1789" s="417"/>
      <c r="V1789" s="399"/>
      <c r="W1789" s="282"/>
      <c r="X1789" s="282"/>
      <c r="Y1789" s="399"/>
      <c r="Z1789" s="282"/>
      <c r="AA1789" s="282"/>
      <c r="AB1789" s="399"/>
      <c r="AC1789" s="286"/>
      <c r="AD1789" s="282"/>
      <c r="AE1789" s="282"/>
      <c r="AF1789" s="243"/>
      <c r="AG1789" s="286"/>
      <c r="AH1789" s="638"/>
      <c r="AI1789" s="638"/>
      <c r="AJ1789" s="306"/>
    </row>
    <row r="1790" spans="1:36" ht="68.7" customHeight="1" x14ac:dyDescent="0.3">
      <c r="B1790" s="624"/>
      <c r="C1790" s="305"/>
      <c r="D1790" s="305"/>
      <c r="E1790" s="337"/>
      <c r="F1790" s="543"/>
      <c r="G1790" s="464"/>
      <c r="H1790" s="305"/>
      <c r="I1790" s="243"/>
      <c r="J1790" s="20" t="s">
        <v>127</v>
      </c>
      <c r="K1790" s="74" t="s">
        <v>635</v>
      </c>
      <c r="L1790" s="27" t="s">
        <v>85</v>
      </c>
      <c r="M1790" s="57">
        <v>50</v>
      </c>
      <c r="N1790" s="282"/>
      <c r="O1790" s="305"/>
      <c r="P1790" s="306"/>
      <c r="Q1790" s="306"/>
      <c r="R1790" s="306"/>
      <c r="S1790" s="304"/>
      <c r="T1790" s="304"/>
      <c r="U1790" s="418"/>
      <c r="V1790" s="400"/>
      <c r="W1790" s="285"/>
      <c r="X1790" s="285"/>
      <c r="Y1790" s="400"/>
      <c r="Z1790" s="285"/>
      <c r="AA1790" s="285"/>
      <c r="AB1790" s="400"/>
      <c r="AC1790" s="287"/>
      <c r="AD1790" s="285"/>
      <c r="AE1790" s="285"/>
      <c r="AF1790" s="304"/>
      <c r="AG1790" s="287"/>
      <c r="AH1790" s="638"/>
      <c r="AI1790" s="638"/>
      <c r="AJ1790" s="305"/>
    </row>
    <row r="1791" spans="1:36" ht="68.7" customHeight="1" x14ac:dyDescent="0.3">
      <c r="B1791" s="617" t="s">
        <v>986</v>
      </c>
      <c r="C1791" s="256" t="s">
        <v>812</v>
      </c>
      <c r="D1791" s="256" t="s">
        <v>66</v>
      </c>
      <c r="E1791" s="271" t="s">
        <v>67</v>
      </c>
      <c r="F1791" s="274" t="s">
        <v>134</v>
      </c>
      <c r="G1791" s="275" t="s">
        <v>973</v>
      </c>
      <c r="H1791" s="256" t="s">
        <v>70</v>
      </c>
      <c r="I1791" s="228" t="s">
        <v>98</v>
      </c>
      <c r="J1791" s="11" t="s">
        <v>705</v>
      </c>
      <c r="K1791" s="80" t="s">
        <v>706</v>
      </c>
      <c r="L1791" s="86" t="s">
        <v>711</v>
      </c>
      <c r="M1791" s="7">
        <v>40</v>
      </c>
      <c r="N1791" s="227" t="s">
        <v>703</v>
      </c>
      <c r="O1791" s="256" t="s">
        <v>810</v>
      </c>
      <c r="P1791" s="256" t="s">
        <v>75</v>
      </c>
      <c r="Q1791" s="256" t="s">
        <v>76</v>
      </c>
      <c r="R1791" s="256" t="s">
        <v>77</v>
      </c>
      <c r="S1791" s="228" t="s">
        <v>109</v>
      </c>
      <c r="T1791" s="259">
        <f>+V1791+Y1791</f>
        <v>167639.62000000002</v>
      </c>
      <c r="U1791" s="326">
        <f>+T1791/M1792</f>
        <v>55879.873333333344</v>
      </c>
      <c r="V1791" s="277">
        <v>142493.67000000001</v>
      </c>
      <c r="W1791" s="227" t="s">
        <v>98</v>
      </c>
      <c r="X1791" s="227" t="s">
        <v>98</v>
      </c>
      <c r="Y1791" s="244">
        <v>25145.95</v>
      </c>
      <c r="Z1791" s="227" t="s">
        <v>98</v>
      </c>
      <c r="AA1791" s="227" t="s">
        <v>98</v>
      </c>
      <c r="AB1791" s="277">
        <v>29606.639999999999</v>
      </c>
      <c r="AC1791" s="239" t="s">
        <v>149</v>
      </c>
      <c r="AD1791" s="227" t="s">
        <v>98</v>
      </c>
      <c r="AE1791" s="242">
        <f>+V1791+Y1791</f>
        <v>167639.62000000002</v>
      </c>
      <c r="AF1791" s="228" t="s">
        <v>98</v>
      </c>
      <c r="AG1791" s="227" t="s">
        <v>33</v>
      </c>
      <c r="AH1791" s="412" t="s">
        <v>714</v>
      </c>
      <c r="AI1791" s="396" t="s">
        <v>253</v>
      </c>
      <c r="AJ1791" s="256"/>
    </row>
    <row r="1792" spans="1:36" ht="68.7" customHeight="1" x14ac:dyDescent="0.3">
      <c r="B1792" s="618"/>
      <c r="C1792" s="257"/>
      <c r="D1792" s="257"/>
      <c r="E1792" s="272"/>
      <c r="F1792" s="274"/>
      <c r="G1792" s="275"/>
      <c r="H1792" s="257"/>
      <c r="I1792" s="228"/>
      <c r="J1792" s="11" t="s">
        <v>111</v>
      </c>
      <c r="K1792" s="80" t="s">
        <v>708</v>
      </c>
      <c r="L1792" s="7" t="s">
        <v>85</v>
      </c>
      <c r="M1792" s="7">
        <v>3</v>
      </c>
      <c r="N1792" s="227"/>
      <c r="O1792" s="257"/>
      <c r="P1792" s="257"/>
      <c r="Q1792" s="257"/>
      <c r="R1792" s="257"/>
      <c r="S1792" s="228"/>
      <c r="T1792" s="228"/>
      <c r="U1792" s="327"/>
      <c r="V1792" s="278"/>
      <c r="W1792" s="227"/>
      <c r="X1792" s="227"/>
      <c r="Y1792" s="245"/>
      <c r="Z1792" s="227"/>
      <c r="AA1792" s="227"/>
      <c r="AB1792" s="278"/>
      <c r="AC1792" s="240"/>
      <c r="AD1792" s="227"/>
      <c r="AE1792" s="227"/>
      <c r="AF1792" s="228"/>
      <c r="AG1792" s="227"/>
      <c r="AH1792" s="396"/>
      <c r="AI1792" s="396"/>
      <c r="AJ1792" s="257"/>
    </row>
    <row r="1793" spans="1:36" ht="68.7" customHeight="1" x14ac:dyDescent="0.3">
      <c r="B1793" s="619"/>
      <c r="C1793" s="258"/>
      <c r="D1793" s="258"/>
      <c r="E1793" s="272"/>
      <c r="F1793" s="307"/>
      <c r="G1793" s="275"/>
      <c r="H1793" s="258"/>
      <c r="I1793" s="228"/>
      <c r="J1793" s="11" t="s">
        <v>127</v>
      </c>
      <c r="K1793" s="80" t="s">
        <v>635</v>
      </c>
      <c r="L1793" s="7" t="s">
        <v>85</v>
      </c>
      <c r="M1793" s="7">
        <v>84</v>
      </c>
      <c r="N1793" s="227"/>
      <c r="O1793" s="258"/>
      <c r="P1793" s="257"/>
      <c r="Q1793" s="257"/>
      <c r="R1793" s="257"/>
      <c r="S1793" s="256"/>
      <c r="T1793" s="256"/>
      <c r="U1793" s="328"/>
      <c r="V1793" s="279"/>
      <c r="W1793" s="239"/>
      <c r="X1793" s="239"/>
      <c r="Y1793" s="392"/>
      <c r="Z1793" s="239"/>
      <c r="AA1793" s="239"/>
      <c r="AB1793" s="279"/>
      <c r="AC1793" s="241"/>
      <c r="AD1793" s="239"/>
      <c r="AE1793" s="239"/>
      <c r="AF1793" s="256"/>
      <c r="AG1793" s="239"/>
      <c r="AH1793" s="396"/>
      <c r="AI1793" s="396"/>
      <c r="AJ1793" s="258"/>
    </row>
    <row r="1794" spans="1:36" ht="128.1" customHeight="1" x14ac:dyDescent="0.3">
      <c r="B1794" s="617" t="s">
        <v>1280</v>
      </c>
      <c r="C1794" s="256" t="s">
        <v>1282</v>
      </c>
      <c r="D1794" s="256" t="s">
        <v>66</v>
      </c>
      <c r="E1794" s="271" t="s">
        <v>67</v>
      </c>
      <c r="F1794" s="274" t="s">
        <v>134</v>
      </c>
      <c r="G1794" s="275" t="s">
        <v>973</v>
      </c>
      <c r="H1794" s="256" t="s">
        <v>70</v>
      </c>
      <c r="I1794" s="228" t="s">
        <v>98</v>
      </c>
      <c r="J1794" s="11" t="s">
        <v>705</v>
      </c>
      <c r="K1794" s="80" t="s">
        <v>706</v>
      </c>
      <c r="L1794" s="86" t="s">
        <v>711</v>
      </c>
      <c r="M1794" s="16">
        <v>40</v>
      </c>
      <c r="N1794" s="227" t="s">
        <v>703</v>
      </c>
      <c r="O1794" s="256" t="s">
        <v>810</v>
      </c>
      <c r="P1794" s="256" t="s">
        <v>75</v>
      </c>
      <c r="Q1794" s="256" t="s">
        <v>76</v>
      </c>
      <c r="R1794" s="256" t="s">
        <v>77</v>
      </c>
      <c r="S1794" s="228" t="s">
        <v>109</v>
      </c>
      <c r="T1794" s="259">
        <f>+V1794+Y1794</f>
        <v>64200</v>
      </c>
      <c r="U1794" s="326">
        <f>+T1794/M1795</f>
        <v>64200</v>
      </c>
      <c r="V1794" s="436">
        <v>54570</v>
      </c>
      <c r="W1794" s="227" t="s">
        <v>98</v>
      </c>
      <c r="X1794" s="227" t="s">
        <v>98</v>
      </c>
      <c r="Y1794" s="436">
        <v>9630</v>
      </c>
      <c r="Z1794" s="227" t="s">
        <v>98</v>
      </c>
      <c r="AA1794" s="227" t="s">
        <v>98</v>
      </c>
      <c r="AB1794" s="436">
        <v>11338.298623367455</v>
      </c>
      <c r="AC1794" s="239" t="s">
        <v>149</v>
      </c>
      <c r="AD1794" s="227" t="s">
        <v>98</v>
      </c>
      <c r="AE1794" s="242">
        <f>+V1794+Y1794</f>
        <v>64200</v>
      </c>
      <c r="AF1794" s="228" t="s">
        <v>98</v>
      </c>
      <c r="AG1794" s="239" t="s">
        <v>33</v>
      </c>
      <c r="AH1794" s="396" t="s">
        <v>406</v>
      </c>
      <c r="AI1794" s="396" t="s">
        <v>510</v>
      </c>
      <c r="AJ1794" s="256"/>
    </row>
    <row r="1795" spans="1:36" ht="68.7" customHeight="1" x14ac:dyDescent="0.3">
      <c r="B1795" s="618"/>
      <c r="C1795" s="257"/>
      <c r="D1795" s="257"/>
      <c r="E1795" s="272"/>
      <c r="F1795" s="274"/>
      <c r="G1795" s="275"/>
      <c r="H1795" s="257"/>
      <c r="I1795" s="228"/>
      <c r="J1795" s="11" t="s">
        <v>111</v>
      </c>
      <c r="K1795" s="80" t="s">
        <v>708</v>
      </c>
      <c r="L1795" s="7" t="s">
        <v>85</v>
      </c>
      <c r="M1795" s="14">
        <v>1</v>
      </c>
      <c r="N1795" s="227"/>
      <c r="O1795" s="257"/>
      <c r="P1795" s="257"/>
      <c r="Q1795" s="257"/>
      <c r="R1795" s="257"/>
      <c r="S1795" s="228"/>
      <c r="T1795" s="228"/>
      <c r="U1795" s="327"/>
      <c r="V1795" s="414"/>
      <c r="W1795" s="227"/>
      <c r="X1795" s="227"/>
      <c r="Y1795" s="414"/>
      <c r="Z1795" s="227"/>
      <c r="AA1795" s="227"/>
      <c r="AB1795" s="414"/>
      <c r="AC1795" s="240"/>
      <c r="AD1795" s="227"/>
      <c r="AE1795" s="227"/>
      <c r="AF1795" s="228"/>
      <c r="AG1795" s="240"/>
      <c r="AH1795" s="396"/>
      <c r="AI1795" s="396"/>
      <c r="AJ1795" s="257"/>
    </row>
    <row r="1796" spans="1:36" ht="68.7" customHeight="1" x14ac:dyDescent="0.3">
      <c r="B1796" s="619"/>
      <c r="C1796" s="258"/>
      <c r="D1796" s="258"/>
      <c r="E1796" s="272"/>
      <c r="F1796" s="307"/>
      <c r="G1796" s="275"/>
      <c r="H1796" s="258"/>
      <c r="I1796" s="228"/>
      <c r="J1796" s="11" t="s">
        <v>127</v>
      </c>
      <c r="K1796" s="80" t="s">
        <v>635</v>
      </c>
      <c r="L1796" s="7" t="s">
        <v>85</v>
      </c>
      <c r="M1796" s="14">
        <v>50</v>
      </c>
      <c r="N1796" s="227"/>
      <c r="O1796" s="258"/>
      <c r="P1796" s="257"/>
      <c r="Q1796" s="257"/>
      <c r="R1796" s="257"/>
      <c r="S1796" s="256"/>
      <c r="T1796" s="256"/>
      <c r="U1796" s="328"/>
      <c r="V1796" s="415"/>
      <c r="W1796" s="239"/>
      <c r="X1796" s="239"/>
      <c r="Y1796" s="415"/>
      <c r="Z1796" s="239"/>
      <c r="AA1796" s="239"/>
      <c r="AB1796" s="415"/>
      <c r="AC1796" s="241"/>
      <c r="AD1796" s="239"/>
      <c r="AE1796" s="239"/>
      <c r="AF1796" s="256"/>
      <c r="AG1796" s="241"/>
      <c r="AH1796" s="396"/>
      <c r="AI1796" s="396"/>
      <c r="AJ1796" s="258"/>
    </row>
    <row r="1797" spans="1:36" ht="68.7" customHeight="1" x14ac:dyDescent="0.3">
      <c r="B1797" s="617" t="s">
        <v>1281</v>
      </c>
      <c r="C1797" s="256" t="s">
        <v>1283</v>
      </c>
      <c r="D1797" s="256" t="s">
        <v>66</v>
      </c>
      <c r="E1797" s="229" t="s">
        <v>67</v>
      </c>
      <c r="F1797" s="229" t="s">
        <v>132</v>
      </c>
      <c r="G1797" s="274" t="s">
        <v>700</v>
      </c>
      <c r="H1797" s="256" t="s">
        <v>70</v>
      </c>
      <c r="I1797" s="228" t="s">
        <v>98</v>
      </c>
      <c r="J1797" s="11" t="s">
        <v>113</v>
      </c>
      <c r="K1797" s="7" t="s">
        <v>114</v>
      </c>
      <c r="L1797" s="7" t="s">
        <v>115</v>
      </c>
      <c r="M1797" s="14">
        <v>4</v>
      </c>
      <c r="N1797" s="239" t="s">
        <v>703</v>
      </c>
      <c r="O1797" s="228" t="s">
        <v>811</v>
      </c>
      <c r="P1797" s="256" t="s">
        <v>75</v>
      </c>
      <c r="Q1797" s="256" t="s">
        <v>76</v>
      </c>
      <c r="R1797" s="256" t="s">
        <v>77</v>
      </c>
      <c r="S1797" s="256" t="s">
        <v>109</v>
      </c>
      <c r="T1797" s="326">
        <f>+V1797+Y1797</f>
        <v>226534.28000000003</v>
      </c>
      <c r="U1797" s="326">
        <f>T1797/M1798</f>
        <v>113267.14000000001</v>
      </c>
      <c r="V1797" s="239">
        <v>192554.14</v>
      </c>
      <c r="W1797" s="239" t="s">
        <v>98</v>
      </c>
      <c r="X1797" s="239" t="s">
        <v>98</v>
      </c>
      <c r="Y1797" s="239">
        <v>33980.14</v>
      </c>
      <c r="Z1797" s="239" t="s">
        <v>98</v>
      </c>
      <c r="AA1797" s="239" t="s">
        <v>98</v>
      </c>
      <c r="AB1797" s="436">
        <v>40007.998859865867</v>
      </c>
      <c r="AC1797" s="239" t="s">
        <v>80</v>
      </c>
      <c r="AD1797" s="256" t="s">
        <v>98</v>
      </c>
      <c r="AE1797" s="320">
        <f>+V1797+Y1797</f>
        <v>226534.28000000003</v>
      </c>
      <c r="AF1797" s="256" t="s">
        <v>98</v>
      </c>
      <c r="AG1797" s="239" t="s">
        <v>33</v>
      </c>
      <c r="AH1797" s="277" t="s">
        <v>406</v>
      </c>
      <c r="AI1797" s="277" t="s">
        <v>510</v>
      </c>
      <c r="AJ1797" s="256"/>
    </row>
    <row r="1798" spans="1:36" ht="68.7" customHeight="1" x14ac:dyDescent="0.3">
      <c r="B1798" s="618"/>
      <c r="C1798" s="257"/>
      <c r="D1798" s="257"/>
      <c r="E1798" s="229"/>
      <c r="F1798" s="229"/>
      <c r="G1798" s="274"/>
      <c r="H1798" s="257"/>
      <c r="I1798" s="228"/>
      <c r="J1798" s="11" t="s">
        <v>116</v>
      </c>
      <c r="K1798" s="7" t="s">
        <v>117</v>
      </c>
      <c r="L1798" s="7" t="s">
        <v>85</v>
      </c>
      <c r="M1798" s="14">
        <v>2</v>
      </c>
      <c r="N1798" s="240"/>
      <c r="O1798" s="228"/>
      <c r="P1798" s="257"/>
      <c r="Q1798" s="257"/>
      <c r="R1798" s="257"/>
      <c r="S1798" s="257"/>
      <c r="T1798" s="327"/>
      <c r="U1798" s="327"/>
      <c r="V1798" s="240"/>
      <c r="W1798" s="240"/>
      <c r="X1798" s="240"/>
      <c r="Y1798" s="240"/>
      <c r="Z1798" s="240"/>
      <c r="AA1798" s="240"/>
      <c r="AB1798" s="414"/>
      <c r="AC1798" s="240"/>
      <c r="AD1798" s="257"/>
      <c r="AE1798" s="321"/>
      <c r="AF1798" s="257"/>
      <c r="AG1798" s="240"/>
      <c r="AH1798" s="278"/>
      <c r="AI1798" s="278"/>
      <c r="AJ1798" s="257"/>
    </row>
    <row r="1799" spans="1:36" ht="68.7" customHeight="1" x14ac:dyDescent="0.3">
      <c r="B1799" s="618"/>
      <c r="C1799" s="257"/>
      <c r="D1799" s="257"/>
      <c r="E1799" s="229"/>
      <c r="F1799" s="229"/>
      <c r="G1799" s="274"/>
      <c r="H1799" s="257"/>
      <c r="I1799" s="228"/>
      <c r="J1799" s="11" t="s">
        <v>208</v>
      </c>
      <c r="K1799" s="7" t="s">
        <v>118</v>
      </c>
      <c r="L1799" s="7" t="s">
        <v>119</v>
      </c>
      <c r="M1799" s="14">
        <v>2</v>
      </c>
      <c r="N1799" s="240"/>
      <c r="O1799" s="228"/>
      <c r="P1799" s="257"/>
      <c r="Q1799" s="257"/>
      <c r="R1799" s="257"/>
      <c r="S1799" s="257"/>
      <c r="T1799" s="327"/>
      <c r="U1799" s="327"/>
      <c r="V1799" s="240"/>
      <c r="W1799" s="240"/>
      <c r="X1799" s="240"/>
      <c r="Y1799" s="240"/>
      <c r="Z1799" s="240"/>
      <c r="AA1799" s="240"/>
      <c r="AB1799" s="414"/>
      <c r="AC1799" s="240"/>
      <c r="AD1799" s="257"/>
      <c r="AE1799" s="321"/>
      <c r="AF1799" s="257"/>
      <c r="AG1799" s="240"/>
      <c r="AH1799" s="278"/>
      <c r="AI1799" s="278"/>
      <c r="AJ1799" s="257"/>
    </row>
    <row r="1800" spans="1:36" ht="68.7" customHeight="1" x14ac:dyDescent="0.3">
      <c r="A1800" s="92"/>
      <c r="B1800" s="619"/>
      <c r="C1800" s="258"/>
      <c r="D1800" s="258"/>
      <c r="E1800" s="229"/>
      <c r="F1800" s="229"/>
      <c r="G1800" s="274"/>
      <c r="H1800" s="258"/>
      <c r="I1800" s="228"/>
      <c r="J1800" s="11" t="s">
        <v>120</v>
      </c>
      <c r="K1800" s="7" t="s">
        <v>121</v>
      </c>
      <c r="L1800" s="7" t="s">
        <v>119</v>
      </c>
      <c r="M1800" s="14">
        <v>2</v>
      </c>
      <c r="N1800" s="241"/>
      <c r="O1800" s="228"/>
      <c r="P1800" s="258"/>
      <c r="Q1800" s="258"/>
      <c r="R1800" s="258"/>
      <c r="S1800" s="258"/>
      <c r="T1800" s="328"/>
      <c r="U1800" s="328"/>
      <c r="V1800" s="241"/>
      <c r="W1800" s="241"/>
      <c r="X1800" s="241"/>
      <c r="Y1800" s="241"/>
      <c r="Z1800" s="241"/>
      <c r="AA1800" s="241"/>
      <c r="AB1800" s="415"/>
      <c r="AC1800" s="241"/>
      <c r="AD1800" s="258"/>
      <c r="AE1800" s="322"/>
      <c r="AF1800" s="258"/>
      <c r="AG1800" s="241"/>
      <c r="AH1800" s="279"/>
      <c r="AI1800" s="279"/>
      <c r="AJ1800" s="258"/>
    </row>
    <row r="1801" spans="1:36" ht="130.19999999999999" customHeight="1" x14ac:dyDescent="0.3">
      <c r="B1801" s="265" t="s">
        <v>797</v>
      </c>
      <c r="C1801" s="257" t="s">
        <v>799</v>
      </c>
      <c r="D1801" s="257" t="s">
        <v>88</v>
      </c>
      <c r="E1801" s="272" t="s">
        <v>67</v>
      </c>
      <c r="F1801" s="274" t="s">
        <v>134</v>
      </c>
      <c r="G1801" s="275" t="s">
        <v>973</v>
      </c>
      <c r="H1801" s="256" t="s">
        <v>70</v>
      </c>
      <c r="I1801" s="228" t="s">
        <v>98</v>
      </c>
      <c r="J1801" s="11" t="s">
        <v>705</v>
      </c>
      <c r="K1801" s="80" t="s">
        <v>706</v>
      </c>
      <c r="L1801" s="86" t="s">
        <v>711</v>
      </c>
      <c r="M1801" s="52">
        <v>40</v>
      </c>
      <c r="N1801" s="227" t="s">
        <v>703</v>
      </c>
      <c r="O1801" s="256" t="s">
        <v>800</v>
      </c>
      <c r="P1801" s="256" t="s">
        <v>75</v>
      </c>
      <c r="Q1801" s="256" t="s">
        <v>76</v>
      </c>
      <c r="R1801" s="256" t="s">
        <v>77</v>
      </c>
      <c r="S1801" s="228" t="s">
        <v>109</v>
      </c>
      <c r="T1801" s="259">
        <f>+V1801+Y1801</f>
        <v>344540</v>
      </c>
      <c r="U1801" s="228" t="s">
        <v>98</v>
      </c>
      <c r="V1801" s="242">
        <v>292859</v>
      </c>
      <c r="W1801" s="242" t="s">
        <v>98</v>
      </c>
      <c r="X1801" s="242" t="s">
        <v>98</v>
      </c>
      <c r="Y1801" s="242">
        <v>51681</v>
      </c>
      <c r="Z1801" s="242" t="s">
        <v>98</v>
      </c>
      <c r="AA1801" s="227" t="s">
        <v>98</v>
      </c>
      <c r="AB1801" s="227">
        <v>27935.68</v>
      </c>
      <c r="AC1801" s="227" t="s">
        <v>149</v>
      </c>
      <c r="AD1801" s="227" t="s">
        <v>98</v>
      </c>
      <c r="AE1801" s="242">
        <f>+V1801+Y1801</f>
        <v>344540</v>
      </c>
      <c r="AF1801" s="227" t="s">
        <v>98</v>
      </c>
      <c r="AG1801" s="227" t="s">
        <v>33</v>
      </c>
      <c r="AH1801" s="239" t="s">
        <v>158</v>
      </c>
      <c r="AI1801" s="239" t="s">
        <v>160</v>
      </c>
      <c r="AJ1801" s="227"/>
    </row>
    <row r="1802" spans="1:36" ht="68.7" customHeight="1" x14ac:dyDescent="0.3">
      <c r="B1802" s="231"/>
      <c r="C1802" s="257"/>
      <c r="D1802" s="257"/>
      <c r="E1802" s="272"/>
      <c r="F1802" s="274"/>
      <c r="G1802" s="275"/>
      <c r="H1802" s="257"/>
      <c r="I1802" s="228"/>
      <c r="J1802" s="11" t="s">
        <v>111</v>
      </c>
      <c r="K1802" s="80" t="s">
        <v>708</v>
      </c>
      <c r="L1802" s="7" t="s">
        <v>85</v>
      </c>
      <c r="M1802" s="52">
        <v>4</v>
      </c>
      <c r="N1802" s="227"/>
      <c r="O1802" s="257"/>
      <c r="P1802" s="257"/>
      <c r="Q1802" s="257"/>
      <c r="R1802" s="257"/>
      <c r="S1802" s="228"/>
      <c r="T1802" s="228"/>
      <c r="U1802" s="228"/>
      <c r="V1802" s="242"/>
      <c r="W1802" s="242"/>
      <c r="X1802" s="242"/>
      <c r="Y1802" s="242"/>
      <c r="Z1802" s="242"/>
      <c r="AA1802" s="227"/>
      <c r="AB1802" s="227"/>
      <c r="AC1802" s="227"/>
      <c r="AD1802" s="227"/>
      <c r="AE1802" s="227"/>
      <c r="AF1802" s="227"/>
      <c r="AG1802" s="227"/>
      <c r="AH1802" s="240"/>
      <c r="AI1802" s="240"/>
      <c r="AJ1802" s="227"/>
    </row>
    <row r="1803" spans="1:36" ht="89.1" customHeight="1" x14ac:dyDescent="0.3">
      <c r="B1803" s="231"/>
      <c r="C1803" s="258"/>
      <c r="D1803" s="258"/>
      <c r="E1803" s="273"/>
      <c r="F1803" s="274"/>
      <c r="G1803" s="275"/>
      <c r="H1803" s="258"/>
      <c r="I1803" s="228"/>
      <c r="J1803" s="11" t="s">
        <v>127</v>
      </c>
      <c r="K1803" s="80" t="s">
        <v>635</v>
      </c>
      <c r="L1803" s="7" t="s">
        <v>85</v>
      </c>
      <c r="M1803" s="7">
        <v>192</v>
      </c>
      <c r="N1803" s="227"/>
      <c r="O1803" s="258"/>
      <c r="P1803" s="257"/>
      <c r="Q1803" s="257"/>
      <c r="R1803" s="257"/>
      <c r="S1803" s="256"/>
      <c r="T1803" s="256"/>
      <c r="U1803" s="256"/>
      <c r="V1803" s="320"/>
      <c r="W1803" s="320"/>
      <c r="X1803" s="320"/>
      <c r="Y1803" s="320"/>
      <c r="Z1803" s="320"/>
      <c r="AA1803" s="239"/>
      <c r="AB1803" s="239"/>
      <c r="AC1803" s="239"/>
      <c r="AD1803" s="239"/>
      <c r="AE1803" s="239"/>
      <c r="AF1803" s="239"/>
      <c r="AG1803" s="239"/>
      <c r="AH1803" s="240"/>
      <c r="AI1803" s="240"/>
      <c r="AJ1803" s="239"/>
    </row>
    <row r="1804" spans="1:36" ht="56.1" customHeight="1" x14ac:dyDescent="0.3">
      <c r="B1804" s="228" t="s">
        <v>798</v>
      </c>
      <c r="C1804" s="256" t="s">
        <v>801</v>
      </c>
      <c r="D1804" s="256" t="s">
        <v>88</v>
      </c>
      <c r="E1804" s="271" t="s">
        <v>67</v>
      </c>
      <c r="F1804" s="274" t="s">
        <v>134</v>
      </c>
      <c r="G1804" s="275" t="s">
        <v>973</v>
      </c>
      <c r="H1804" s="256" t="s">
        <v>70</v>
      </c>
      <c r="I1804" s="228" t="s">
        <v>98</v>
      </c>
      <c r="J1804" s="11" t="s">
        <v>705</v>
      </c>
      <c r="K1804" s="80" t="s">
        <v>706</v>
      </c>
      <c r="L1804" s="86" t="s">
        <v>711</v>
      </c>
      <c r="M1804" s="52">
        <v>40</v>
      </c>
      <c r="N1804" s="227" t="s">
        <v>703</v>
      </c>
      <c r="O1804" s="256" t="s">
        <v>800</v>
      </c>
      <c r="P1804" s="256" t="s">
        <v>75</v>
      </c>
      <c r="Q1804" s="256" t="s">
        <v>76</v>
      </c>
      <c r="R1804" s="256" t="s">
        <v>77</v>
      </c>
      <c r="S1804" s="228" t="s">
        <v>109</v>
      </c>
      <c r="T1804" s="259">
        <f>+V1804+Y1804</f>
        <v>278200</v>
      </c>
      <c r="U1804" s="228" t="s">
        <v>98</v>
      </c>
      <c r="V1804" s="242">
        <v>236470</v>
      </c>
      <c r="W1804" s="227" t="s">
        <v>98</v>
      </c>
      <c r="X1804" s="227" t="s">
        <v>98</v>
      </c>
      <c r="Y1804" s="242">
        <v>41730</v>
      </c>
      <c r="Z1804" s="227" t="s">
        <v>98</v>
      </c>
      <c r="AA1804" s="227" t="s">
        <v>98</v>
      </c>
      <c r="AB1804" s="242">
        <v>22556.76</v>
      </c>
      <c r="AC1804" s="242" t="s">
        <v>149</v>
      </c>
      <c r="AD1804" s="227" t="s">
        <v>98</v>
      </c>
      <c r="AE1804" s="242">
        <f>+V1804+Y1804</f>
        <v>278200</v>
      </c>
      <c r="AF1804" s="227" t="s">
        <v>98</v>
      </c>
      <c r="AG1804" s="242" t="s">
        <v>33</v>
      </c>
      <c r="AH1804" s="242" t="s">
        <v>158</v>
      </c>
      <c r="AI1804" s="242" t="s">
        <v>160</v>
      </c>
      <c r="AJ1804" s="259"/>
    </row>
    <row r="1805" spans="1:36" ht="81" customHeight="1" x14ac:dyDescent="0.3">
      <c r="B1805" s="231"/>
      <c r="C1805" s="257"/>
      <c r="D1805" s="257"/>
      <c r="E1805" s="272"/>
      <c r="F1805" s="274"/>
      <c r="G1805" s="275"/>
      <c r="H1805" s="257"/>
      <c r="I1805" s="228"/>
      <c r="J1805" s="11" t="s">
        <v>111</v>
      </c>
      <c r="K1805" s="80" t="s">
        <v>708</v>
      </c>
      <c r="L1805" s="7" t="s">
        <v>85</v>
      </c>
      <c r="M1805" s="52">
        <v>4</v>
      </c>
      <c r="N1805" s="227"/>
      <c r="O1805" s="257"/>
      <c r="P1805" s="257"/>
      <c r="Q1805" s="257"/>
      <c r="R1805" s="257"/>
      <c r="S1805" s="228"/>
      <c r="T1805" s="228"/>
      <c r="U1805" s="228"/>
      <c r="V1805" s="227"/>
      <c r="W1805" s="227"/>
      <c r="X1805" s="227"/>
      <c r="Y1805" s="227"/>
      <c r="Z1805" s="227"/>
      <c r="AA1805" s="227"/>
      <c r="AB1805" s="227"/>
      <c r="AC1805" s="227"/>
      <c r="AD1805" s="227"/>
      <c r="AE1805" s="227"/>
      <c r="AF1805" s="227"/>
      <c r="AG1805" s="227"/>
      <c r="AH1805" s="227"/>
      <c r="AI1805" s="227"/>
      <c r="AJ1805" s="228"/>
    </row>
    <row r="1806" spans="1:36" ht="73.5" customHeight="1" x14ac:dyDescent="0.3">
      <c r="B1806" s="231"/>
      <c r="C1806" s="258"/>
      <c r="D1806" s="258"/>
      <c r="E1806" s="273"/>
      <c r="F1806" s="274"/>
      <c r="G1806" s="275"/>
      <c r="H1806" s="258"/>
      <c r="I1806" s="228"/>
      <c r="J1806" s="11" t="s">
        <v>127</v>
      </c>
      <c r="K1806" s="80" t="s">
        <v>635</v>
      </c>
      <c r="L1806" s="7" t="s">
        <v>85</v>
      </c>
      <c r="M1806" s="7">
        <v>150</v>
      </c>
      <c r="N1806" s="227"/>
      <c r="O1806" s="258"/>
      <c r="P1806" s="257"/>
      <c r="Q1806" s="257"/>
      <c r="R1806" s="257"/>
      <c r="S1806" s="256"/>
      <c r="T1806" s="256"/>
      <c r="U1806" s="256"/>
      <c r="V1806" s="239"/>
      <c r="W1806" s="239"/>
      <c r="X1806" s="239"/>
      <c r="Y1806" s="239"/>
      <c r="Z1806" s="239"/>
      <c r="AA1806" s="239"/>
      <c r="AB1806" s="239"/>
      <c r="AC1806" s="239"/>
      <c r="AD1806" s="239"/>
      <c r="AE1806" s="239"/>
      <c r="AF1806" s="239"/>
      <c r="AG1806" s="239"/>
      <c r="AH1806" s="239"/>
      <c r="AI1806" s="239"/>
      <c r="AJ1806" s="256"/>
    </row>
    <row r="1807" spans="1:36" ht="47.7" customHeight="1" x14ac:dyDescent="0.3">
      <c r="B1807" s="372" t="s">
        <v>1082</v>
      </c>
      <c r="C1807" s="243" t="s">
        <v>802</v>
      </c>
      <c r="D1807" s="304" t="s">
        <v>66</v>
      </c>
      <c r="E1807" s="299" t="s">
        <v>67</v>
      </c>
      <c r="F1807" s="299" t="s">
        <v>132</v>
      </c>
      <c r="G1807" s="360" t="s">
        <v>700</v>
      </c>
      <c r="H1807" s="304" t="s">
        <v>70</v>
      </c>
      <c r="I1807" s="243" t="s">
        <v>98</v>
      </c>
      <c r="J1807" s="20" t="s">
        <v>113</v>
      </c>
      <c r="K1807" s="27" t="s">
        <v>114</v>
      </c>
      <c r="L1807" s="27" t="s">
        <v>115</v>
      </c>
      <c r="M1807" s="27">
        <v>2</v>
      </c>
      <c r="N1807" s="366" t="s">
        <v>703</v>
      </c>
      <c r="O1807" s="304" t="s">
        <v>807</v>
      </c>
      <c r="P1807" s="304" t="s">
        <v>75</v>
      </c>
      <c r="Q1807" s="304" t="s">
        <v>76</v>
      </c>
      <c r="R1807" s="304" t="s">
        <v>77</v>
      </c>
      <c r="S1807" s="243" t="s">
        <v>109</v>
      </c>
      <c r="T1807" s="370">
        <f>+V1807+Y1807</f>
        <v>151940</v>
      </c>
      <c r="U1807" s="371" t="s">
        <v>98</v>
      </c>
      <c r="V1807" s="283">
        <v>129149</v>
      </c>
      <c r="W1807" s="282" t="s">
        <v>98</v>
      </c>
      <c r="X1807" s="282" t="s">
        <v>98</v>
      </c>
      <c r="Y1807" s="283">
        <v>22791</v>
      </c>
      <c r="Z1807" s="282" t="s">
        <v>98</v>
      </c>
      <c r="AA1807" s="282" t="s">
        <v>98</v>
      </c>
      <c r="AB1807" s="283">
        <v>12319.46</v>
      </c>
      <c r="AC1807" s="282" t="s">
        <v>80</v>
      </c>
      <c r="AD1807" s="282" t="s">
        <v>98</v>
      </c>
      <c r="AE1807" s="367">
        <f>+V1807+Y1807</f>
        <v>151940</v>
      </c>
      <c r="AF1807" s="243" t="s">
        <v>98</v>
      </c>
      <c r="AG1807" s="282" t="s">
        <v>33</v>
      </c>
      <c r="AH1807" s="285" t="s">
        <v>158</v>
      </c>
      <c r="AI1807" s="285" t="s">
        <v>160</v>
      </c>
      <c r="AJ1807" s="243"/>
    </row>
    <row r="1808" spans="1:36" ht="55.2" x14ac:dyDescent="0.3">
      <c r="B1808" s="402"/>
      <c r="C1808" s="243"/>
      <c r="D1808" s="306"/>
      <c r="E1808" s="299"/>
      <c r="F1808" s="299"/>
      <c r="G1808" s="360"/>
      <c r="H1808" s="306"/>
      <c r="I1808" s="243"/>
      <c r="J1808" s="20" t="s">
        <v>116</v>
      </c>
      <c r="K1808" s="27" t="s">
        <v>117</v>
      </c>
      <c r="L1808" s="27" t="s">
        <v>85</v>
      </c>
      <c r="M1808" s="27">
        <v>2</v>
      </c>
      <c r="N1808" s="366"/>
      <c r="O1808" s="306"/>
      <c r="P1808" s="306"/>
      <c r="Q1808" s="306"/>
      <c r="R1808" s="306"/>
      <c r="S1808" s="243"/>
      <c r="T1808" s="243"/>
      <c r="U1808" s="372"/>
      <c r="V1808" s="283"/>
      <c r="W1808" s="282"/>
      <c r="X1808" s="282"/>
      <c r="Y1808" s="283"/>
      <c r="Z1808" s="282"/>
      <c r="AA1808" s="282"/>
      <c r="AB1808" s="283"/>
      <c r="AC1808" s="282"/>
      <c r="AD1808" s="282"/>
      <c r="AE1808" s="282"/>
      <c r="AF1808" s="243"/>
      <c r="AG1808" s="282"/>
      <c r="AH1808" s="286"/>
      <c r="AI1808" s="286"/>
      <c r="AJ1808" s="243"/>
    </row>
    <row r="1809" spans="2:36" ht="41.4" x14ac:dyDescent="0.3">
      <c r="B1809" s="402"/>
      <c r="C1809" s="243"/>
      <c r="D1809" s="306"/>
      <c r="E1809" s="299"/>
      <c r="F1809" s="299"/>
      <c r="G1809" s="360"/>
      <c r="H1809" s="306"/>
      <c r="I1809" s="243"/>
      <c r="J1809" s="20" t="s">
        <v>208</v>
      </c>
      <c r="K1809" s="27" t="s">
        <v>118</v>
      </c>
      <c r="L1809" s="27" t="s">
        <v>119</v>
      </c>
      <c r="M1809" s="27">
        <v>2</v>
      </c>
      <c r="N1809" s="366"/>
      <c r="O1809" s="306"/>
      <c r="P1809" s="306"/>
      <c r="Q1809" s="306"/>
      <c r="R1809" s="306"/>
      <c r="S1809" s="243"/>
      <c r="T1809" s="243"/>
      <c r="U1809" s="372"/>
      <c r="V1809" s="283"/>
      <c r="W1809" s="282"/>
      <c r="X1809" s="282"/>
      <c r="Y1809" s="283"/>
      <c r="Z1809" s="282"/>
      <c r="AA1809" s="282"/>
      <c r="AB1809" s="283"/>
      <c r="AC1809" s="282"/>
      <c r="AD1809" s="282"/>
      <c r="AE1809" s="282"/>
      <c r="AF1809" s="243"/>
      <c r="AG1809" s="282"/>
      <c r="AH1809" s="286"/>
      <c r="AI1809" s="286"/>
      <c r="AJ1809" s="243"/>
    </row>
    <row r="1810" spans="2:36" ht="27.6" x14ac:dyDescent="0.3">
      <c r="B1810" s="402"/>
      <c r="C1810" s="243"/>
      <c r="D1810" s="305"/>
      <c r="E1810" s="299"/>
      <c r="F1810" s="299"/>
      <c r="G1810" s="360"/>
      <c r="H1810" s="305"/>
      <c r="I1810" s="243"/>
      <c r="J1810" s="20" t="s">
        <v>120</v>
      </c>
      <c r="K1810" s="27" t="s">
        <v>121</v>
      </c>
      <c r="L1810" s="27" t="s">
        <v>119</v>
      </c>
      <c r="M1810" s="27">
        <v>2</v>
      </c>
      <c r="N1810" s="366"/>
      <c r="O1810" s="305"/>
      <c r="P1810" s="305"/>
      <c r="Q1810" s="305"/>
      <c r="R1810" s="305"/>
      <c r="S1810" s="243"/>
      <c r="T1810" s="243"/>
      <c r="U1810" s="372"/>
      <c r="V1810" s="283"/>
      <c r="W1810" s="282"/>
      <c r="X1810" s="282"/>
      <c r="Y1810" s="283"/>
      <c r="Z1810" s="282"/>
      <c r="AA1810" s="282"/>
      <c r="AB1810" s="283"/>
      <c r="AC1810" s="282"/>
      <c r="AD1810" s="282"/>
      <c r="AE1810" s="282"/>
      <c r="AF1810" s="243"/>
      <c r="AG1810" s="282"/>
      <c r="AH1810" s="286"/>
      <c r="AI1810" s="286"/>
      <c r="AJ1810" s="243"/>
    </row>
    <row r="1811" spans="2:36" ht="151.80000000000001" x14ac:dyDescent="0.3">
      <c r="B1811" s="7" t="s">
        <v>1242</v>
      </c>
      <c r="C1811" s="27" t="s">
        <v>803</v>
      </c>
      <c r="D1811" s="27" t="s">
        <v>88</v>
      </c>
      <c r="E1811" s="161" t="s">
        <v>67</v>
      </c>
      <c r="F1811" s="208" t="s">
        <v>134</v>
      </c>
      <c r="G1811" s="213" t="s">
        <v>1077</v>
      </c>
      <c r="H1811" s="27" t="s">
        <v>70</v>
      </c>
      <c r="I1811" s="27" t="s">
        <v>98</v>
      </c>
      <c r="J1811" s="20" t="s">
        <v>127</v>
      </c>
      <c r="K1811" s="74" t="s">
        <v>635</v>
      </c>
      <c r="L1811" s="27" t="s">
        <v>85</v>
      </c>
      <c r="M1811" s="27">
        <v>8</v>
      </c>
      <c r="N1811" s="158" t="s">
        <v>703</v>
      </c>
      <c r="O1811" s="27" t="s">
        <v>800</v>
      </c>
      <c r="P1811" s="27" t="s">
        <v>75</v>
      </c>
      <c r="Q1811" s="27" t="s">
        <v>76</v>
      </c>
      <c r="R1811" s="27" t="s">
        <v>77</v>
      </c>
      <c r="S1811" s="27" t="s">
        <v>109</v>
      </c>
      <c r="T1811" s="211">
        <f>+V1811+Y1811</f>
        <v>77040</v>
      </c>
      <c r="U1811" s="27" t="s">
        <v>98</v>
      </c>
      <c r="V1811" s="212">
        <v>65484</v>
      </c>
      <c r="W1811" s="158" t="s">
        <v>98</v>
      </c>
      <c r="X1811" s="158" t="s">
        <v>98</v>
      </c>
      <c r="Y1811" s="212">
        <v>11556</v>
      </c>
      <c r="Z1811" s="158" t="s">
        <v>98</v>
      </c>
      <c r="AA1811" s="158" t="s">
        <v>98</v>
      </c>
      <c r="AB1811" s="212">
        <v>6246.49</v>
      </c>
      <c r="AC1811" s="212" t="s">
        <v>149</v>
      </c>
      <c r="AD1811" s="158" t="s">
        <v>98</v>
      </c>
      <c r="AE1811" s="212">
        <f>+V1811+Y1811</f>
        <v>77040</v>
      </c>
      <c r="AF1811" s="158" t="s">
        <v>98</v>
      </c>
      <c r="AG1811" s="212" t="s">
        <v>33</v>
      </c>
      <c r="AH1811" s="209" t="s">
        <v>250</v>
      </c>
      <c r="AI1811" s="210" t="s">
        <v>252</v>
      </c>
      <c r="AJ1811" s="111"/>
    </row>
    <row r="1812" spans="2:36" ht="56.1" customHeight="1" x14ac:dyDescent="0.3">
      <c r="B1812" s="228" t="s">
        <v>978</v>
      </c>
      <c r="C1812" s="256" t="s">
        <v>801</v>
      </c>
      <c r="D1812" s="256" t="s">
        <v>88</v>
      </c>
      <c r="E1812" s="271" t="s">
        <v>67</v>
      </c>
      <c r="F1812" s="274" t="s">
        <v>134</v>
      </c>
      <c r="G1812" s="275" t="s">
        <v>973</v>
      </c>
      <c r="H1812" s="256" t="s">
        <v>70</v>
      </c>
      <c r="I1812" s="228" t="s">
        <v>98</v>
      </c>
      <c r="J1812" s="11" t="s">
        <v>705</v>
      </c>
      <c r="K1812" s="80" t="s">
        <v>706</v>
      </c>
      <c r="L1812" s="86" t="s">
        <v>711</v>
      </c>
      <c r="M1812" s="52">
        <v>40</v>
      </c>
      <c r="N1812" s="227" t="s">
        <v>703</v>
      </c>
      <c r="O1812" s="256" t="s">
        <v>800</v>
      </c>
      <c r="P1812" s="256" t="s">
        <v>75</v>
      </c>
      <c r="Q1812" s="256" t="s">
        <v>76</v>
      </c>
      <c r="R1812" s="256" t="s">
        <v>77</v>
      </c>
      <c r="S1812" s="228" t="s">
        <v>109</v>
      </c>
      <c r="T1812" s="259">
        <f>+V1812+Y1812</f>
        <v>95367</v>
      </c>
      <c r="U1812" s="228" t="s">
        <v>98</v>
      </c>
      <c r="V1812" s="242">
        <v>81061.95</v>
      </c>
      <c r="W1812" s="227" t="s">
        <v>98</v>
      </c>
      <c r="X1812" s="227" t="s">
        <v>98</v>
      </c>
      <c r="Y1812" s="242">
        <v>14305.05</v>
      </c>
      <c r="Z1812" s="227" t="s">
        <v>98</v>
      </c>
      <c r="AA1812" s="227" t="s">
        <v>98</v>
      </c>
      <c r="AB1812" s="242">
        <v>7732.46</v>
      </c>
      <c r="AC1812" s="242" t="s">
        <v>149</v>
      </c>
      <c r="AD1812" s="227" t="s">
        <v>98</v>
      </c>
      <c r="AE1812" s="242">
        <f>+V1812+Y1812</f>
        <v>95367</v>
      </c>
      <c r="AF1812" s="227" t="s">
        <v>98</v>
      </c>
      <c r="AG1812" s="242" t="s">
        <v>33</v>
      </c>
      <c r="AH1812" s="242" t="s">
        <v>250</v>
      </c>
      <c r="AI1812" s="242" t="s">
        <v>252</v>
      </c>
      <c r="AJ1812" s="259"/>
    </row>
    <row r="1813" spans="2:36" ht="81" customHeight="1" x14ac:dyDescent="0.3">
      <c r="B1813" s="231"/>
      <c r="C1813" s="257"/>
      <c r="D1813" s="257"/>
      <c r="E1813" s="272"/>
      <c r="F1813" s="274"/>
      <c r="G1813" s="275"/>
      <c r="H1813" s="257"/>
      <c r="I1813" s="228"/>
      <c r="J1813" s="11" t="s">
        <v>111</v>
      </c>
      <c r="K1813" s="80" t="s">
        <v>708</v>
      </c>
      <c r="L1813" s="7" t="s">
        <v>85</v>
      </c>
      <c r="M1813" s="52">
        <v>1</v>
      </c>
      <c r="N1813" s="227"/>
      <c r="O1813" s="257"/>
      <c r="P1813" s="257"/>
      <c r="Q1813" s="257"/>
      <c r="R1813" s="257"/>
      <c r="S1813" s="228"/>
      <c r="T1813" s="228"/>
      <c r="U1813" s="228"/>
      <c r="V1813" s="227"/>
      <c r="W1813" s="227"/>
      <c r="X1813" s="227"/>
      <c r="Y1813" s="227"/>
      <c r="Z1813" s="227"/>
      <c r="AA1813" s="227"/>
      <c r="AB1813" s="227"/>
      <c r="AC1813" s="227"/>
      <c r="AD1813" s="227"/>
      <c r="AE1813" s="227"/>
      <c r="AF1813" s="227"/>
      <c r="AG1813" s="227"/>
      <c r="AH1813" s="227"/>
      <c r="AI1813" s="227"/>
      <c r="AJ1813" s="228"/>
    </row>
    <row r="1814" spans="2:36" ht="73.5" customHeight="1" x14ac:dyDescent="0.3">
      <c r="B1814" s="231"/>
      <c r="C1814" s="258"/>
      <c r="D1814" s="258"/>
      <c r="E1814" s="273"/>
      <c r="F1814" s="274"/>
      <c r="G1814" s="275"/>
      <c r="H1814" s="258"/>
      <c r="I1814" s="228"/>
      <c r="J1814" s="11" t="s">
        <v>127</v>
      </c>
      <c r="K1814" s="80" t="s">
        <v>635</v>
      </c>
      <c r="L1814" s="7" t="s">
        <v>85</v>
      </c>
      <c r="M1814" s="7">
        <v>38</v>
      </c>
      <c r="N1814" s="227"/>
      <c r="O1814" s="258"/>
      <c r="P1814" s="258"/>
      <c r="Q1814" s="258"/>
      <c r="R1814" s="258"/>
      <c r="S1814" s="228"/>
      <c r="T1814" s="228"/>
      <c r="U1814" s="228"/>
      <c r="V1814" s="227"/>
      <c r="W1814" s="227"/>
      <c r="X1814" s="227"/>
      <c r="Y1814" s="227"/>
      <c r="Z1814" s="227"/>
      <c r="AA1814" s="227"/>
      <c r="AB1814" s="227"/>
      <c r="AC1814" s="227"/>
      <c r="AD1814" s="227"/>
      <c r="AE1814" s="227"/>
      <c r="AF1814" s="227"/>
      <c r="AG1814" s="227"/>
      <c r="AH1814" s="227"/>
      <c r="AI1814" s="227"/>
      <c r="AJ1814" s="228"/>
    </row>
    <row r="1815" spans="2:36" ht="47.7" customHeight="1" x14ac:dyDescent="0.3">
      <c r="B1815" s="372" t="s">
        <v>1111</v>
      </c>
      <c r="C1815" s="243" t="s">
        <v>802</v>
      </c>
      <c r="D1815" s="304" t="s">
        <v>66</v>
      </c>
      <c r="E1815" s="299" t="s">
        <v>67</v>
      </c>
      <c r="F1815" s="299" t="s">
        <v>132</v>
      </c>
      <c r="G1815" s="360" t="s">
        <v>700</v>
      </c>
      <c r="H1815" s="304" t="s">
        <v>70</v>
      </c>
      <c r="I1815" s="243" t="s">
        <v>98</v>
      </c>
      <c r="J1815" s="20" t="s">
        <v>113</v>
      </c>
      <c r="K1815" s="27" t="s">
        <v>114</v>
      </c>
      <c r="L1815" s="27" t="s">
        <v>115</v>
      </c>
      <c r="M1815" s="27">
        <v>2</v>
      </c>
      <c r="N1815" s="366" t="s">
        <v>703</v>
      </c>
      <c r="O1815" s="304" t="s">
        <v>807</v>
      </c>
      <c r="P1815" s="304" t="s">
        <v>75</v>
      </c>
      <c r="Q1815" s="304" t="s">
        <v>76</v>
      </c>
      <c r="R1815" s="304" t="s">
        <v>77</v>
      </c>
      <c r="S1815" s="243" t="s">
        <v>109</v>
      </c>
      <c r="T1815" s="370">
        <f>+V1815+Y1815</f>
        <v>151940</v>
      </c>
      <c r="U1815" s="371" t="s">
        <v>98</v>
      </c>
      <c r="V1815" s="283">
        <v>129149</v>
      </c>
      <c r="W1815" s="282" t="s">
        <v>98</v>
      </c>
      <c r="X1815" s="282" t="s">
        <v>98</v>
      </c>
      <c r="Y1815" s="283">
        <v>22791</v>
      </c>
      <c r="Z1815" s="282" t="s">
        <v>98</v>
      </c>
      <c r="AA1815" s="282" t="s">
        <v>98</v>
      </c>
      <c r="AB1815" s="283">
        <v>12319.46</v>
      </c>
      <c r="AC1815" s="282" t="s">
        <v>80</v>
      </c>
      <c r="AD1815" s="282" t="s">
        <v>98</v>
      </c>
      <c r="AE1815" s="367">
        <f>+V1815+Y1815</f>
        <v>151940</v>
      </c>
      <c r="AF1815" s="243" t="s">
        <v>98</v>
      </c>
      <c r="AG1815" s="282" t="s">
        <v>33</v>
      </c>
      <c r="AH1815" s="285" t="s">
        <v>250</v>
      </c>
      <c r="AI1815" s="285" t="s">
        <v>252</v>
      </c>
      <c r="AJ1815" s="243"/>
    </row>
    <row r="1816" spans="2:36" ht="55.2" x14ac:dyDescent="0.3">
      <c r="B1816" s="402"/>
      <c r="C1816" s="243"/>
      <c r="D1816" s="306"/>
      <c r="E1816" s="299"/>
      <c r="F1816" s="299"/>
      <c r="G1816" s="360"/>
      <c r="H1816" s="306"/>
      <c r="I1816" s="243"/>
      <c r="J1816" s="20" t="s">
        <v>116</v>
      </c>
      <c r="K1816" s="27" t="s">
        <v>117</v>
      </c>
      <c r="L1816" s="27" t="s">
        <v>85</v>
      </c>
      <c r="M1816" s="27">
        <v>2</v>
      </c>
      <c r="N1816" s="366"/>
      <c r="O1816" s="306"/>
      <c r="P1816" s="306"/>
      <c r="Q1816" s="306"/>
      <c r="R1816" s="306"/>
      <c r="S1816" s="243"/>
      <c r="T1816" s="243"/>
      <c r="U1816" s="372"/>
      <c r="V1816" s="283"/>
      <c r="W1816" s="282"/>
      <c r="X1816" s="282"/>
      <c r="Y1816" s="283"/>
      <c r="Z1816" s="282"/>
      <c r="AA1816" s="282"/>
      <c r="AB1816" s="283"/>
      <c r="AC1816" s="282"/>
      <c r="AD1816" s="282"/>
      <c r="AE1816" s="282"/>
      <c r="AF1816" s="243"/>
      <c r="AG1816" s="282"/>
      <c r="AH1816" s="286"/>
      <c r="AI1816" s="286"/>
      <c r="AJ1816" s="243"/>
    </row>
    <row r="1817" spans="2:36" ht="41.4" x14ac:dyDescent="0.3">
      <c r="B1817" s="402"/>
      <c r="C1817" s="243"/>
      <c r="D1817" s="306"/>
      <c r="E1817" s="299"/>
      <c r="F1817" s="299"/>
      <c r="G1817" s="360"/>
      <c r="H1817" s="306"/>
      <c r="I1817" s="243"/>
      <c r="J1817" s="20" t="s">
        <v>208</v>
      </c>
      <c r="K1817" s="27" t="s">
        <v>118</v>
      </c>
      <c r="L1817" s="27" t="s">
        <v>119</v>
      </c>
      <c r="M1817" s="27">
        <v>2</v>
      </c>
      <c r="N1817" s="366"/>
      <c r="O1817" s="306"/>
      <c r="P1817" s="306"/>
      <c r="Q1817" s="306"/>
      <c r="R1817" s="306"/>
      <c r="S1817" s="243"/>
      <c r="T1817" s="243"/>
      <c r="U1817" s="372"/>
      <c r="V1817" s="283"/>
      <c r="W1817" s="282"/>
      <c r="X1817" s="282"/>
      <c r="Y1817" s="283"/>
      <c r="Z1817" s="282"/>
      <c r="AA1817" s="282"/>
      <c r="AB1817" s="283"/>
      <c r="AC1817" s="282"/>
      <c r="AD1817" s="282"/>
      <c r="AE1817" s="282"/>
      <c r="AF1817" s="243"/>
      <c r="AG1817" s="282"/>
      <c r="AH1817" s="286"/>
      <c r="AI1817" s="286"/>
      <c r="AJ1817" s="243"/>
    </row>
    <row r="1818" spans="2:36" ht="27.6" x14ac:dyDescent="0.3">
      <c r="B1818" s="402"/>
      <c r="C1818" s="243"/>
      <c r="D1818" s="305"/>
      <c r="E1818" s="299"/>
      <c r="F1818" s="299"/>
      <c r="G1818" s="360"/>
      <c r="H1818" s="305"/>
      <c r="I1818" s="243"/>
      <c r="J1818" s="20" t="s">
        <v>120</v>
      </c>
      <c r="K1818" s="27" t="s">
        <v>121</v>
      </c>
      <c r="L1818" s="27" t="s">
        <v>119</v>
      </c>
      <c r="M1818" s="27">
        <v>2</v>
      </c>
      <c r="N1818" s="366"/>
      <c r="O1818" s="305"/>
      <c r="P1818" s="305"/>
      <c r="Q1818" s="305"/>
      <c r="R1818" s="305"/>
      <c r="S1818" s="243"/>
      <c r="T1818" s="243"/>
      <c r="U1818" s="372"/>
      <c r="V1818" s="283"/>
      <c r="W1818" s="282"/>
      <c r="X1818" s="282"/>
      <c r="Y1818" s="283"/>
      <c r="Z1818" s="282"/>
      <c r="AA1818" s="282"/>
      <c r="AB1818" s="283"/>
      <c r="AC1818" s="282"/>
      <c r="AD1818" s="282"/>
      <c r="AE1818" s="282"/>
      <c r="AF1818" s="243"/>
      <c r="AG1818" s="282"/>
      <c r="AH1818" s="287"/>
      <c r="AI1818" s="287"/>
      <c r="AJ1818" s="243"/>
    </row>
    <row r="1819" spans="2:36" ht="130.19999999999999" customHeight="1" x14ac:dyDescent="0.3">
      <c r="B1819" s="231" t="s">
        <v>979</v>
      </c>
      <c r="C1819" s="256" t="s">
        <v>799</v>
      </c>
      <c r="D1819" s="256" t="s">
        <v>88</v>
      </c>
      <c r="E1819" s="271" t="s">
        <v>67</v>
      </c>
      <c r="F1819" s="274" t="s">
        <v>134</v>
      </c>
      <c r="G1819" s="275" t="s">
        <v>973</v>
      </c>
      <c r="H1819" s="256" t="s">
        <v>70</v>
      </c>
      <c r="I1819" s="228" t="s">
        <v>98</v>
      </c>
      <c r="J1819" s="11" t="s">
        <v>705</v>
      </c>
      <c r="K1819" s="80" t="s">
        <v>706</v>
      </c>
      <c r="L1819" s="86" t="s">
        <v>711</v>
      </c>
      <c r="M1819" s="52">
        <v>40</v>
      </c>
      <c r="N1819" s="227" t="s">
        <v>703</v>
      </c>
      <c r="O1819" s="256" t="s">
        <v>800</v>
      </c>
      <c r="P1819" s="256" t="s">
        <v>75</v>
      </c>
      <c r="Q1819" s="256" t="s">
        <v>76</v>
      </c>
      <c r="R1819" s="256" t="s">
        <v>77</v>
      </c>
      <c r="S1819" s="228" t="s">
        <v>109</v>
      </c>
      <c r="T1819" s="259">
        <f>+V1819+Y1819</f>
        <v>178817.9</v>
      </c>
      <c r="U1819" s="228" t="s">
        <v>98</v>
      </c>
      <c r="V1819" s="242">
        <v>151995.21</v>
      </c>
      <c r="W1819" s="242" t="s">
        <v>98</v>
      </c>
      <c r="X1819" s="242" t="s">
        <v>98</v>
      </c>
      <c r="Y1819" s="242">
        <v>26822.69</v>
      </c>
      <c r="Z1819" s="242" t="s">
        <v>98</v>
      </c>
      <c r="AA1819" s="227" t="s">
        <v>98</v>
      </c>
      <c r="AB1819" s="227">
        <v>14498.75</v>
      </c>
      <c r="AC1819" s="227" t="s">
        <v>149</v>
      </c>
      <c r="AD1819" s="227" t="s">
        <v>98</v>
      </c>
      <c r="AE1819" s="242">
        <f>+V1819+Y1819</f>
        <v>178817.9</v>
      </c>
      <c r="AF1819" s="227" t="s">
        <v>98</v>
      </c>
      <c r="AG1819" s="227" t="s">
        <v>33</v>
      </c>
      <c r="AH1819" s="239" t="s">
        <v>250</v>
      </c>
      <c r="AI1819" s="239" t="s">
        <v>252</v>
      </c>
      <c r="AJ1819" s="227"/>
    </row>
    <row r="1820" spans="2:36" ht="68.7" customHeight="1" x14ac:dyDescent="0.3">
      <c r="B1820" s="231"/>
      <c r="C1820" s="257"/>
      <c r="D1820" s="257"/>
      <c r="E1820" s="272"/>
      <c r="F1820" s="274"/>
      <c r="G1820" s="275"/>
      <c r="H1820" s="257"/>
      <c r="I1820" s="228"/>
      <c r="J1820" s="11" t="s">
        <v>111</v>
      </c>
      <c r="K1820" s="80" t="s">
        <v>708</v>
      </c>
      <c r="L1820" s="7" t="s">
        <v>85</v>
      </c>
      <c r="M1820" s="52">
        <v>2</v>
      </c>
      <c r="N1820" s="227"/>
      <c r="O1820" s="257"/>
      <c r="P1820" s="257"/>
      <c r="Q1820" s="257"/>
      <c r="R1820" s="257"/>
      <c r="S1820" s="228"/>
      <c r="T1820" s="228"/>
      <c r="U1820" s="228"/>
      <c r="V1820" s="242"/>
      <c r="W1820" s="242"/>
      <c r="X1820" s="242"/>
      <c r="Y1820" s="242"/>
      <c r="Z1820" s="242"/>
      <c r="AA1820" s="227"/>
      <c r="AB1820" s="227"/>
      <c r="AC1820" s="227"/>
      <c r="AD1820" s="227"/>
      <c r="AE1820" s="227"/>
      <c r="AF1820" s="227"/>
      <c r="AG1820" s="227"/>
      <c r="AH1820" s="240"/>
      <c r="AI1820" s="240"/>
      <c r="AJ1820" s="227"/>
    </row>
    <row r="1821" spans="2:36" ht="89.1" customHeight="1" x14ac:dyDescent="0.3">
      <c r="B1821" s="231"/>
      <c r="C1821" s="258"/>
      <c r="D1821" s="258"/>
      <c r="E1821" s="273"/>
      <c r="F1821" s="274"/>
      <c r="G1821" s="275"/>
      <c r="H1821" s="258"/>
      <c r="I1821" s="228"/>
      <c r="J1821" s="11" t="s">
        <v>127</v>
      </c>
      <c r="K1821" s="80" t="s">
        <v>635</v>
      </c>
      <c r="L1821" s="7" t="s">
        <v>85</v>
      </c>
      <c r="M1821" s="7">
        <v>104</v>
      </c>
      <c r="N1821" s="227"/>
      <c r="O1821" s="258"/>
      <c r="P1821" s="258"/>
      <c r="Q1821" s="258"/>
      <c r="R1821" s="258"/>
      <c r="S1821" s="228"/>
      <c r="T1821" s="228"/>
      <c r="U1821" s="228"/>
      <c r="V1821" s="242"/>
      <c r="W1821" s="242"/>
      <c r="X1821" s="242"/>
      <c r="Y1821" s="242"/>
      <c r="Z1821" s="242"/>
      <c r="AA1821" s="227"/>
      <c r="AB1821" s="227"/>
      <c r="AC1821" s="227"/>
      <c r="AD1821" s="227"/>
      <c r="AE1821" s="227"/>
      <c r="AF1821" s="227"/>
      <c r="AG1821" s="227"/>
      <c r="AH1821" s="241"/>
      <c r="AI1821" s="241"/>
      <c r="AJ1821" s="227"/>
    </row>
    <row r="1822" spans="2:36" ht="47.7" customHeight="1" x14ac:dyDescent="0.3">
      <c r="B1822" s="380" t="s">
        <v>1118</v>
      </c>
      <c r="C1822" s="228" t="s">
        <v>802</v>
      </c>
      <c r="D1822" s="256" t="s">
        <v>66</v>
      </c>
      <c r="E1822" s="229" t="s">
        <v>67</v>
      </c>
      <c r="F1822" s="229" t="s">
        <v>132</v>
      </c>
      <c r="G1822" s="274" t="s">
        <v>700</v>
      </c>
      <c r="H1822" s="256" t="s">
        <v>70</v>
      </c>
      <c r="I1822" s="228" t="s">
        <v>98</v>
      </c>
      <c r="J1822" s="11" t="s">
        <v>113</v>
      </c>
      <c r="K1822" s="7" t="s">
        <v>114</v>
      </c>
      <c r="L1822" s="7" t="s">
        <v>115</v>
      </c>
      <c r="M1822" s="7">
        <v>2</v>
      </c>
      <c r="N1822" s="238" t="s">
        <v>703</v>
      </c>
      <c r="O1822" s="256" t="s">
        <v>807</v>
      </c>
      <c r="P1822" s="256" t="s">
        <v>75</v>
      </c>
      <c r="Q1822" s="256" t="s">
        <v>76</v>
      </c>
      <c r="R1822" s="256" t="s">
        <v>77</v>
      </c>
      <c r="S1822" s="228" t="s">
        <v>109</v>
      </c>
      <c r="T1822" s="259">
        <f>+V1822+Y1822</f>
        <v>151940</v>
      </c>
      <c r="U1822" s="387" t="s">
        <v>98</v>
      </c>
      <c r="V1822" s="237">
        <v>129149</v>
      </c>
      <c r="W1822" s="227" t="s">
        <v>98</v>
      </c>
      <c r="X1822" s="227" t="s">
        <v>98</v>
      </c>
      <c r="Y1822" s="237">
        <v>22791</v>
      </c>
      <c r="Z1822" s="227" t="s">
        <v>98</v>
      </c>
      <c r="AA1822" s="227" t="s">
        <v>98</v>
      </c>
      <c r="AB1822" s="237">
        <v>12319.46</v>
      </c>
      <c r="AC1822" s="227" t="s">
        <v>80</v>
      </c>
      <c r="AD1822" s="227" t="s">
        <v>98</v>
      </c>
      <c r="AE1822" s="242">
        <f>+V1822+Y1822</f>
        <v>151940</v>
      </c>
      <c r="AF1822" s="228" t="s">
        <v>98</v>
      </c>
      <c r="AG1822" s="227" t="s">
        <v>33</v>
      </c>
      <c r="AH1822" s="239" t="s">
        <v>166</v>
      </c>
      <c r="AI1822" s="239" t="s">
        <v>1110</v>
      </c>
      <c r="AJ1822" s="228"/>
    </row>
    <row r="1823" spans="2:36" ht="55.2" x14ac:dyDescent="0.3">
      <c r="B1823" s="380"/>
      <c r="C1823" s="228"/>
      <c r="D1823" s="257"/>
      <c r="E1823" s="229"/>
      <c r="F1823" s="229"/>
      <c r="G1823" s="274"/>
      <c r="H1823" s="257"/>
      <c r="I1823" s="228"/>
      <c r="J1823" s="11" t="s">
        <v>116</v>
      </c>
      <c r="K1823" s="7" t="s">
        <v>117</v>
      </c>
      <c r="L1823" s="7" t="s">
        <v>85</v>
      </c>
      <c r="M1823" s="7">
        <v>2</v>
      </c>
      <c r="N1823" s="238"/>
      <c r="O1823" s="257"/>
      <c r="P1823" s="257"/>
      <c r="Q1823" s="257"/>
      <c r="R1823" s="257"/>
      <c r="S1823" s="228"/>
      <c r="T1823" s="228"/>
      <c r="U1823" s="230"/>
      <c r="V1823" s="237"/>
      <c r="W1823" s="227"/>
      <c r="X1823" s="227"/>
      <c r="Y1823" s="237"/>
      <c r="Z1823" s="227"/>
      <c r="AA1823" s="227"/>
      <c r="AB1823" s="237"/>
      <c r="AC1823" s="227"/>
      <c r="AD1823" s="227"/>
      <c r="AE1823" s="227"/>
      <c r="AF1823" s="228"/>
      <c r="AG1823" s="227"/>
      <c r="AH1823" s="240"/>
      <c r="AI1823" s="240"/>
      <c r="AJ1823" s="228"/>
    </row>
    <row r="1824" spans="2:36" ht="41.4" x14ac:dyDescent="0.3">
      <c r="B1824" s="380"/>
      <c r="C1824" s="228"/>
      <c r="D1824" s="257"/>
      <c r="E1824" s="229"/>
      <c r="F1824" s="229"/>
      <c r="G1824" s="274"/>
      <c r="H1824" s="257"/>
      <c r="I1824" s="228"/>
      <c r="J1824" s="11" t="s">
        <v>208</v>
      </c>
      <c r="K1824" s="7" t="s">
        <v>118</v>
      </c>
      <c r="L1824" s="7" t="s">
        <v>119</v>
      </c>
      <c r="M1824" s="7">
        <v>2</v>
      </c>
      <c r="N1824" s="238"/>
      <c r="O1824" s="257"/>
      <c r="P1824" s="257"/>
      <c r="Q1824" s="257"/>
      <c r="R1824" s="257"/>
      <c r="S1824" s="228"/>
      <c r="T1824" s="228"/>
      <c r="U1824" s="230"/>
      <c r="V1824" s="237"/>
      <c r="W1824" s="227"/>
      <c r="X1824" s="227"/>
      <c r="Y1824" s="237"/>
      <c r="Z1824" s="227"/>
      <c r="AA1824" s="227"/>
      <c r="AB1824" s="237"/>
      <c r="AC1824" s="227"/>
      <c r="AD1824" s="227"/>
      <c r="AE1824" s="227"/>
      <c r="AF1824" s="228"/>
      <c r="AG1824" s="227"/>
      <c r="AH1824" s="240"/>
      <c r="AI1824" s="240"/>
      <c r="AJ1824" s="228"/>
    </row>
    <row r="1825" spans="2:36" ht="27.6" x14ac:dyDescent="0.3">
      <c r="B1825" s="380"/>
      <c r="C1825" s="228"/>
      <c r="D1825" s="258"/>
      <c r="E1825" s="229"/>
      <c r="F1825" s="229"/>
      <c r="G1825" s="274"/>
      <c r="H1825" s="258"/>
      <c r="I1825" s="228"/>
      <c r="J1825" s="11" t="s">
        <v>120</v>
      </c>
      <c r="K1825" s="7" t="s">
        <v>121</v>
      </c>
      <c r="L1825" s="7" t="s">
        <v>119</v>
      </c>
      <c r="M1825" s="7">
        <v>2</v>
      </c>
      <c r="N1825" s="238"/>
      <c r="O1825" s="258"/>
      <c r="P1825" s="258"/>
      <c r="Q1825" s="258"/>
      <c r="R1825" s="258"/>
      <c r="S1825" s="228"/>
      <c r="T1825" s="228"/>
      <c r="U1825" s="230"/>
      <c r="V1825" s="237"/>
      <c r="W1825" s="227"/>
      <c r="X1825" s="227"/>
      <c r="Y1825" s="237"/>
      <c r="Z1825" s="227"/>
      <c r="AA1825" s="227"/>
      <c r="AB1825" s="237"/>
      <c r="AC1825" s="227"/>
      <c r="AD1825" s="227"/>
      <c r="AE1825" s="227"/>
      <c r="AF1825" s="228"/>
      <c r="AG1825" s="227"/>
      <c r="AH1825" s="241"/>
      <c r="AI1825" s="241"/>
      <c r="AJ1825" s="228"/>
    </row>
    <row r="1826" spans="2:36" ht="47.7" customHeight="1" x14ac:dyDescent="0.3">
      <c r="B1826" s="380" t="s">
        <v>1198</v>
      </c>
      <c r="C1826" s="228" t="s">
        <v>802</v>
      </c>
      <c r="D1826" s="256" t="s">
        <v>66</v>
      </c>
      <c r="E1826" s="229" t="s">
        <v>67</v>
      </c>
      <c r="F1826" s="229" t="s">
        <v>132</v>
      </c>
      <c r="G1826" s="274" t="s">
        <v>700</v>
      </c>
      <c r="H1826" s="256" t="s">
        <v>70</v>
      </c>
      <c r="I1826" s="228" t="s">
        <v>98</v>
      </c>
      <c r="J1826" s="11" t="s">
        <v>113</v>
      </c>
      <c r="K1826" s="7" t="s">
        <v>114</v>
      </c>
      <c r="L1826" s="7" t="s">
        <v>115</v>
      </c>
      <c r="M1826" s="7">
        <v>1</v>
      </c>
      <c r="N1826" s="238" t="s">
        <v>703</v>
      </c>
      <c r="O1826" s="256" t="s">
        <v>807</v>
      </c>
      <c r="P1826" s="256" t="s">
        <v>75</v>
      </c>
      <c r="Q1826" s="256" t="s">
        <v>76</v>
      </c>
      <c r="R1826" s="256" t="s">
        <v>77</v>
      </c>
      <c r="S1826" s="228" t="s">
        <v>109</v>
      </c>
      <c r="T1826" s="259">
        <f>+V1826+Y1826</f>
        <v>76505</v>
      </c>
      <c r="U1826" s="387" t="s">
        <v>98</v>
      </c>
      <c r="V1826" s="237">
        <v>65029.25</v>
      </c>
      <c r="W1826" s="227" t="s">
        <v>98</v>
      </c>
      <c r="X1826" s="227" t="s">
        <v>98</v>
      </c>
      <c r="Y1826" s="237">
        <v>11475.75</v>
      </c>
      <c r="Z1826" s="227" t="s">
        <v>98</v>
      </c>
      <c r="AA1826" s="227" t="s">
        <v>98</v>
      </c>
      <c r="AB1826" s="237">
        <v>6664.46</v>
      </c>
      <c r="AC1826" s="227" t="s">
        <v>80</v>
      </c>
      <c r="AD1826" s="227" t="s">
        <v>98</v>
      </c>
      <c r="AE1826" s="242">
        <f>+V1826+Y1826</f>
        <v>76505</v>
      </c>
      <c r="AF1826" s="228" t="s">
        <v>98</v>
      </c>
      <c r="AG1826" s="227" t="s">
        <v>33</v>
      </c>
      <c r="AH1826" s="239" t="s">
        <v>406</v>
      </c>
      <c r="AI1826" s="239" t="s">
        <v>1240</v>
      </c>
      <c r="AJ1826" s="228"/>
    </row>
    <row r="1827" spans="2:36" ht="55.2" x14ac:dyDescent="0.3">
      <c r="B1827" s="380"/>
      <c r="C1827" s="228"/>
      <c r="D1827" s="257"/>
      <c r="E1827" s="229"/>
      <c r="F1827" s="229"/>
      <c r="G1827" s="274"/>
      <c r="H1827" s="257"/>
      <c r="I1827" s="228"/>
      <c r="J1827" s="11" t="s">
        <v>116</v>
      </c>
      <c r="K1827" s="7" t="s">
        <v>117</v>
      </c>
      <c r="L1827" s="7" t="s">
        <v>85</v>
      </c>
      <c r="M1827" s="7">
        <v>1</v>
      </c>
      <c r="N1827" s="238"/>
      <c r="O1827" s="257"/>
      <c r="P1827" s="257"/>
      <c r="Q1827" s="257"/>
      <c r="R1827" s="257"/>
      <c r="S1827" s="228"/>
      <c r="T1827" s="228"/>
      <c r="U1827" s="230"/>
      <c r="V1827" s="237"/>
      <c r="W1827" s="227"/>
      <c r="X1827" s="227"/>
      <c r="Y1827" s="237"/>
      <c r="Z1827" s="227"/>
      <c r="AA1827" s="227"/>
      <c r="AB1827" s="237"/>
      <c r="AC1827" s="227"/>
      <c r="AD1827" s="227"/>
      <c r="AE1827" s="227"/>
      <c r="AF1827" s="228"/>
      <c r="AG1827" s="227"/>
      <c r="AH1827" s="240"/>
      <c r="AI1827" s="240"/>
      <c r="AJ1827" s="228"/>
    </row>
    <row r="1828" spans="2:36" ht="41.4" x14ac:dyDescent="0.3">
      <c r="B1828" s="380"/>
      <c r="C1828" s="228"/>
      <c r="D1828" s="257"/>
      <c r="E1828" s="229"/>
      <c r="F1828" s="229"/>
      <c r="G1828" s="274"/>
      <c r="H1828" s="257"/>
      <c r="I1828" s="228"/>
      <c r="J1828" s="11" t="s">
        <v>208</v>
      </c>
      <c r="K1828" s="7" t="s">
        <v>118</v>
      </c>
      <c r="L1828" s="7" t="s">
        <v>119</v>
      </c>
      <c r="M1828" s="7">
        <v>1</v>
      </c>
      <c r="N1828" s="238"/>
      <c r="O1828" s="257"/>
      <c r="P1828" s="257"/>
      <c r="Q1828" s="257"/>
      <c r="R1828" s="257"/>
      <c r="S1828" s="228"/>
      <c r="T1828" s="228"/>
      <c r="U1828" s="230"/>
      <c r="V1828" s="237"/>
      <c r="W1828" s="227"/>
      <c r="X1828" s="227"/>
      <c r="Y1828" s="237"/>
      <c r="Z1828" s="227"/>
      <c r="AA1828" s="227"/>
      <c r="AB1828" s="237"/>
      <c r="AC1828" s="227"/>
      <c r="AD1828" s="227"/>
      <c r="AE1828" s="227"/>
      <c r="AF1828" s="228"/>
      <c r="AG1828" s="227"/>
      <c r="AH1828" s="240"/>
      <c r="AI1828" s="240"/>
      <c r="AJ1828" s="228"/>
    </row>
    <row r="1829" spans="2:36" ht="27.6" x14ac:dyDescent="0.3">
      <c r="B1829" s="380"/>
      <c r="C1829" s="228"/>
      <c r="D1829" s="258"/>
      <c r="E1829" s="229"/>
      <c r="F1829" s="229"/>
      <c r="G1829" s="274"/>
      <c r="H1829" s="258"/>
      <c r="I1829" s="228"/>
      <c r="J1829" s="11" t="s">
        <v>120</v>
      </c>
      <c r="K1829" s="7" t="s">
        <v>121</v>
      </c>
      <c r="L1829" s="7" t="s">
        <v>119</v>
      </c>
      <c r="M1829" s="7">
        <v>1</v>
      </c>
      <c r="N1829" s="238"/>
      <c r="O1829" s="258"/>
      <c r="P1829" s="258"/>
      <c r="Q1829" s="258"/>
      <c r="R1829" s="258"/>
      <c r="S1829" s="228"/>
      <c r="T1829" s="228"/>
      <c r="U1829" s="230"/>
      <c r="V1829" s="237"/>
      <c r="W1829" s="227"/>
      <c r="X1829" s="227"/>
      <c r="Y1829" s="237"/>
      <c r="Z1829" s="227"/>
      <c r="AA1829" s="227"/>
      <c r="AB1829" s="237"/>
      <c r="AC1829" s="227"/>
      <c r="AD1829" s="227"/>
      <c r="AE1829" s="227"/>
      <c r="AF1829" s="228"/>
      <c r="AG1829" s="227"/>
      <c r="AH1829" s="241"/>
      <c r="AI1829" s="241"/>
      <c r="AJ1829" s="228"/>
    </row>
    <row r="1830" spans="2:36" ht="151.80000000000001" x14ac:dyDescent="0.3">
      <c r="B1830" s="7" t="s">
        <v>1241</v>
      </c>
      <c r="C1830" s="7" t="s">
        <v>803</v>
      </c>
      <c r="D1830" s="7" t="s">
        <v>88</v>
      </c>
      <c r="E1830" s="10" t="s">
        <v>67</v>
      </c>
      <c r="F1830" s="54" t="s">
        <v>134</v>
      </c>
      <c r="G1830" s="9" t="s">
        <v>973</v>
      </c>
      <c r="H1830" s="7" t="s">
        <v>70</v>
      </c>
      <c r="I1830" s="7" t="s">
        <v>98</v>
      </c>
      <c r="J1830" s="11" t="s">
        <v>127</v>
      </c>
      <c r="K1830" s="80" t="s">
        <v>635</v>
      </c>
      <c r="L1830" s="7" t="s">
        <v>85</v>
      </c>
      <c r="M1830" s="7">
        <v>8</v>
      </c>
      <c r="N1830" s="8" t="s">
        <v>703</v>
      </c>
      <c r="O1830" s="7" t="s">
        <v>800</v>
      </c>
      <c r="P1830" s="7" t="s">
        <v>75</v>
      </c>
      <c r="Q1830" s="7" t="s">
        <v>76</v>
      </c>
      <c r="R1830" s="7" t="s">
        <v>77</v>
      </c>
      <c r="S1830" s="7" t="s">
        <v>109</v>
      </c>
      <c r="T1830" s="111">
        <f>+V1830+Y1830</f>
        <v>77040</v>
      </c>
      <c r="U1830" s="7" t="s">
        <v>98</v>
      </c>
      <c r="V1830" s="219">
        <v>65484</v>
      </c>
      <c r="W1830" s="8" t="s">
        <v>98</v>
      </c>
      <c r="X1830" s="8" t="s">
        <v>98</v>
      </c>
      <c r="Y1830" s="219">
        <v>11556</v>
      </c>
      <c r="Z1830" s="8" t="s">
        <v>98</v>
      </c>
      <c r="AA1830" s="8" t="s">
        <v>98</v>
      </c>
      <c r="AB1830" s="219">
        <v>6246.49</v>
      </c>
      <c r="AC1830" s="219" t="s">
        <v>149</v>
      </c>
      <c r="AD1830" s="8" t="s">
        <v>98</v>
      </c>
      <c r="AE1830" s="219">
        <f>+V1830+Y1830</f>
        <v>77040</v>
      </c>
      <c r="AF1830" s="8" t="s">
        <v>98</v>
      </c>
      <c r="AG1830" s="219" t="s">
        <v>33</v>
      </c>
      <c r="AH1830" s="222" t="s">
        <v>406</v>
      </c>
      <c r="AI1830" s="222" t="s">
        <v>1240</v>
      </c>
      <c r="AJ1830" s="111"/>
    </row>
    <row r="1831" spans="2:36" x14ac:dyDescent="0.3">
      <c r="B1831" s="30"/>
      <c r="C1831" s="30"/>
      <c r="D1831" s="30"/>
      <c r="E1831" s="130"/>
      <c r="F1831" s="189"/>
      <c r="G1831" s="224"/>
      <c r="H1831" s="30"/>
      <c r="I1831" s="30"/>
      <c r="J1831" s="131"/>
      <c r="K1831" s="134"/>
      <c r="L1831" s="30"/>
      <c r="M1831" s="30"/>
      <c r="N1831" s="133"/>
      <c r="O1831" s="30"/>
      <c r="P1831" s="30"/>
      <c r="Q1831" s="30"/>
      <c r="R1831" s="30"/>
      <c r="S1831" s="30"/>
      <c r="T1831" s="225"/>
      <c r="U1831" s="30"/>
      <c r="V1831" s="226"/>
      <c r="W1831" s="133"/>
      <c r="X1831" s="133"/>
      <c r="Y1831" s="226"/>
      <c r="Z1831" s="133"/>
      <c r="AA1831" s="133"/>
      <c r="AB1831" s="226"/>
      <c r="AC1831" s="226"/>
      <c r="AD1831" s="133"/>
      <c r="AE1831" s="226"/>
      <c r="AF1831" s="133"/>
      <c r="AG1831" s="226"/>
      <c r="AH1831" s="223"/>
      <c r="AI1831" s="223"/>
      <c r="AJ1831" s="225"/>
    </row>
    <row r="1832" spans="2:36" x14ac:dyDescent="0.3">
      <c r="B1832" s="30"/>
      <c r="C1832" s="30"/>
      <c r="D1832" s="30"/>
      <c r="E1832" s="130"/>
      <c r="F1832" s="189"/>
      <c r="G1832" s="224"/>
      <c r="H1832" s="30"/>
      <c r="I1832" s="30"/>
      <c r="J1832" s="131"/>
      <c r="K1832" s="134"/>
      <c r="L1832" s="30"/>
      <c r="M1832" s="30"/>
      <c r="N1832" s="133"/>
      <c r="O1832" s="30"/>
      <c r="P1832" s="30"/>
      <c r="Q1832" s="30"/>
      <c r="R1832" s="30"/>
      <c r="S1832" s="30"/>
      <c r="T1832" s="225"/>
      <c r="U1832" s="30"/>
      <c r="V1832" s="226"/>
      <c r="W1832" s="133"/>
      <c r="X1832" s="133"/>
      <c r="Y1832" s="226"/>
      <c r="Z1832" s="133"/>
      <c r="AA1832" s="133"/>
      <c r="AB1832" s="226"/>
      <c r="AC1832" s="226"/>
      <c r="AD1832" s="133"/>
      <c r="AE1832" s="226"/>
      <c r="AF1832" s="133"/>
      <c r="AG1832" s="226"/>
      <c r="AH1832" s="223"/>
      <c r="AI1832" s="223"/>
      <c r="AJ1832" s="225"/>
    </row>
    <row r="1833" spans="2:36" x14ac:dyDescent="0.3">
      <c r="B1833" s="30"/>
      <c r="C1833" s="30"/>
      <c r="D1833" s="30"/>
      <c r="E1833" s="130"/>
      <c r="F1833" s="189"/>
      <c r="G1833" s="224"/>
      <c r="H1833" s="30"/>
      <c r="I1833" s="30"/>
      <c r="J1833" s="131"/>
      <c r="K1833" s="134"/>
      <c r="L1833" s="30"/>
      <c r="M1833" s="30"/>
      <c r="N1833" s="133"/>
      <c r="O1833" s="30"/>
      <c r="P1833" s="30"/>
      <c r="Q1833" s="30"/>
      <c r="R1833" s="30"/>
      <c r="S1833" s="30"/>
      <c r="T1833" s="225"/>
      <c r="U1833" s="30"/>
      <c r="V1833" s="226"/>
      <c r="W1833" s="133"/>
      <c r="X1833" s="133"/>
      <c r="Y1833" s="226"/>
      <c r="Z1833" s="133"/>
      <c r="AA1833" s="133"/>
      <c r="AB1833" s="226"/>
      <c r="AC1833" s="226"/>
      <c r="AD1833" s="133"/>
      <c r="AE1833" s="226"/>
      <c r="AF1833" s="133"/>
      <c r="AG1833" s="226"/>
      <c r="AH1833" s="223"/>
      <c r="AI1833" s="223"/>
      <c r="AJ1833" s="225"/>
    </row>
    <row r="1834" spans="2:36" x14ac:dyDescent="0.3">
      <c r="B1834" s="30"/>
      <c r="C1834" s="30"/>
      <c r="D1834" s="30"/>
      <c r="E1834" s="130"/>
      <c r="F1834" s="189"/>
      <c r="G1834" s="224"/>
      <c r="H1834" s="30"/>
      <c r="I1834" s="30"/>
      <c r="J1834" s="131"/>
      <c r="K1834" s="134"/>
      <c r="L1834" s="30"/>
      <c r="M1834" s="30"/>
      <c r="N1834" s="133"/>
      <c r="O1834" s="30"/>
      <c r="P1834" s="30"/>
      <c r="Q1834" s="30"/>
      <c r="R1834" s="30"/>
      <c r="S1834" s="30"/>
      <c r="T1834" s="225"/>
      <c r="U1834" s="30"/>
      <c r="V1834" s="226"/>
      <c r="W1834" s="133"/>
      <c r="X1834" s="133"/>
      <c r="Y1834" s="226"/>
      <c r="Z1834" s="133"/>
      <c r="AA1834" s="133"/>
      <c r="AB1834" s="226"/>
      <c r="AC1834" s="226"/>
      <c r="AD1834" s="133"/>
      <c r="AE1834" s="226"/>
      <c r="AF1834" s="133"/>
      <c r="AG1834" s="226"/>
      <c r="AH1834" s="223"/>
      <c r="AI1834" s="223"/>
      <c r="AJ1834" s="225"/>
    </row>
    <row r="1835" spans="2:36" x14ac:dyDescent="0.3">
      <c r="B1835" s="30"/>
      <c r="C1835" s="30"/>
      <c r="D1835" s="30"/>
      <c r="E1835" s="130"/>
      <c r="F1835" s="189"/>
      <c r="G1835" s="224"/>
      <c r="H1835" s="30"/>
      <c r="I1835" s="30"/>
      <c r="J1835" s="131"/>
      <c r="K1835" s="134"/>
      <c r="L1835" s="30"/>
      <c r="M1835" s="30"/>
      <c r="N1835" s="133"/>
      <c r="O1835" s="30"/>
      <c r="P1835" s="30"/>
      <c r="Q1835" s="30"/>
      <c r="R1835" s="30"/>
      <c r="S1835" s="30"/>
      <c r="T1835" s="225"/>
      <c r="U1835" s="30"/>
      <c r="V1835" s="226"/>
      <c r="W1835" s="133"/>
      <c r="X1835" s="133"/>
      <c r="Y1835" s="226"/>
      <c r="Z1835" s="133"/>
      <c r="AA1835" s="133"/>
      <c r="AB1835" s="226"/>
      <c r="AC1835" s="226"/>
      <c r="AD1835" s="133"/>
      <c r="AE1835" s="226"/>
      <c r="AF1835" s="133"/>
      <c r="AG1835" s="226"/>
      <c r="AH1835" s="223"/>
      <c r="AI1835" s="223"/>
      <c r="AJ1835" s="225"/>
    </row>
    <row r="1836" spans="2:36" x14ac:dyDescent="0.3">
      <c r="B1836" s="30"/>
      <c r="C1836" s="30"/>
      <c r="D1836" s="30"/>
      <c r="E1836" s="130"/>
      <c r="F1836" s="189"/>
      <c r="G1836" s="224"/>
      <c r="H1836" s="30"/>
      <c r="I1836" s="30"/>
      <c r="J1836" s="131"/>
      <c r="K1836" s="134"/>
      <c r="L1836" s="30"/>
      <c r="M1836" s="30"/>
      <c r="N1836" s="133"/>
      <c r="O1836" s="30"/>
      <c r="P1836" s="30"/>
      <c r="Q1836" s="30"/>
      <c r="R1836" s="30"/>
      <c r="S1836" s="30"/>
      <c r="T1836" s="225"/>
      <c r="U1836" s="30"/>
      <c r="V1836" s="226"/>
      <c r="W1836" s="133"/>
      <c r="X1836" s="133"/>
      <c r="Y1836" s="226"/>
      <c r="Z1836" s="133"/>
      <c r="AA1836" s="133"/>
      <c r="AB1836" s="226"/>
      <c r="AC1836" s="226"/>
      <c r="AD1836" s="133"/>
      <c r="AE1836" s="226"/>
      <c r="AF1836" s="133"/>
      <c r="AG1836" s="226"/>
      <c r="AH1836" s="223"/>
      <c r="AI1836" s="223"/>
      <c r="AJ1836" s="225"/>
    </row>
    <row r="1837" spans="2:36" x14ac:dyDescent="0.3">
      <c r="B1837" s="30"/>
      <c r="C1837" s="30"/>
      <c r="D1837" s="30"/>
      <c r="E1837" s="130"/>
      <c r="F1837" s="189"/>
      <c r="G1837" s="224"/>
      <c r="H1837" s="30"/>
      <c r="I1837" s="30"/>
      <c r="J1837" s="131"/>
      <c r="K1837" s="134"/>
      <c r="L1837" s="30"/>
      <c r="M1837" s="30"/>
      <c r="N1837" s="133"/>
      <c r="O1837" s="30"/>
      <c r="P1837" s="30"/>
      <c r="Q1837" s="30"/>
      <c r="R1837" s="30"/>
      <c r="S1837" s="30"/>
      <c r="T1837" s="225"/>
      <c r="U1837" s="30"/>
      <c r="V1837" s="226"/>
      <c r="W1837" s="133"/>
      <c r="X1837" s="133"/>
      <c r="Y1837" s="226"/>
      <c r="Z1837" s="133"/>
      <c r="AA1837" s="133"/>
      <c r="AB1837" s="226"/>
      <c r="AC1837" s="226"/>
      <c r="AD1837" s="133"/>
      <c r="AE1837" s="226"/>
      <c r="AF1837" s="133"/>
      <c r="AG1837" s="226"/>
      <c r="AH1837" s="223"/>
      <c r="AI1837" s="223"/>
      <c r="AJ1837" s="225"/>
    </row>
    <row r="1838" spans="2:36" x14ac:dyDescent="0.3">
      <c r="B1838" s="30"/>
      <c r="C1838" s="30"/>
      <c r="D1838" s="30"/>
      <c r="E1838" s="130"/>
      <c r="F1838" s="189"/>
      <c r="G1838" s="224"/>
      <c r="H1838" s="30"/>
      <c r="I1838" s="30"/>
      <c r="J1838" s="131"/>
      <c r="K1838" s="134"/>
      <c r="L1838" s="30"/>
      <c r="M1838" s="30"/>
      <c r="N1838" s="133"/>
      <c r="O1838" s="30"/>
      <c r="P1838" s="30"/>
      <c r="Q1838" s="30"/>
      <c r="R1838" s="30"/>
      <c r="S1838" s="30"/>
      <c r="T1838" s="225"/>
      <c r="U1838" s="30"/>
      <c r="V1838" s="226"/>
      <c r="W1838" s="133"/>
      <c r="X1838" s="133"/>
      <c r="Y1838" s="226"/>
      <c r="Z1838" s="133"/>
      <c r="AA1838" s="133"/>
      <c r="AB1838" s="226"/>
      <c r="AC1838" s="226"/>
      <c r="AD1838" s="133"/>
      <c r="AE1838" s="226"/>
      <c r="AF1838" s="133"/>
      <c r="AG1838" s="226"/>
      <c r="AH1838" s="223"/>
      <c r="AI1838" s="223"/>
      <c r="AJ1838" s="225"/>
    </row>
    <row r="1839" spans="2:36" x14ac:dyDescent="0.3">
      <c r="B1839" s="30"/>
      <c r="C1839" s="30"/>
      <c r="D1839" s="30"/>
      <c r="E1839" s="130"/>
      <c r="F1839" s="189"/>
      <c r="G1839" s="224"/>
      <c r="H1839" s="30"/>
      <c r="I1839" s="30"/>
      <c r="J1839" s="131"/>
      <c r="K1839" s="134"/>
      <c r="L1839" s="30"/>
      <c r="M1839" s="30"/>
      <c r="N1839" s="133"/>
      <c r="O1839" s="30"/>
      <c r="P1839" s="30"/>
      <c r="Q1839" s="30"/>
      <c r="R1839" s="30"/>
      <c r="S1839" s="30"/>
      <c r="T1839" s="225"/>
      <c r="U1839" s="30"/>
      <c r="V1839" s="226"/>
      <c r="W1839" s="133"/>
      <c r="X1839" s="133"/>
      <c r="Y1839" s="226"/>
      <c r="Z1839" s="133"/>
      <c r="AA1839" s="133"/>
      <c r="AB1839" s="226"/>
      <c r="AC1839" s="226"/>
      <c r="AD1839" s="133"/>
      <c r="AE1839" s="226"/>
      <c r="AF1839" s="133"/>
      <c r="AG1839" s="226"/>
      <c r="AH1839" s="223"/>
      <c r="AI1839" s="223"/>
      <c r="AJ1839" s="225"/>
    </row>
    <row r="1840" spans="2:36" x14ac:dyDescent="0.3">
      <c r="C1840" s="30"/>
      <c r="D1840" s="30"/>
      <c r="E1840" s="130"/>
      <c r="F1840" s="130"/>
      <c r="G1840" s="189"/>
      <c r="H1840" s="30"/>
      <c r="I1840" s="30"/>
      <c r="J1840" s="131"/>
      <c r="K1840" s="30"/>
      <c r="L1840" s="30"/>
      <c r="M1840" s="30"/>
      <c r="N1840" s="190"/>
      <c r="O1840" s="30"/>
      <c r="P1840" s="30"/>
      <c r="Q1840" s="30"/>
      <c r="R1840" s="30"/>
      <c r="S1840" s="30"/>
      <c r="T1840" s="30"/>
      <c r="U1840" s="134"/>
      <c r="V1840" s="136"/>
      <c r="W1840" s="133"/>
      <c r="X1840" s="133"/>
      <c r="Y1840" s="136"/>
      <c r="Z1840" s="133"/>
      <c r="AA1840" s="133"/>
      <c r="AB1840" s="136"/>
      <c r="AC1840" s="133"/>
      <c r="AD1840" s="133"/>
      <c r="AE1840" s="133"/>
      <c r="AF1840" s="30"/>
      <c r="AG1840" s="133"/>
      <c r="AH1840" s="223"/>
      <c r="AI1840" s="223"/>
      <c r="AJ1840" s="30"/>
    </row>
    <row r="1841" spans="2:37" x14ac:dyDescent="0.3">
      <c r="T1841" s="1"/>
      <c r="U1841" s="1"/>
      <c r="V1841" s="1"/>
      <c r="W1841" s="1"/>
      <c r="X1841" s="1"/>
      <c r="Y1841" s="1"/>
      <c r="Z1841" s="1"/>
      <c r="AH1841" s="223"/>
      <c r="AI1841" s="223"/>
    </row>
    <row r="1842" spans="2:37" x14ac:dyDescent="0.3">
      <c r="T1842" s="1"/>
      <c r="U1842" s="1"/>
      <c r="V1842" s="1"/>
      <c r="W1842" s="1"/>
      <c r="X1842" s="1"/>
      <c r="Y1842" s="1"/>
      <c r="Z1842" s="1"/>
      <c r="AH1842" s="223"/>
      <c r="AI1842" s="223"/>
      <c r="AK1842" s="30"/>
    </row>
    <row r="1843" spans="2:37" x14ac:dyDescent="0.3">
      <c r="D1843" s="126"/>
      <c r="H1843" s="126"/>
      <c r="I1843" s="126"/>
      <c r="T1843" s="1"/>
      <c r="U1843" s="1"/>
      <c r="V1843" s="1"/>
      <c r="W1843" s="1"/>
      <c r="X1843" s="1"/>
      <c r="Y1843" s="1"/>
      <c r="Z1843" s="1"/>
    </row>
    <row r="1844" spans="2:37" x14ac:dyDescent="0.3">
      <c r="B1844" s="129" t="s">
        <v>206</v>
      </c>
      <c r="C1844" s="30"/>
      <c r="D1844" s="130"/>
      <c r="E1844" s="130"/>
      <c r="F1844" s="131"/>
      <c r="G1844" s="130"/>
      <c r="H1844" s="30"/>
      <c r="I1844" s="132"/>
      <c r="J1844" s="133"/>
      <c r="K1844" s="134"/>
      <c r="P1844" s="30"/>
      <c r="Q1844" s="30"/>
      <c r="R1844" s="30"/>
      <c r="S1844" s="30"/>
      <c r="T1844" s="30"/>
      <c r="U1844" s="30"/>
      <c r="V1844" s="30"/>
      <c r="W1844" s="30"/>
      <c r="X1844" s="30"/>
      <c r="Y1844" s="30"/>
      <c r="Z1844" s="30"/>
      <c r="AA1844" s="135"/>
      <c r="AB1844" s="135"/>
      <c r="AC1844" s="133"/>
      <c r="AD1844" s="136"/>
      <c r="AE1844" s="136"/>
      <c r="AF1844" s="30"/>
      <c r="AG1844" s="133"/>
      <c r="AH1844" s="133"/>
      <c r="AI1844" s="133"/>
      <c r="AJ1844" s="30"/>
    </row>
    <row r="1845" spans="2:37" x14ac:dyDescent="0.3">
      <c r="B1845" s="137" t="s">
        <v>205</v>
      </c>
      <c r="C1845" s="30"/>
      <c r="D1845" s="130"/>
      <c r="E1845" s="130"/>
      <c r="F1845" s="131"/>
      <c r="G1845" s="130"/>
      <c r="H1845" s="30"/>
      <c r="I1845" s="30"/>
      <c r="J1845" s="138"/>
      <c r="K1845" s="30"/>
      <c r="P1845" s="134"/>
      <c r="Q1845" s="30"/>
      <c r="R1845" s="30"/>
      <c r="S1845" s="30"/>
      <c r="T1845" s="30"/>
      <c r="U1845" s="30"/>
      <c r="V1845" s="30"/>
      <c r="W1845" s="30"/>
      <c r="X1845" s="30"/>
      <c r="Y1845" s="30"/>
      <c r="Z1845" s="30"/>
      <c r="AA1845" s="135"/>
      <c r="AB1845" s="135"/>
      <c r="AC1845" s="136"/>
      <c r="AD1845" s="133"/>
      <c r="AE1845" s="136"/>
      <c r="AF1845" s="139"/>
      <c r="AG1845" s="133"/>
      <c r="AH1845" s="133"/>
      <c r="AI1845" s="133"/>
      <c r="AJ1845" s="30"/>
    </row>
    <row r="1846" spans="2:37" x14ac:dyDescent="0.3">
      <c r="B1846" s="130"/>
      <c r="C1846" s="30"/>
      <c r="D1846" s="130"/>
      <c r="E1846" s="130"/>
      <c r="F1846" s="131"/>
      <c r="G1846" s="130"/>
      <c r="H1846" s="30"/>
      <c r="I1846" s="132"/>
      <c r="J1846" s="133"/>
      <c r="K1846" s="134"/>
      <c r="P1846" s="30"/>
      <c r="Q1846" s="30"/>
      <c r="R1846" s="30"/>
      <c r="S1846" s="30"/>
      <c r="T1846" s="30"/>
      <c r="U1846" s="30"/>
      <c r="V1846" s="30"/>
      <c r="W1846" s="30"/>
      <c r="X1846" s="30"/>
      <c r="Y1846" s="30"/>
      <c r="Z1846" s="30"/>
      <c r="AA1846" s="135"/>
      <c r="AB1846" s="135"/>
      <c r="AC1846" s="133"/>
      <c r="AD1846" s="136"/>
      <c r="AE1846" s="136"/>
      <c r="AF1846" s="30"/>
      <c r="AG1846" s="133"/>
      <c r="AH1846" s="133"/>
      <c r="AI1846" s="133"/>
      <c r="AJ1846" s="30"/>
    </row>
    <row r="1847" spans="2:37" x14ac:dyDescent="0.3">
      <c r="B1847" s="129" t="s">
        <v>122</v>
      </c>
      <c r="C1847" s="140"/>
      <c r="D1847" s="141"/>
      <c r="E1847" s="141"/>
      <c r="F1847" s="89"/>
      <c r="G1847" s="129"/>
      <c r="H1847" s="140"/>
      <c r="I1847" s="142"/>
      <c r="J1847" s="143"/>
      <c r="K1847" s="89"/>
      <c r="P1847" s="89"/>
      <c r="Q1847" s="89"/>
      <c r="R1847" s="89"/>
      <c r="S1847" s="89"/>
      <c r="T1847" s="30"/>
      <c r="U1847" s="89"/>
      <c r="V1847" s="89"/>
      <c r="W1847" s="89"/>
      <c r="X1847" s="89"/>
      <c r="Y1847" s="89"/>
      <c r="Z1847" s="89"/>
      <c r="AA1847" s="144"/>
      <c r="AB1847" s="144"/>
      <c r="AC1847" s="143"/>
      <c r="AD1847" s="143"/>
      <c r="AE1847" s="143"/>
      <c r="AF1847" s="89"/>
      <c r="AG1847" s="143"/>
      <c r="AH1847" s="145"/>
      <c r="AI1847" s="145"/>
      <c r="AJ1847" s="89"/>
    </row>
    <row r="1848" spans="2:37" x14ac:dyDescent="0.3">
      <c r="B1848" s="129" t="s">
        <v>123</v>
      </c>
      <c r="C1848" s="140"/>
      <c r="D1848" s="141"/>
      <c r="E1848" s="141"/>
      <c r="F1848" s="89"/>
      <c r="G1848" s="129"/>
      <c r="H1848" s="140"/>
      <c r="I1848" s="142"/>
      <c r="J1848" s="143"/>
      <c r="K1848" s="89"/>
      <c r="P1848" s="89"/>
      <c r="Q1848" s="89"/>
      <c r="R1848" s="89"/>
      <c r="S1848" s="89"/>
      <c r="T1848" s="30"/>
      <c r="U1848" s="146"/>
      <c r="V1848" s="144"/>
      <c r="W1848" s="144"/>
      <c r="X1848" s="144"/>
      <c r="Y1848" s="144"/>
      <c r="Z1848" s="144"/>
      <c r="AA1848" s="144"/>
      <c r="AB1848" s="144"/>
      <c r="AC1848" s="143"/>
      <c r="AD1848" s="143"/>
      <c r="AE1848" s="143"/>
      <c r="AF1848" s="89"/>
      <c r="AG1848" s="143"/>
      <c r="AH1848" s="145"/>
      <c r="AI1848" s="145"/>
      <c r="AJ1848" s="89"/>
    </row>
    <row r="1849" spans="2:37" x14ac:dyDescent="0.3">
      <c r="B1849" s="147" t="s">
        <v>142</v>
      </c>
      <c r="D1849" s="126"/>
      <c r="F1849" s="1"/>
      <c r="G1849" s="147"/>
      <c r="H1849" s="125"/>
      <c r="I1849" s="124"/>
      <c r="J1849" s="127"/>
      <c r="K1849" s="1"/>
      <c r="T1849" s="30"/>
    </row>
    <row r="1850" spans="2:37" x14ac:dyDescent="0.3">
      <c r="B1850" s="147"/>
      <c r="D1850" s="126"/>
      <c r="F1850" s="1"/>
      <c r="G1850" s="147"/>
      <c r="H1850" s="125"/>
      <c r="I1850" s="124"/>
      <c r="J1850" s="127"/>
      <c r="K1850" s="1"/>
      <c r="T1850" s="30"/>
    </row>
    <row r="1851" spans="2:37" x14ac:dyDescent="0.3">
      <c r="B1851" s="129" t="s">
        <v>124</v>
      </c>
      <c r="C1851" s="140"/>
      <c r="D1851" s="141"/>
      <c r="E1851" s="141"/>
      <c r="F1851" s="89"/>
      <c r="G1851" s="129"/>
      <c r="H1851" s="140"/>
      <c r="I1851" s="142"/>
      <c r="J1851" s="145"/>
      <c r="K1851" s="140"/>
      <c r="P1851" s="140"/>
      <c r="Q1851" s="140"/>
      <c r="R1851" s="140"/>
      <c r="S1851" s="140"/>
      <c r="T1851" s="30"/>
      <c r="U1851" s="140"/>
      <c r="V1851" s="145"/>
      <c r="W1851" s="145"/>
      <c r="X1851" s="145"/>
      <c r="Y1851" s="145"/>
      <c r="Z1851" s="145"/>
      <c r="AA1851" s="145"/>
      <c r="AB1851" s="145"/>
      <c r="AC1851" s="145"/>
      <c r="AD1851" s="145"/>
      <c r="AE1851" s="145"/>
      <c r="AF1851" s="140"/>
      <c r="AG1851" s="145"/>
      <c r="AH1851" s="145"/>
      <c r="AI1851" s="145"/>
      <c r="AJ1851" s="140"/>
    </row>
  </sheetData>
  <autoFilter ref="A6:PZ1830" xr:uid="{00000000-0001-0000-0000-000000000000}"/>
  <mergeCells count="17716">
    <mergeCell ref="F239:F241"/>
    <mergeCell ref="AJ239:AJ241"/>
    <mergeCell ref="T657:T659"/>
    <mergeCell ref="T666:T668"/>
    <mergeCell ref="V820:V821"/>
    <mergeCell ref="T758:T761"/>
    <mergeCell ref="U758:U761"/>
    <mergeCell ref="U669:U672"/>
    <mergeCell ref="V674:V676"/>
    <mergeCell ref="AB674:AB676"/>
    <mergeCell ref="AF657:AF659"/>
    <mergeCell ref="Y810:Y813"/>
    <mergeCell ref="Y825:Y827"/>
    <mergeCell ref="AF816:AF819"/>
    <mergeCell ref="AF820:AF821"/>
    <mergeCell ref="AH168:AH169"/>
    <mergeCell ref="AI168:AI169"/>
    <mergeCell ref="AJ168:AJ169"/>
    <mergeCell ref="Y909:Y911"/>
    <mergeCell ref="Y921:Y923"/>
    <mergeCell ref="AD239:AD241"/>
    <mergeCell ref="AE239:AE241"/>
    <mergeCell ref="AF239:AF241"/>
    <mergeCell ref="AG239:AG241"/>
    <mergeCell ref="AH239:AH241"/>
    <mergeCell ref="AI239:AI241"/>
    <mergeCell ref="AH262:AH264"/>
    <mergeCell ref="AI262:AI264"/>
    <mergeCell ref="W366:W368"/>
    <mergeCell ref="X366:X368"/>
    <mergeCell ref="Y366:Y368"/>
    <mergeCell ref="Z366:Z368"/>
    <mergeCell ref="AA366:AA368"/>
    <mergeCell ref="B242:B244"/>
    <mergeCell ref="C242:C244"/>
    <mergeCell ref="D242:D244"/>
    <mergeCell ref="E242:E244"/>
    <mergeCell ref="F242:F244"/>
    <mergeCell ref="G242:G244"/>
    <mergeCell ref="H242:H244"/>
    <mergeCell ref="I242:I244"/>
    <mergeCell ref="AC242:AC244"/>
    <mergeCell ref="AD242:AD244"/>
    <mergeCell ref="AE242:AE244"/>
    <mergeCell ref="X602:X604"/>
    <mergeCell ref="Y602:Y604"/>
    <mergeCell ref="Z602:Z604"/>
    <mergeCell ref="AA602:AA604"/>
    <mergeCell ref="AC602:AC604"/>
    <mergeCell ref="AD602:AD604"/>
    <mergeCell ref="AE602:AE604"/>
    <mergeCell ref="AF602:AF604"/>
    <mergeCell ref="AG602:AG604"/>
    <mergeCell ref="AH602:AH604"/>
    <mergeCell ref="AI602:AI604"/>
    <mergeCell ref="AJ602:AJ604"/>
    <mergeCell ref="B605:B607"/>
    <mergeCell ref="C605:C607"/>
    <mergeCell ref="D605:D607"/>
    <mergeCell ref="E605:E607"/>
    <mergeCell ref="F605:F607"/>
    <mergeCell ref="G605:G607"/>
    <mergeCell ref="H605:H607"/>
    <mergeCell ref="I605:I607"/>
    <mergeCell ref="N605:N607"/>
    <mergeCell ref="O605:O607"/>
    <mergeCell ref="P605:P607"/>
    <mergeCell ref="Q605:Q607"/>
    <mergeCell ref="AH242:AH244"/>
    <mergeCell ref="AI242:AI244"/>
    <mergeCell ref="AJ242:AJ244"/>
    <mergeCell ref="T556:T559"/>
    <mergeCell ref="X527:X530"/>
    <mergeCell ref="AJ512:AJ514"/>
    <mergeCell ref="AJ518:AJ520"/>
    <mergeCell ref="X515:X517"/>
    <mergeCell ref="AE483:AE485"/>
    <mergeCell ref="AF483:AF485"/>
    <mergeCell ref="R563:R565"/>
    <mergeCell ref="AE446:AE449"/>
    <mergeCell ref="AH450:AH453"/>
    <mergeCell ref="W437:W439"/>
    <mergeCell ref="AE440:AE442"/>
    <mergeCell ref="AI466:AI468"/>
    <mergeCell ref="Y440:Y442"/>
    <mergeCell ref="Z440:Z442"/>
    <mergeCell ref="Y443:Y445"/>
    <mergeCell ref="AD440:AD442"/>
    <mergeCell ref="AD463:AD465"/>
    <mergeCell ref="AA450:AA453"/>
    <mergeCell ref="AD476:AD479"/>
    <mergeCell ref="AG472:AG475"/>
    <mergeCell ref="AH472:AH475"/>
    <mergeCell ref="AG443:AG445"/>
    <mergeCell ref="AA434:AA436"/>
    <mergeCell ref="X446:X449"/>
    <mergeCell ref="X509:X511"/>
    <mergeCell ref="C1794:C1796"/>
    <mergeCell ref="D1794:D1796"/>
    <mergeCell ref="E1794:E1796"/>
    <mergeCell ref="F1794:F1796"/>
    <mergeCell ref="G1794:G1796"/>
    <mergeCell ref="H1794:H1796"/>
    <mergeCell ref="I1794:I1796"/>
    <mergeCell ref="N1794:N1796"/>
    <mergeCell ref="O1794:O1796"/>
    <mergeCell ref="P1794:P1796"/>
    <mergeCell ref="Q1794:Q1796"/>
    <mergeCell ref="R1794:R1796"/>
    <mergeCell ref="S1794:S1796"/>
    <mergeCell ref="T1794:T1796"/>
    <mergeCell ref="U1794:U1796"/>
    <mergeCell ref="V1794:V1796"/>
    <mergeCell ref="W1794:W1796"/>
    <mergeCell ref="X1794:X1796"/>
    <mergeCell ref="Y1794:Y1796"/>
    <mergeCell ref="Z1794:Z1796"/>
    <mergeCell ref="AA1794:AA1796"/>
    <mergeCell ref="AB1794:AB1796"/>
    <mergeCell ref="AC1794:AC1796"/>
    <mergeCell ref="AD1794:AD1796"/>
    <mergeCell ref="AE1794:AE1796"/>
    <mergeCell ref="AF1794:AF1796"/>
    <mergeCell ref="AG1794:AG1796"/>
    <mergeCell ref="AH1794:AH1796"/>
    <mergeCell ref="AI1794:AI1796"/>
    <mergeCell ref="AJ1794:AJ1796"/>
    <mergeCell ref="R255:R257"/>
    <mergeCell ref="N245:N247"/>
    <mergeCell ref="AJ248:AJ250"/>
    <mergeCell ref="AJ534:AJ536"/>
    <mergeCell ref="O617:O619"/>
    <mergeCell ref="AC560:AC562"/>
    <mergeCell ref="Y653:Y656"/>
    <mergeCell ref="AE1485:AE1488"/>
    <mergeCell ref="AF1485:AF1488"/>
    <mergeCell ref="AG1485:AG1488"/>
    <mergeCell ref="AH1485:AH1488"/>
    <mergeCell ref="AI1485:AI1488"/>
    <mergeCell ref="AJ1485:AJ1488"/>
    <mergeCell ref="AH386:AH389"/>
    <mergeCell ref="W446:W449"/>
    <mergeCell ref="Q669:Q672"/>
    <mergeCell ref="T630:T633"/>
    <mergeCell ref="AE408:AE410"/>
    <mergeCell ref="AB411:AB414"/>
    <mergeCell ref="AE560:AE562"/>
    <mergeCell ref="Y472:Y475"/>
    <mergeCell ref="Z472:Z475"/>
    <mergeCell ref="AA472:AA475"/>
    <mergeCell ref="AB492:AB494"/>
    <mergeCell ref="W476:W479"/>
    <mergeCell ref="Z492:Z494"/>
    <mergeCell ref="AH469:AH471"/>
    <mergeCell ref="AI469:AI471"/>
    <mergeCell ref="AB486:AB488"/>
    <mergeCell ref="AC486:AC488"/>
    <mergeCell ref="AJ506:AJ508"/>
    <mergeCell ref="AE1129:AE1132"/>
    <mergeCell ref="AI1034:AI1036"/>
    <mergeCell ref="C848:C850"/>
    <mergeCell ref="B1797:B1800"/>
    <mergeCell ref="C1797:C1800"/>
    <mergeCell ref="D1797:D1800"/>
    <mergeCell ref="E1797:E1800"/>
    <mergeCell ref="F1797:F1800"/>
    <mergeCell ref="G1797:G1800"/>
    <mergeCell ref="H1797:H1800"/>
    <mergeCell ref="I1797:I1800"/>
    <mergeCell ref="N1797:N1800"/>
    <mergeCell ref="O1797:O1800"/>
    <mergeCell ref="P1797:P1800"/>
    <mergeCell ref="Q1797:Q1800"/>
    <mergeCell ref="R1797:R1800"/>
    <mergeCell ref="S1797:S1800"/>
    <mergeCell ref="T1797:T1800"/>
    <mergeCell ref="U1797:U1800"/>
    <mergeCell ref="V1797:V1800"/>
    <mergeCell ref="W1797:W1800"/>
    <mergeCell ref="X1797:X1800"/>
    <mergeCell ref="Y1797:Y1800"/>
    <mergeCell ref="Z1797:Z1800"/>
    <mergeCell ref="AA1797:AA1800"/>
    <mergeCell ref="AB1797:AB1800"/>
    <mergeCell ref="AC1797:AC1800"/>
    <mergeCell ref="AD1797:AD1800"/>
    <mergeCell ref="AE1797:AE1800"/>
    <mergeCell ref="AF1797:AF1800"/>
    <mergeCell ref="AG1797:AG1800"/>
    <mergeCell ref="AH1797:AH1800"/>
    <mergeCell ref="AI1797:AI1800"/>
    <mergeCell ref="AJ1797:AJ1800"/>
    <mergeCell ref="D265:D267"/>
    <mergeCell ref="Z265:Z267"/>
    <mergeCell ref="AB294:AB296"/>
    <mergeCell ref="AB347:AB349"/>
    <mergeCell ref="R271:R273"/>
    <mergeCell ref="AA321:AA324"/>
    <mergeCell ref="S265:S267"/>
    <mergeCell ref="T265:T267"/>
    <mergeCell ref="AA265:AA267"/>
    <mergeCell ref="AB271:AB273"/>
    <mergeCell ref="B334:B336"/>
    <mergeCell ref="P360:P362"/>
    <mergeCell ref="AA277:AA280"/>
    <mergeCell ref="S281:S283"/>
    <mergeCell ref="T281:T283"/>
    <mergeCell ref="S284:S286"/>
    <mergeCell ref="T284:T286"/>
    <mergeCell ref="O297:O299"/>
    <mergeCell ref="S347:S349"/>
    <mergeCell ref="T347:T349"/>
    <mergeCell ref="O300:O302"/>
    <mergeCell ref="P303:P305"/>
    <mergeCell ref="O318:O320"/>
    <mergeCell ref="T318:T320"/>
    <mergeCell ref="Q318:Q320"/>
    <mergeCell ref="AH421:AH424"/>
    <mergeCell ref="B366:B368"/>
    <mergeCell ref="C366:C368"/>
    <mergeCell ref="D366:D368"/>
    <mergeCell ref="E366:E368"/>
    <mergeCell ref="F366:F368"/>
    <mergeCell ref="G366:G368"/>
    <mergeCell ref="B1794:B1796"/>
    <mergeCell ref="B239:B241"/>
    <mergeCell ref="C239:C241"/>
    <mergeCell ref="D239:D241"/>
    <mergeCell ref="E239:E241"/>
    <mergeCell ref="AD366:AD368"/>
    <mergeCell ref="AE366:AE368"/>
    <mergeCell ref="AF366:AF368"/>
    <mergeCell ref="AG366:AG368"/>
    <mergeCell ref="AH366:AH368"/>
    <mergeCell ref="AI366:AI368"/>
    <mergeCell ref="AJ366:AJ368"/>
    <mergeCell ref="AG262:AG264"/>
    <mergeCell ref="AD262:AD264"/>
    <mergeCell ref="AE262:AE264"/>
    <mergeCell ref="AF262:AF264"/>
    <mergeCell ref="AC337:AC340"/>
    <mergeCell ref="AD316:AD317"/>
    <mergeCell ref="AB306:AB309"/>
    <mergeCell ref="AB328:AB330"/>
    <mergeCell ref="AF318:AF320"/>
    <mergeCell ref="AG318:AG320"/>
    <mergeCell ref="AF306:AF309"/>
    <mergeCell ref="AE360:AE362"/>
    <mergeCell ref="AJ290:AJ293"/>
    <mergeCell ref="AJ325:AJ327"/>
    <mergeCell ref="Y350:Y352"/>
    <mergeCell ref="AG313:AG315"/>
    <mergeCell ref="AC341:AC343"/>
    <mergeCell ref="AG328:AG330"/>
    <mergeCell ref="AF337:AF340"/>
    <mergeCell ref="V303:V305"/>
    <mergeCell ref="V306:V309"/>
    <mergeCell ref="V310:V312"/>
    <mergeCell ref="AI303:AI305"/>
    <mergeCell ref="AD300:AD302"/>
    <mergeCell ref="AE316:AE317"/>
    <mergeCell ref="AD325:AD327"/>
    <mergeCell ref="AE325:AE327"/>
    <mergeCell ref="AG337:AG340"/>
    <mergeCell ref="AG334:AG336"/>
    <mergeCell ref="G239:G241"/>
    <mergeCell ref="H239:H241"/>
    <mergeCell ref="I239:I241"/>
    <mergeCell ref="N239:N241"/>
    <mergeCell ref="O239:O241"/>
    <mergeCell ref="P239:P241"/>
    <mergeCell ref="Q239:Q241"/>
    <mergeCell ref="R239:R241"/>
    <mergeCell ref="S239:S241"/>
    <mergeCell ref="T239:T241"/>
    <mergeCell ref="U239:U241"/>
    <mergeCell ref="AC239:AC241"/>
    <mergeCell ref="AA258:AA261"/>
    <mergeCell ref="T303:T305"/>
    <mergeCell ref="V297:V299"/>
    <mergeCell ref="Y297:Y299"/>
    <mergeCell ref="W300:W302"/>
    <mergeCell ref="W306:W309"/>
    <mergeCell ref="Y310:Y312"/>
    <mergeCell ref="Z310:Z312"/>
    <mergeCell ref="X290:X293"/>
    <mergeCell ref="Y290:Y293"/>
    <mergeCell ref="S274:S276"/>
    <mergeCell ref="T274:T276"/>
    <mergeCell ref="B262:B264"/>
    <mergeCell ref="C262:C264"/>
    <mergeCell ref="D262:D264"/>
    <mergeCell ref="E262:E264"/>
    <mergeCell ref="F262:F264"/>
    <mergeCell ref="G262:G264"/>
    <mergeCell ref="H262:H264"/>
    <mergeCell ref="I262:I264"/>
    <mergeCell ref="N262:N264"/>
    <mergeCell ref="O262:O264"/>
    <mergeCell ref="P262:P264"/>
    <mergeCell ref="Q262:Q264"/>
    <mergeCell ref="R262:R264"/>
    <mergeCell ref="S262:S264"/>
    <mergeCell ref="T262:T264"/>
    <mergeCell ref="U262:U264"/>
    <mergeCell ref="V262:V264"/>
    <mergeCell ref="W262:W264"/>
    <mergeCell ref="X262:X264"/>
    <mergeCell ref="Y262:Y264"/>
    <mergeCell ref="Z262:Z264"/>
    <mergeCell ref="AA262:AA264"/>
    <mergeCell ref="AB262:AB264"/>
    <mergeCell ref="AJ262:AJ264"/>
    <mergeCell ref="X835:X837"/>
    <mergeCell ref="AG492:AG494"/>
    <mergeCell ref="Z463:Z465"/>
    <mergeCell ref="AA463:AA465"/>
    <mergeCell ref="AB463:AB465"/>
    <mergeCell ref="AG466:AG468"/>
    <mergeCell ref="U531:U533"/>
    <mergeCell ref="V706:V708"/>
    <mergeCell ref="V599:V601"/>
    <mergeCell ref="V624:V626"/>
    <mergeCell ref="Y726:Y728"/>
    <mergeCell ref="AI816:AI819"/>
    <mergeCell ref="AF669:AF672"/>
    <mergeCell ref="Z781:Z783"/>
    <mergeCell ref="AD683:AD686"/>
    <mergeCell ref="W657:W659"/>
    <mergeCell ref="AI649:AI652"/>
    <mergeCell ref="X506:X508"/>
    <mergeCell ref="W509:W511"/>
    <mergeCell ref="AB499:AB502"/>
    <mergeCell ref="AB518:AB520"/>
    <mergeCell ref="AC499:AC502"/>
    <mergeCell ref="W495:W498"/>
    <mergeCell ref="Z489:Z491"/>
    <mergeCell ref="X674:X676"/>
    <mergeCell ref="R605:R607"/>
    <mergeCell ref="S605:S607"/>
    <mergeCell ref="T605:T607"/>
    <mergeCell ref="U605:U607"/>
    <mergeCell ref="V605:V607"/>
    <mergeCell ref="W605:W607"/>
    <mergeCell ref="X605:X607"/>
    <mergeCell ref="Y605:Y607"/>
    <mergeCell ref="Z605:Z607"/>
    <mergeCell ref="AA605:AA607"/>
    <mergeCell ref="AB605:AB607"/>
    <mergeCell ref="AC605:AC607"/>
    <mergeCell ref="AD605:AD607"/>
    <mergeCell ref="AE605:AE607"/>
    <mergeCell ref="AF605:AF607"/>
    <mergeCell ref="AI472:AI475"/>
    <mergeCell ref="AC258:AC261"/>
    <mergeCell ref="AD258:AD261"/>
    <mergeCell ref="AE258:AE261"/>
    <mergeCell ref="AF258:AF261"/>
    <mergeCell ref="AG258:AG261"/>
    <mergeCell ref="AH258:AH261"/>
    <mergeCell ref="AI258:AI261"/>
    <mergeCell ref="AJ258:AJ261"/>
    <mergeCell ref="AG605:AG607"/>
    <mergeCell ref="AH605:AH607"/>
    <mergeCell ref="AI605:AI607"/>
    <mergeCell ref="AJ605:AJ607"/>
    <mergeCell ref="AD848:AD850"/>
    <mergeCell ref="AE848:AE850"/>
    <mergeCell ref="AF848:AF850"/>
    <mergeCell ref="AG848:AG850"/>
    <mergeCell ref="AH848:AH850"/>
    <mergeCell ref="AI848:AI850"/>
    <mergeCell ref="AJ848:AJ850"/>
    <mergeCell ref="AH1104:AH1106"/>
    <mergeCell ref="AG1120:AG1122"/>
    <mergeCell ref="AA1068:AA1070"/>
    <mergeCell ref="AE1104:AE1106"/>
    <mergeCell ref="AH1101:AH1103"/>
    <mergeCell ref="AH1091:AH1093"/>
    <mergeCell ref="Z1091:Z1093"/>
    <mergeCell ref="AC1101:AC1103"/>
    <mergeCell ref="AD1101:AD1103"/>
    <mergeCell ref="AB1097:AB1100"/>
    <mergeCell ref="AC1097:AC1100"/>
    <mergeCell ref="Z1101:Z1103"/>
    <mergeCell ref="AH1255:AH1257"/>
    <mergeCell ref="AD1220:AD1222"/>
    <mergeCell ref="AE1220:AE1222"/>
    <mergeCell ref="AC1143:AC1145"/>
    <mergeCell ref="AE1107:AE1109"/>
    <mergeCell ref="AA1094:AA1096"/>
    <mergeCell ref="AB1061:AB1064"/>
    <mergeCell ref="AJ1126:AJ1128"/>
    <mergeCell ref="AI1084:AI1087"/>
    <mergeCell ref="AJ1084:AJ1087"/>
    <mergeCell ref="AA1101:AA1103"/>
    <mergeCell ref="AB1101:AB1103"/>
    <mergeCell ref="AF810:AF813"/>
    <mergeCell ref="W876:W878"/>
    <mergeCell ref="X860:X863"/>
    <mergeCell ref="Y860:Y863"/>
    <mergeCell ref="X716:X718"/>
    <mergeCell ref="AA845:AA847"/>
    <mergeCell ref="AA860:AA863"/>
    <mergeCell ref="W857:W859"/>
    <mergeCell ref="AB845:AB847"/>
    <mergeCell ref="AC845:AC847"/>
    <mergeCell ref="AH845:AH847"/>
    <mergeCell ref="AI845:AI847"/>
    <mergeCell ref="AA832:AA834"/>
    <mergeCell ref="Z814:Z815"/>
    <mergeCell ref="W820:W821"/>
    <mergeCell ref="X820:X821"/>
    <mergeCell ref="Y820:Y821"/>
    <mergeCell ref="Z820:Z821"/>
    <mergeCell ref="AA820:AA821"/>
    <mergeCell ref="AB820:AB821"/>
    <mergeCell ref="AC820:AC821"/>
    <mergeCell ref="AD820:AD821"/>
    <mergeCell ref="AE820:AE821"/>
    <mergeCell ref="F848:F850"/>
    <mergeCell ref="G848:G850"/>
    <mergeCell ref="H848:H850"/>
    <mergeCell ref="I848:I850"/>
    <mergeCell ref="N848:N850"/>
    <mergeCell ref="O848:O850"/>
    <mergeCell ref="P848:P850"/>
    <mergeCell ref="Q848:Q850"/>
    <mergeCell ref="R848:R850"/>
    <mergeCell ref="S848:S850"/>
    <mergeCell ref="T848:T850"/>
    <mergeCell ref="U848:U850"/>
    <mergeCell ref="V848:V850"/>
    <mergeCell ref="AB1117:AB1119"/>
    <mergeCell ref="Y1097:Y1100"/>
    <mergeCell ref="X1091:X1093"/>
    <mergeCell ref="AB1091:AB1093"/>
    <mergeCell ref="AF944:AF946"/>
    <mergeCell ref="AD1037:AD1039"/>
    <mergeCell ref="AJ1074:AJ1076"/>
    <mergeCell ref="AA912:AA914"/>
    <mergeCell ref="X1043:X1045"/>
    <mergeCell ref="AE1018:AE1020"/>
    <mergeCell ref="AA1052:AA1054"/>
    <mergeCell ref="AH1055:AH1057"/>
    <mergeCell ref="Z1065:Z1067"/>
    <mergeCell ref="AF176:AF178"/>
    <mergeCell ref="Y186:Y188"/>
    <mergeCell ref="X170:X172"/>
    <mergeCell ref="I186:I188"/>
    <mergeCell ref="AD208:AD210"/>
    <mergeCell ref="AE208:AE210"/>
    <mergeCell ref="AE193:AE196"/>
    <mergeCell ref="X214:X216"/>
    <mergeCell ref="O208:O210"/>
    <mergeCell ref="O214:O216"/>
    <mergeCell ref="AB208:AB210"/>
    <mergeCell ref="AC208:AC210"/>
    <mergeCell ref="N211:N213"/>
    <mergeCell ref="F1251:F1254"/>
    <mergeCell ref="G1251:G1254"/>
    <mergeCell ref="H1251:H1254"/>
    <mergeCell ref="O1031:O1033"/>
    <mergeCell ref="AI1375:AI1377"/>
    <mergeCell ref="O1025:O1027"/>
    <mergeCell ref="AE1055:AE1057"/>
    <mergeCell ref="AG1040:AG1042"/>
    <mergeCell ref="Z1055:Z1057"/>
    <mergeCell ref="Y1043:Y1045"/>
    <mergeCell ref="Z1037:Z1039"/>
    <mergeCell ref="AA1031:AA1033"/>
    <mergeCell ref="AB1031:AB1033"/>
    <mergeCell ref="Z1052:Z1054"/>
    <mergeCell ref="AG1405:AG1407"/>
    <mergeCell ref="AH1405:AH1407"/>
    <mergeCell ref="AI1405:AI1407"/>
    <mergeCell ref="V1058:V1060"/>
    <mergeCell ref="S1097:S1100"/>
    <mergeCell ref="V1077:V1080"/>
    <mergeCell ref="F1402:F1404"/>
    <mergeCell ref="G1402:G1404"/>
    <mergeCell ref="Z687:Z690"/>
    <mergeCell ref="AA687:AA690"/>
    <mergeCell ref="AB687:AB690"/>
    <mergeCell ref="AC687:AC690"/>
    <mergeCell ref="AD687:AD690"/>
    <mergeCell ref="AH940:AH943"/>
    <mergeCell ref="AI940:AI943"/>
    <mergeCell ref="T258:T261"/>
    <mergeCell ref="N242:N244"/>
    <mergeCell ref="O242:O244"/>
    <mergeCell ref="P242:P244"/>
    <mergeCell ref="Q242:Q244"/>
    <mergeCell ref="R242:R244"/>
    <mergeCell ref="I366:I368"/>
    <mergeCell ref="N366:N368"/>
    <mergeCell ref="O366:O368"/>
    <mergeCell ref="P366:P368"/>
    <mergeCell ref="Q366:Q368"/>
    <mergeCell ref="R366:R368"/>
    <mergeCell ref="S366:S368"/>
    <mergeCell ref="T366:T368"/>
    <mergeCell ref="U366:U368"/>
    <mergeCell ref="V366:V368"/>
    <mergeCell ref="Z828:Z831"/>
    <mergeCell ref="S716:S718"/>
    <mergeCell ref="AG460:AG462"/>
    <mergeCell ref="F950:F952"/>
    <mergeCell ref="G950:G952"/>
    <mergeCell ref="H950:H952"/>
    <mergeCell ref="AF168:AF169"/>
    <mergeCell ref="AG168:AG169"/>
    <mergeCell ref="AC163:AC166"/>
    <mergeCell ref="AD163:AD166"/>
    <mergeCell ref="AE163:AE166"/>
    <mergeCell ref="AF163:AF166"/>
    <mergeCell ref="AG163:AG166"/>
    <mergeCell ref="AA226:AA228"/>
    <mergeCell ref="T226:T228"/>
    <mergeCell ref="S219:S221"/>
    <mergeCell ref="U217:U218"/>
    <mergeCell ref="O226:O228"/>
    <mergeCell ref="Q222:Q225"/>
    <mergeCell ref="R222:R225"/>
    <mergeCell ref="X226:X228"/>
    <mergeCell ref="Y226:Y228"/>
    <mergeCell ref="Z226:Z228"/>
    <mergeCell ref="AD211:AD213"/>
    <mergeCell ref="Q189:Q192"/>
    <mergeCell ref="R189:R192"/>
    <mergeCell ref="Z189:Z192"/>
    <mergeCell ref="AA217:AA218"/>
    <mergeCell ref="AD183:AD185"/>
    <mergeCell ref="X183:X185"/>
    <mergeCell ref="Y183:Y185"/>
    <mergeCell ref="V189:V192"/>
    <mergeCell ref="W189:W192"/>
    <mergeCell ref="AA208:AA210"/>
    <mergeCell ref="R186:R188"/>
    <mergeCell ref="Q217:Q218"/>
    <mergeCell ref="Q208:Q210"/>
    <mergeCell ref="AF208:AF210"/>
    <mergeCell ref="R217:R218"/>
    <mergeCell ref="AE186:AE188"/>
    <mergeCell ref="AC193:AC196"/>
    <mergeCell ref="AF186:AF188"/>
    <mergeCell ref="Q200:Q201"/>
    <mergeCell ref="R200:R201"/>
    <mergeCell ref="X193:X196"/>
    <mergeCell ref="O193:O196"/>
    <mergeCell ref="O197:O199"/>
    <mergeCell ref="S186:S188"/>
    <mergeCell ref="O211:O213"/>
    <mergeCell ref="T189:T192"/>
    <mergeCell ref="R214:R216"/>
    <mergeCell ref="V183:V185"/>
    <mergeCell ref="V226:V228"/>
    <mergeCell ref="AA170:AA172"/>
    <mergeCell ref="AA214:AA216"/>
    <mergeCell ref="AC170:AC172"/>
    <mergeCell ref="AB193:AB196"/>
    <mergeCell ref="Y176:Y178"/>
    <mergeCell ref="V179:V180"/>
    <mergeCell ref="W179:W180"/>
    <mergeCell ref="X179:X180"/>
    <mergeCell ref="Q211:Q213"/>
    <mergeCell ref="Q214:Q216"/>
    <mergeCell ref="S200:S201"/>
    <mergeCell ref="R183:R185"/>
    <mergeCell ref="U219:U221"/>
    <mergeCell ref="Y217:Y218"/>
    <mergeCell ref="Z217:Z218"/>
    <mergeCell ref="AB217:AB218"/>
    <mergeCell ref="AC211:AC213"/>
    <mergeCell ref="AE117:AE119"/>
    <mergeCell ref="AF117:AF119"/>
    <mergeCell ref="B168:B169"/>
    <mergeCell ref="C168:C169"/>
    <mergeCell ref="D168:D169"/>
    <mergeCell ref="R460:R462"/>
    <mergeCell ref="H443:H445"/>
    <mergeCell ref="N457:N459"/>
    <mergeCell ref="U443:U445"/>
    <mergeCell ref="R450:R453"/>
    <mergeCell ref="O443:O445"/>
    <mergeCell ref="Q450:Q453"/>
    <mergeCell ref="R443:R445"/>
    <mergeCell ref="AG117:AG119"/>
    <mergeCell ref="AH117:AH119"/>
    <mergeCell ref="AI117:AI119"/>
    <mergeCell ref="AJ117:AJ119"/>
    <mergeCell ref="W229:W231"/>
    <mergeCell ref="J255:J256"/>
    <mergeCell ref="E248:E250"/>
    <mergeCell ref="G229:G231"/>
    <mergeCell ref="T197:T199"/>
    <mergeCell ref="U197:U199"/>
    <mergeCell ref="V197:V199"/>
    <mergeCell ref="W197:W199"/>
    <mergeCell ref="X197:X199"/>
    <mergeCell ref="T200:T201"/>
    <mergeCell ref="U200:U201"/>
    <mergeCell ref="V200:V201"/>
    <mergeCell ref="W200:W201"/>
    <mergeCell ref="X200:X201"/>
    <mergeCell ref="AJ197:AJ199"/>
    <mergeCell ref="G163:G166"/>
    <mergeCell ref="H163:H166"/>
    <mergeCell ref="I163:I166"/>
    <mergeCell ref="N163:N166"/>
    <mergeCell ref="O163:O166"/>
    <mergeCell ref="P163:P166"/>
    <mergeCell ref="Q163:Q166"/>
    <mergeCell ref="R163:R166"/>
    <mergeCell ref="S163:S166"/>
    <mergeCell ref="T163:T166"/>
    <mergeCell ref="U163:U166"/>
    <mergeCell ref="B117:B119"/>
    <mergeCell ref="C117:C119"/>
    <mergeCell ref="V163:V166"/>
    <mergeCell ref="W163:W166"/>
    <mergeCell ref="X163:X166"/>
    <mergeCell ref="Y163:Y166"/>
    <mergeCell ref="Z163:Z166"/>
    <mergeCell ref="AA163:AA166"/>
    <mergeCell ref="H229:H231"/>
    <mergeCell ref="AB163:AB166"/>
    <mergeCell ref="N168:N169"/>
    <mergeCell ref="O168:O169"/>
    <mergeCell ref="P168:P169"/>
    <mergeCell ref="Q168:Q169"/>
    <mergeCell ref="R168:R169"/>
    <mergeCell ref="S168:S169"/>
    <mergeCell ref="T168:T169"/>
    <mergeCell ref="U168:U169"/>
    <mergeCell ref="V168:V169"/>
    <mergeCell ref="W168:W169"/>
    <mergeCell ref="AA168:AA169"/>
    <mergeCell ref="Q1807:Q1810"/>
    <mergeCell ref="R1807:R1810"/>
    <mergeCell ref="S1807:S1810"/>
    <mergeCell ref="T1807:T1810"/>
    <mergeCell ref="U1807:U1810"/>
    <mergeCell ref="AE1146:AE1149"/>
    <mergeCell ref="AF1146:AF1149"/>
    <mergeCell ref="AG1146:AG1149"/>
    <mergeCell ref="AH1146:AH1149"/>
    <mergeCell ref="AE1645:AE1647"/>
    <mergeCell ref="S1645:S1647"/>
    <mergeCell ref="T1645:T1647"/>
    <mergeCell ref="U1645:U1647"/>
    <mergeCell ref="AH1645:AH1647"/>
    <mergeCell ref="AI1645:AI1647"/>
    <mergeCell ref="D1642:D1644"/>
    <mergeCell ref="E1642:E1644"/>
    <mergeCell ref="F1642:F1644"/>
    <mergeCell ref="AE1642:AE1644"/>
    <mergeCell ref="AF1642:AF1644"/>
    <mergeCell ref="AG1642:AG1644"/>
    <mergeCell ref="AH1642:AH1644"/>
    <mergeCell ref="AI1642:AI1644"/>
    <mergeCell ref="Y1163:Y1165"/>
    <mergeCell ref="Z1485:Z1488"/>
    <mergeCell ref="AA1485:AA1488"/>
    <mergeCell ref="AA1451:AA1453"/>
    <mergeCell ref="E1696:E1698"/>
    <mergeCell ref="E1429:E1431"/>
    <mergeCell ref="P1469:P1470"/>
    <mergeCell ref="Q1469:Q1470"/>
    <mergeCell ref="E1595:E1597"/>
    <mergeCell ref="G1569:G1571"/>
    <mergeCell ref="I1258:I1260"/>
    <mergeCell ref="I1402:I1404"/>
    <mergeCell ref="G1467:G1468"/>
    <mergeCell ref="F1469:F1470"/>
    <mergeCell ref="G1469:G1470"/>
    <mergeCell ref="T1565:T1568"/>
    <mergeCell ref="Q1188:Q1190"/>
    <mergeCell ref="AA1172:AA1175"/>
    <mergeCell ref="AB1172:AB1175"/>
    <mergeCell ref="D1405:D1407"/>
    <mergeCell ref="E1405:E1407"/>
    <mergeCell ref="F1405:F1407"/>
    <mergeCell ref="G1405:G1407"/>
    <mergeCell ref="I1405:I1407"/>
    <mergeCell ref="O1405:O1406"/>
    <mergeCell ref="G1772:G1774"/>
    <mergeCell ref="H1772:H1774"/>
    <mergeCell ref="I1772:I1774"/>
    <mergeCell ref="N1772:N1774"/>
    <mergeCell ref="O1772:O1774"/>
    <mergeCell ref="P1772:P1774"/>
    <mergeCell ref="Q1772:Q1774"/>
    <mergeCell ref="AA1772:AA1774"/>
    <mergeCell ref="G1518:G1521"/>
    <mergeCell ref="H1515:H1517"/>
    <mergeCell ref="S1546:S1548"/>
    <mergeCell ref="G1503:G1505"/>
    <mergeCell ref="F1722:F1724"/>
    <mergeCell ref="V1728:V1731"/>
    <mergeCell ref="V1713:V1715"/>
    <mergeCell ref="U1716:U1718"/>
    <mergeCell ref="B1745:B1747"/>
    <mergeCell ref="C1745:C1747"/>
    <mergeCell ref="D1745:D1747"/>
    <mergeCell ref="E1745:E1747"/>
    <mergeCell ref="F1745:F1747"/>
    <mergeCell ref="G1745:G1747"/>
    <mergeCell ref="H1745:H1747"/>
    <mergeCell ref="AJ1826:AJ1829"/>
    <mergeCell ref="E1738:E1741"/>
    <mergeCell ref="F1738:F1741"/>
    <mergeCell ref="G1738:G1741"/>
    <mergeCell ref="H1738:H1741"/>
    <mergeCell ref="I1738:I1741"/>
    <mergeCell ref="N1738:N1741"/>
    <mergeCell ref="O1738:O1741"/>
    <mergeCell ref="P1738:P1741"/>
    <mergeCell ref="Q1738:Q1741"/>
    <mergeCell ref="R1738:R1741"/>
    <mergeCell ref="AJ1764:AJ1767"/>
    <mergeCell ref="AA1761:AA1763"/>
    <mergeCell ref="Y1764:Y1767"/>
    <mergeCell ref="Z1764:Z1767"/>
    <mergeCell ref="AA1764:AA1767"/>
    <mergeCell ref="H1761:H1763"/>
    <mergeCell ref="I1761:I1763"/>
    <mergeCell ref="N1761:N1763"/>
    <mergeCell ref="O1761:O1763"/>
    <mergeCell ref="P1761:P1763"/>
    <mergeCell ref="Q1761:Q1763"/>
    <mergeCell ref="X1764:X1767"/>
    <mergeCell ref="AE1772:AE1774"/>
    <mergeCell ref="AF1772:AF1774"/>
    <mergeCell ref="AG1772:AG1774"/>
    <mergeCell ref="AH1772:AH1774"/>
    <mergeCell ref="AI1772:AI1774"/>
    <mergeCell ref="AJ1772:AJ1774"/>
    <mergeCell ref="X1761:X1763"/>
    <mergeCell ref="AJ1768:AJ1771"/>
    <mergeCell ref="D1761:D1763"/>
    <mergeCell ref="AG1761:AG1763"/>
    <mergeCell ref="AG1768:AG1771"/>
    <mergeCell ref="AJ1742:AJ1744"/>
    <mergeCell ref="AJ1791:AJ1793"/>
    <mergeCell ref="AJ1788:AJ1790"/>
    <mergeCell ref="E1785:E1787"/>
    <mergeCell ref="F1785:F1787"/>
    <mergeCell ref="G1785:G1787"/>
    <mergeCell ref="B1826:B1829"/>
    <mergeCell ref="C1826:C1829"/>
    <mergeCell ref="D1826:D1829"/>
    <mergeCell ref="E1826:E1829"/>
    <mergeCell ref="F1826:F1829"/>
    <mergeCell ref="G1826:G1829"/>
    <mergeCell ref="H1826:H1829"/>
    <mergeCell ref="E1757:E1760"/>
    <mergeCell ref="D1807:D1810"/>
    <mergeCell ref="E1807:E1810"/>
    <mergeCell ref="F1807:F1810"/>
    <mergeCell ref="G1807:G1810"/>
    <mergeCell ref="I1807:I1810"/>
    <mergeCell ref="N1807:N1810"/>
    <mergeCell ref="O1807:O1810"/>
    <mergeCell ref="P1807:P1810"/>
    <mergeCell ref="I1826:I1829"/>
    <mergeCell ref="N1826:N1829"/>
    <mergeCell ref="O1826:O1829"/>
    <mergeCell ref="P1826:P1829"/>
    <mergeCell ref="Q1826:Q1829"/>
    <mergeCell ref="R1826:R1829"/>
    <mergeCell ref="S1826:S1829"/>
    <mergeCell ref="T1826:T1829"/>
    <mergeCell ref="U1826:U1829"/>
    <mergeCell ref="V1826:V1829"/>
    <mergeCell ref="W1826:W1829"/>
    <mergeCell ref="X1826:X1829"/>
    <mergeCell ref="Y1826:Y1829"/>
    <mergeCell ref="Z1826:Z1829"/>
    <mergeCell ref="AA1826:AA1829"/>
    <mergeCell ref="AB1826:AB1829"/>
    <mergeCell ref="AC1826:AC1829"/>
    <mergeCell ref="AD1826:AD1829"/>
    <mergeCell ref="AE1826:AE1829"/>
    <mergeCell ref="AF1826:AF1829"/>
    <mergeCell ref="AG1826:AG1829"/>
    <mergeCell ref="AH1826:AH1829"/>
    <mergeCell ref="AI1826:AI1829"/>
    <mergeCell ref="H1735:H1737"/>
    <mergeCell ref="I1735:I1737"/>
    <mergeCell ref="N1735:N1737"/>
    <mergeCell ref="O1745:O1747"/>
    <mergeCell ref="P1745:P1747"/>
    <mergeCell ref="Q1745:Q1747"/>
    <mergeCell ref="AB1738:AB1741"/>
    <mergeCell ref="AC1738:AC1741"/>
    <mergeCell ref="AD1738:AD1741"/>
    <mergeCell ref="AE1738:AE1741"/>
    <mergeCell ref="AF1738:AF1741"/>
    <mergeCell ref="AG1738:AG1741"/>
    <mergeCell ref="AH1738:AH1741"/>
    <mergeCell ref="AI1738:AI1741"/>
    <mergeCell ref="O1735:O1737"/>
    <mergeCell ref="P1735:P1737"/>
    <mergeCell ref="Q1735:Q1737"/>
    <mergeCell ref="R1735:R1737"/>
    <mergeCell ref="S1735:S1737"/>
    <mergeCell ref="H1785:H1787"/>
    <mergeCell ref="AA1807:AA1810"/>
    <mergeCell ref="T1757:T1760"/>
    <mergeCell ref="W1812:W1814"/>
    <mergeCell ref="X1812:X1814"/>
    <mergeCell ref="AC1812:AC1814"/>
    <mergeCell ref="AD1812:AD1814"/>
    <mergeCell ref="AE1812:AE1814"/>
    <mergeCell ref="AF1812:AF1814"/>
    <mergeCell ref="AG1812:AG1814"/>
    <mergeCell ref="Q1812:Q1814"/>
    <mergeCell ref="R1812:R1814"/>
    <mergeCell ref="S1812:S1814"/>
    <mergeCell ref="Y1812:Y1814"/>
    <mergeCell ref="Z1812:Z1814"/>
    <mergeCell ref="AA1812:AA1814"/>
    <mergeCell ref="AB1812:AB1814"/>
    <mergeCell ref="U1745:U1747"/>
    <mergeCell ref="V1745:V1747"/>
    <mergeCell ref="S1738:S1741"/>
    <mergeCell ref="AI1788:AI1790"/>
    <mergeCell ref="W1819:W1821"/>
    <mergeCell ref="N1751:N1753"/>
    <mergeCell ref="B1754:B1756"/>
    <mergeCell ref="C1754:C1756"/>
    <mergeCell ref="D1754:D1756"/>
    <mergeCell ref="C1735:C1737"/>
    <mergeCell ref="D1735:D1737"/>
    <mergeCell ref="E1735:E1737"/>
    <mergeCell ref="F1735:F1737"/>
    <mergeCell ref="G1735:G1737"/>
    <mergeCell ref="W1757:W1760"/>
    <mergeCell ref="AC1735:AC1737"/>
    <mergeCell ref="F1764:F1767"/>
    <mergeCell ref="G1764:G1767"/>
    <mergeCell ref="F1757:F1760"/>
    <mergeCell ref="G1757:G1760"/>
    <mergeCell ref="B1768:B1771"/>
    <mergeCell ref="AF114:AF116"/>
    <mergeCell ref="AG114:AG116"/>
    <mergeCell ref="H1719:H1721"/>
    <mergeCell ref="F1725:F1727"/>
    <mergeCell ref="G1725:G1727"/>
    <mergeCell ref="I1725:I1727"/>
    <mergeCell ref="F1728:F1731"/>
    <mergeCell ref="G1728:G1731"/>
    <mergeCell ref="H1728:H1731"/>
    <mergeCell ref="G1719:G1721"/>
    <mergeCell ref="H1696:H1698"/>
    <mergeCell ref="G1689:G1691"/>
    <mergeCell ref="I1692:I1695"/>
    <mergeCell ref="Q1696:Q1698"/>
    <mergeCell ref="R1696:R1698"/>
    <mergeCell ref="S1696:S1698"/>
    <mergeCell ref="F1689:F1691"/>
    <mergeCell ref="Q114:Q116"/>
    <mergeCell ref="R114:R116"/>
    <mergeCell ref="S114:S116"/>
    <mergeCell ref="T114:T116"/>
    <mergeCell ref="W114:W116"/>
    <mergeCell ref="X114:X116"/>
    <mergeCell ref="Y114:Y116"/>
    <mergeCell ref="Z114:Z116"/>
    <mergeCell ref="AA114:AA116"/>
    <mergeCell ref="AB114:AB116"/>
    <mergeCell ref="AC114:AC116"/>
    <mergeCell ref="AD114:AD116"/>
    <mergeCell ref="AE114:AE116"/>
    <mergeCell ref="F1492:F1495"/>
    <mergeCell ref="H1503:H1505"/>
    <mergeCell ref="S1565:S1568"/>
    <mergeCell ref="H1549:H1551"/>
    <mergeCell ref="H1546:H1548"/>
    <mergeCell ref="N1562:N1564"/>
    <mergeCell ref="O1562:O1564"/>
    <mergeCell ref="P1562:P1564"/>
    <mergeCell ref="I1555:I1558"/>
    <mergeCell ref="F1506:F1508"/>
    <mergeCell ref="R1532:R1535"/>
    <mergeCell ref="I1503:I1505"/>
    <mergeCell ref="R1506:R1508"/>
    <mergeCell ref="F1536:F1538"/>
    <mergeCell ref="Q1402:Q1404"/>
    <mergeCell ref="U114:U116"/>
    <mergeCell ref="V114:V116"/>
    <mergeCell ref="R1402:R1404"/>
    <mergeCell ref="S1402:S1404"/>
    <mergeCell ref="AH114:AH116"/>
    <mergeCell ref="AI114:AI116"/>
    <mergeCell ref="AJ114:AJ116"/>
    <mergeCell ref="AH995:AH998"/>
    <mergeCell ref="AH1052:AH1054"/>
    <mergeCell ref="P117:P119"/>
    <mergeCell ref="Q117:Q119"/>
    <mergeCell ref="R117:R119"/>
    <mergeCell ref="S117:S119"/>
    <mergeCell ref="B1742:B1744"/>
    <mergeCell ref="C1742:C1744"/>
    <mergeCell ref="G1742:G1744"/>
    <mergeCell ref="H1742:H1744"/>
    <mergeCell ref="I1742:I1744"/>
    <mergeCell ref="N1742:N1744"/>
    <mergeCell ref="O1742:O1744"/>
    <mergeCell ref="P1742:P1744"/>
    <mergeCell ref="Q1742:Q1744"/>
    <mergeCell ref="R1742:R1744"/>
    <mergeCell ref="S1742:S1744"/>
    <mergeCell ref="T1742:T1744"/>
    <mergeCell ref="U1742:U1744"/>
    <mergeCell ref="V1742:V1744"/>
    <mergeCell ref="B1525:B1527"/>
    <mergeCell ref="B1728:B1731"/>
    <mergeCell ref="B1496:B1498"/>
    <mergeCell ref="E1532:E1535"/>
    <mergeCell ref="F1532:F1535"/>
    <mergeCell ref="D1515:D1517"/>
    <mergeCell ref="B1515:B1517"/>
    <mergeCell ref="H1492:H1495"/>
    <mergeCell ref="I1518:I1521"/>
    <mergeCell ref="O1518:O1521"/>
    <mergeCell ref="B1532:B1535"/>
    <mergeCell ref="C1512:C1514"/>
    <mergeCell ref="C1532:C1535"/>
    <mergeCell ref="D1532:D1535"/>
    <mergeCell ref="C1536:C1538"/>
    <mergeCell ref="D1536:D1538"/>
    <mergeCell ref="B1536:B1538"/>
    <mergeCell ref="B1518:B1521"/>
    <mergeCell ref="C1518:C1521"/>
    <mergeCell ref="D1518:D1521"/>
    <mergeCell ref="S1492:S1495"/>
    <mergeCell ref="D1509:D1511"/>
    <mergeCell ref="B1512:B1514"/>
    <mergeCell ref="D1742:D1744"/>
    <mergeCell ref="E1742:E1744"/>
    <mergeCell ref="F1742:F1744"/>
    <mergeCell ref="T117:T119"/>
    <mergeCell ref="U117:U119"/>
    <mergeCell ref="V117:V119"/>
    <mergeCell ref="W117:W119"/>
    <mergeCell ref="X117:X119"/>
    <mergeCell ref="D1549:D1551"/>
    <mergeCell ref="U1728:U1731"/>
    <mergeCell ref="E1673:E1676"/>
    <mergeCell ref="B1677:B1679"/>
    <mergeCell ref="R1655:R1657"/>
    <mergeCell ref="G1722:G1724"/>
    <mergeCell ref="I1722:I1724"/>
    <mergeCell ref="P1585:P1587"/>
    <mergeCell ref="P1598:P1599"/>
    <mergeCell ref="AD117:AD119"/>
    <mergeCell ref="D117:D119"/>
    <mergeCell ref="E117:E119"/>
    <mergeCell ref="F117:F119"/>
    <mergeCell ref="G117:G119"/>
    <mergeCell ref="H117:H119"/>
    <mergeCell ref="I117:I119"/>
    <mergeCell ref="N117:N119"/>
    <mergeCell ref="O117:O119"/>
    <mergeCell ref="AB1768:AB1771"/>
    <mergeCell ref="AC1768:AC1771"/>
    <mergeCell ref="S1768:S1771"/>
    <mergeCell ref="T1768:T1771"/>
    <mergeCell ref="U1768:U1771"/>
    <mergeCell ref="C1757:C1760"/>
    <mergeCell ref="D1757:D1760"/>
    <mergeCell ref="E1761:E1763"/>
    <mergeCell ref="Q1757:Q1760"/>
    <mergeCell ref="R1757:R1760"/>
    <mergeCell ref="S1757:S1760"/>
    <mergeCell ref="P1757:P1760"/>
    <mergeCell ref="AB1742:AB1744"/>
    <mergeCell ref="E1768:E1771"/>
    <mergeCell ref="F1768:F1771"/>
    <mergeCell ref="G1768:G1771"/>
    <mergeCell ref="H1768:H1771"/>
    <mergeCell ref="E1539:E1541"/>
    <mergeCell ref="F1539:F1541"/>
    <mergeCell ref="N1492:N1495"/>
    <mergeCell ref="O1496:O1498"/>
    <mergeCell ref="R1546:R1548"/>
    <mergeCell ref="C1499:C1502"/>
    <mergeCell ref="D1552:D1554"/>
    <mergeCell ref="C1542:C1545"/>
    <mergeCell ref="C1546:C1548"/>
    <mergeCell ref="D1546:D1548"/>
    <mergeCell ref="E1512:E1514"/>
    <mergeCell ref="G1539:G1541"/>
    <mergeCell ref="P1518:P1521"/>
    <mergeCell ref="O1539:O1541"/>
    <mergeCell ref="P1542:P1545"/>
    <mergeCell ref="Q1542:Q1545"/>
    <mergeCell ref="O1492:O1495"/>
    <mergeCell ref="I1536:I1538"/>
    <mergeCell ref="G1512:G1514"/>
    <mergeCell ref="F1673:F1676"/>
    <mergeCell ref="H1709:H1712"/>
    <mergeCell ref="F1664:F1666"/>
    <mergeCell ref="G1664:G1666"/>
    <mergeCell ref="E1699:E1701"/>
    <mergeCell ref="T1402:T1404"/>
    <mergeCell ref="S1539:S1541"/>
    <mergeCell ref="Q1546:Q1548"/>
    <mergeCell ref="F1542:F1545"/>
    <mergeCell ref="D1411:D1413"/>
    <mergeCell ref="F1411:F1413"/>
    <mergeCell ref="E1411:E1413"/>
    <mergeCell ref="T1559:T1561"/>
    <mergeCell ref="V1515:V1517"/>
    <mergeCell ref="X1536:X1538"/>
    <mergeCell ref="Z1518:Z1521"/>
    <mergeCell ref="E1420:E1422"/>
    <mergeCell ref="F1420:F1422"/>
    <mergeCell ref="V1716:V1718"/>
    <mergeCell ref="AB168:AB169"/>
    <mergeCell ref="B1420:B1422"/>
    <mergeCell ref="B1539:B1541"/>
    <mergeCell ref="AH163:AH166"/>
    <mergeCell ref="AI163:AI166"/>
    <mergeCell ref="AJ163:AJ166"/>
    <mergeCell ref="AJ1258:AJ1260"/>
    <mergeCell ref="AI1402:AI1404"/>
    <mergeCell ref="AH1021:AH1024"/>
    <mergeCell ref="AG1025:AG1027"/>
    <mergeCell ref="AF1034:AF1036"/>
    <mergeCell ref="AF1129:AF1132"/>
    <mergeCell ref="AF1091:AF1093"/>
    <mergeCell ref="Z1081:Z1083"/>
    <mergeCell ref="U1081:U1083"/>
    <mergeCell ref="Z1094:Z1096"/>
    <mergeCell ref="AC1133:AC1135"/>
    <mergeCell ref="AD1133:AD1135"/>
    <mergeCell ref="AC1136:AC1138"/>
    <mergeCell ref="AC1043:AC1045"/>
    <mergeCell ref="AB1068:AB1070"/>
    <mergeCell ref="AD1046:AD1048"/>
    <mergeCell ref="AA1040:AA1042"/>
    <mergeCell ref="AE1046:AE1048"/>
    <mergeCell ref="V1169:V1171"/>
    <mergeCell ref="W1169:W1171"/>
    <mergeCell ref="X1274:X1277"/>
    <mergeCell ref="X1226:X1228"/>
    <mergeCell ref="AG1037:AG1039"/>
    <mergeCell ref="AF1037:AF1039"/>
    <mergeCell ref="AF1046:AF1048"/>
    <mergeCell ref="AF1043:AF1045"/>
    <mergeCell ref="AD1359:AD1362"/>
    <mergeCell ref="AE1359:AE1362"/>
    <mergeCell ref="AC1366:AC1368"/>
    <mergeCell ref="AE1366:AE1368"/>
    <mergeCell ref="Z1375:Z1377"/>
    <mergeCell ref="AA1375:AA1377"/>
    <mergeCell ref="AC1375:AC1377"/>
    <mergeCell ref="W1375:W1377"/>
    <mergeCell ref="X1375:X1377"/>
    <mergeCell ref="AG1104:AG1106"/>
    <mergeCell ref="W1204:W1207"/>
    <mergeCell ref="Y1345:Y1348"/>
    <mergeCell ref="AB1114:AB1116"/>
    <mergeCell ref="Y1110:Y1113"/>
    <mergeCell ref="AJ1157:AJ1159"/>
    <mergeCell ref="AJ1160:AJ1162"/>
    <mergeCell ref="AB1043:AB1045"/>
    <mergeCell ref="AF1018:AF1020"/>
    <mergeCell ref="D1492:D1495"/>
    <mergeCell ref="D1496:D1498"/>
    <mergeCell ref="AJ1402:AJ1404"/>
    <mergeCell ref="AJ950:AJ952"/>
    <mergeCell ref="U1123:U1125"/>
    <mergeCell ref="AD1129:AD1132"/>
    <mergeCell ref="AJ1110:AJ1113"/>
    <mergeCell ref="AI1094:AI1096"/>
    <mergeCell ref="AF1114:AF1116"/>
    <mergeCell ref="AG1114:AG1116"/>
    <mergeCell ref="C1492:C1495"/>
    <mergeCell ref="C1496:C1498"/>
    <mergeCell ref="AC168:AC169"/>
    <mergeCell ref="AD168:AD169"/>
    <mergeCell ref="AE168:AE169"/>
    <mergeCell ref="C1420:C1422"/>
    <mergeCell ref="B1478:B1480"/>
    <mergeCell ref="C1478:C1480"/>
    <mergeCell ref="B1467:B1468"/>
    <mergeCell ref="C1467:C1468"/>
    <mergeCell ref="B1469:B1470"/>
    <mergeCell ref="E1432:E1434"/>
    <mergeCell ref="E1435:E1437"/>
    <mergeCell ref="C1429:C1431"/>
    <mergeCell ref="D1471:D1474"/>
    <mergeCell ref="I1469:I1470"/>
    <mergeCell ref="P1471:P1474"/>
    <mergeCell ref="E168:E169"/>
    <mergeCell ref="F168:F169"/>
    <mergeCell ref="G168:G169"/>
    <mergeCell ref="H168:H169"/>
    <mergeCell ref="I168:I169"/>
    <mergeCell ref="I1745:I1747"/>
    <mergeCell ref="N1745:N1747"/>
    <mergeCell ref="J1146:J1147"/>
    <mergeCell ref="K1146:K1147"/>
    <mergeCell ref="B1503:B1505"/>
    <mergeCell ref="C1696:C1698"/>
    <mergeCell ref="B1645:B1647"/>
    <mergeCell ref="C1645:C1647"/>
    <mergeCell ref="C1552:C1554"/>
    <mergeCell ref="C1595:C1597"/>
    <mergeCell ref="C1559:C1561"/>
    <mergeCell ref="B1251:B1254"/>
    <mergeCell ref="C1251:C1254"/>
    <mergeCell ref="B1509:B1511"/>
    <mergeCell ref="C1515:C1517"/>
    <mergeCell ref="B1546:B1548"/>
    <mergeCell ref="B1489:B1491"/>
    <mergeCell ref="C1489:C1491"/>
    <mergeCell ref="B1492:B1495"/>
    <mergeCell ref="B1454:B1456"/>
    <mergeCell ref="B1542:B1545"/>
    <mergeCell ref="H1475:H1477"/>
    <mergeCell ref="I1475:I1477"/>
    <mergeCell ref="N1475:N1477"/>
    <mergeCell ref="F1475:F1477"/>
    <mergeCell ref="G1464:G1466"/>
    <mergeCell ref="E1454:E1456"/>
    <mergeCell ref="H1418:H1419"/>
    <mergeCell ref="C1418:C1419"/>
    <mergeCell ref="D1442:D1444"/>
    <mergeCell ref="E1442:E1444"/>
    <mergeCell ref="B1442:B1444"/>
    <mergeCell ref="C1442:C1444"/>
    <mergeCell ref="B1464:B1466"/>
    <mergeCell ref="C1528:C1531"/>
    <mergeCell ref="B1692:B1695"/>
    <mergeCell ref="E1689:E1691"/>
    <mergeCell ref="E1492:E1495"/>
    <mergeCell ref="N1555:N1558"/>
    <mergeCell ref="B1506:B1508"/>
    <mergeCell ref="C1506:C1508"/>
    <mergeCell ref="C1503:C1505"/>
    <mergeCell ref="B1405:B1407"/>
    <mergeCell ref="C1405:C1407"/>
    <mergeCell ref="P1405:P1407"/>
    <mergeCell ref="C1402:C1404"/>
    <mergeCell ref="B1499:B1502"/>
    <mergeCell ref="B1485:B1488"/>
    <mergeCell ref="C1485:C1488"/>
    <mergeCell ref="D1485:D1488"/>
    <mergeCell ref="E1485:E1488"/>
    <mergeCell ref="C1549:C1551"/>
    <mergeCell ref="H1552:H1554"/>
    <mergeCell ref="C1539:C1541"/>
    <mergeCell ref="B1639:B1641"/>
    <mergeCell ref="C1639:C1641"/>
    <mergeCell ref="B1642:B1644"/>
    <mergeCell ref="I1642:I1644"/>
    <mergeCell ref="N1642:N1644"/>
    <mergeCell ref="O1642:O1644"/>
    <mergeCell ref="P1642:P1644"/>
    <mergeCell ref="U1642:U1644"/>
    <mergeCell ref="P1442:P1444"/>
    <mergeCell ref="Q1442:Q1444"/>
    <mergeCell ref="C1435:C1437"/>
    <mergeCell ref="F1432:F1434"/>
    <mergeCell ref="G1432:G1434"/>
    <mergeCell ref="F1445:F1447"/>
    <mergeCell ref="G1445:G1447"/>
    <mergeCell ref="N1451:N1453"/>
    <mergeCell ref="F1464:F1466"/>
    <mergeCell ref="P1445:P1447"/>
    <mergeCell ref="N1429:N1431"/>
    <mergeCell ref="B1460:B1463"/>
    <mergeCell ref="C1460:C1463"/>
    <mergeCell ref="D1460:D1463"/>
    <mergeCell ref="E1460:E1463"/>
    <mergeCell ref="I1496:I1498"/>
    <mergeCell ref="G1506:G1508"/>
    <mergeCell ref="N1518:N1521"/>
    <mergeCell ref="I1515:I1517"/>
    <mergeCell ref="P1536:P1538"/>
    <mergeCell ref="B1471:B1474"/>
    <mergeCell ref="S1585:S1587"/>
    <mergeCell ref="S1588:S1590"/>
    <mergeCell ref="T1492:T1495"/>
    <mergeCell ref="F1485:F1488"/>
    <mergeCell ref="G1485:G1488"/>
    <mergeCell ref="H1485:H1488"/>
    <mergeCell ref="I1485:I1488"/>
    <mergeCell ref="N1485:N1488"/>
    <mergeCell ref="E1588:E1590"/>
    <mergeCell ref="E1549:E1551"/>
    <mergeCell ref="E1542:E1545"/>
    <mergeCell ref="Q1489:Q1491"/>
    <mergeCell ref="O1532:O1535"/>
    <mergeCell ref="O1552:O1554"/>
    <mergeCell ref="F1549:F1551"/>
    <mergeCell ref="N1552:N1554"/>
    <mergeCell ref="D1569:D1571"/>
    <mergeCell ref="E1546:E1548"/>
    <mergeCell ref="E1569:E1571"/>
    <mergeCell ref="F1569:F1571"/>
    <mergeCell ref="E1451:E1453"/>
    <mergeCell ref="F1451:F1453"/>
    <mergeCell ref="N1572:N1574"/>
    <mergeCell ref="T1575:T1577"/>
    <mergeCell ref="D1575:D1577"/>
    <mergeCell ref="D1542:D1545"/>
    <mergeCell ref="B1549:B1551"/>
    <mergeCell ref="E1552:E1554"/>
    <mergeCell ref="H1536:H1538"/>
    <mergeCell ref="H1539:H1541"/>
    <mergeCell ref="Q1509:Q1511"/>
    <mergeCell ref="R1509:R1511"/>
    <mergeCell ref="R1492:R1495"/>
    <mergeCell ref="D1499:D1502"/>
    <mergeCell ref="E1499:E1502"/>
    <mergeCell ref="F1499:F1502"/>
    <mergeCell ref="E1496:E1498"/>
    <mergeCell ref="F1496:F1498"/>
    <mergeCell ref="Q1532:Q1535"/>
    <mergeCell ref="D1512:D1514"/>
    <mergeCell ref="Y1191:Y1193"/>
    <mergeCell ref="Y1239:Y1241"/>
    <mergeCell ref="Z1163:Z1165"/>
    <mergeCell ref="AC1359:AC1362"/>
    <mergeCell ref="Y1160:Y1162"/>
    <mergeCell ref="AA1150:AA1152"/>
    <mergeCell ref="AB1150:AB1152"/>
    <mergeCell ref="AC1150:AC1152"/>
    <mergeCell ref="AD1150:AD1152"/>
    <mergeCell ref="AB1139:AB1142"/>
    <mergeCell ref="AD1139:AD1142"/>
    <mergeCell ref="Z1160:Z1162"/>
    <mergeCell ref="X1258:X1260"/>
    <mergeCell ref="Y1157:Y1159"/>
    <mergeCell ref="R1363:R1365"/>
    <mergeCell ref="R1375:R1377"/>
    <mergeCell ref="R1359:R1362"/>
    <mergeCell ref="AB1402:AB1404"/>
    <mergeCell ref="AC1402:AC1404"/>
    <mergeCell ref="AD1402:AD1404"/>
    <mergeCell ref="I1160:I1162"/>
    <mergeCell ref="E1438:E1441"/>
    <mergeCell ref="S1464:S1466"/>
    <mergeCell ref="D1429:D1431"/>
    <mergeCell ref="O1438:O1441"/>
    <mergeCell ref="H1432:H1434"/>
    <mergeCell ref="R1451:R1453"/>
    <mergeCell ref="F1512:F1514"/>
    <mergeCell ref="Y1146:Y1149"/>
    <mergeCell ref="Z1146:Z1149"/>
    <mergeCell ref="AA1146:AA1149"/>
    <mergeCell ref="AD1378:AD1381"/>
    <mergeCell ref="D1420:D1422"/>
    <mergeCell ref="G1438:G1441"/>
    <mergeCell ref="I1435:I1437"/>
    <mergeCell ref="N1435:N1437"/>
    <mergeCell ref="I1432:I1434"/>
    <mergeCell ref="Q1405:Q1407"/>
    <mergeCell ref="Z1139:Z1142"/>
    <mergeCell ref="P1200:P1203"/>
    <mergeCell ref="Q1200:Q1203"/>
    <mergeCell ref="R1208:R1211"/>
    <mergeCell ref="W1160:W1162"/>
    <mergeCell ref="Q1313:Q1316"/>
    <mergeCell ref="R1313:R1316"/>
    <mergeCell ref="S1313:S1316"/>
    <mergeCell ref="W1402:W1404"/>
    <mergeCell ref="U1197:U1199"/>
    <mergeCell ref="AA1191:AA1193"/>
    <mergeCell ref="AB1268:AB1270"/>
    <mergeCell ref="Y1402:Y1404"/>
    <mergeCell ref="Z1402:Z1404"/>
    <mergeCell ref="H1411:H1413"/>
    <mergeCell ref="T1248:T1250"/>
    <mergeCell ref="AE1058:AE1060"/>
    <mergeCell ref="AF1469:AF1470"/>
    <mergeCell ref="AH1435:AH1437"/>
    <mergeCell ref="AD1475:AD1477"/>
    <mergeCell ref="AE1475:AE1477"/>
    <mergeCell ref="AG1454:AG1456"/>
    <mergeCell ref="AG1464:AG1466"/>
    <mergeCell ref="AD1454:AD1456"/>
    <mergeCell ref="AH1471:AH1474"/>
    <mergeCell ref="Q1464:Q1466"/>
    <mergeCell ref="P1467:P1468"/>
    <mergeCell ref="S1467:S1468"/>
    <mergeCell ref="S1469:S1470"/>
    <mergeCell ref="O1469:O1470"/>
    <mergeCell ref="X1432:X1434"/>
    <mergeCell ref="H1136:H1138"/>
    <mergeCell ref="T1139:T1142"/>
    <mergeCell ref="N1133:N1135"/>
    <mergeCell ref="I1136:I1138"/>
    <mergeCell ref="O1153:O1156"/>
    <mergeCell ref="Q1110:Q1113"/>
    <mergeCell ref="T1163:T1165"/>
    <mergeCell ref="N1163:N1165"/>
    <mergeCell ref="P1163:P1165"/>
    <mergeCell ref="Q1163:Q1165"/>
    <mergeCell ref="AC1139:AC1142"/>
    <mergeCell ref="O1471:O1474"/>
    <mergeCell ref="O1475:O1477"/>
    <mergeCell ref="P1475:P1477"/>
    <mergeCell ref="Z1169:Z1171"/>
    <mergeCell ref="AE1191:AE1193"/>
    <mergeCell ref="AB1081:AB1083"/>
    <mergeCell ref="AC1081:AC1083"/>
    <mergeCell ref="Z1110:Z1113"/>
    <mergeCell ref="AA1157:AA1159"/>
    <mergeCell ref="Z1204:Z1207"/>
    <mergeCell ref="AB1129:AB1132"/>
    <mergeCell ref="AA1402:AA1404"/>
    <mergeCell ref="Z1258:Z1260"/>
    <mergeCell ref="Z1136:Z1138"/>
    <mergeCell ref="Y1129:Y1132"/>
    <mergeCell ref="AF1296:AF1298"/>
    <mergeCell ref="AB1359:AB1362"/>
    <mergeCell ref="AE1271:AE1273"/>
    <mergeCell ref="X1223:X1225"/>
    <mergeCell ref="V1043:V1045"/>
    <mergeCell ref="AB1028:AB1030"/>
    <mergeCell ref="AD1015:AD1017"/>
    <mergeCell ref="U1031:U1033"/>
    <mergeCell ref="U1025:U1027"/>
    <mergeCell ref="Y1040:Y1042"/>
    <mergeCell ref="V924:V926"/>
    <mergeCell ref="S1028:S1030"/>
    <mergeCell ref="V1110:V1113"/>
    <mergeCell ref="Q1052:Q1054"/>
    <mergeCell ref="B1139:B1142"/>
    <mergeCell ref="C1139:C1142"/>
    <mergeCell ref="D1139:D1142"/>
    <mergeCell ref="E1139:E1142"/>
    <mergeCell ref="F1139:F1142"/>
    <mergeCell ref="G1139:G1142"/>
    <mergeCell ref="H1139:H1142"/>
    <mergeCell ref="C1150:C1152"/>
    <mergeCell ref="AE1378:AE1381"/>
    <mergeCell ref="AE1296:AE1298"/>
    <mergeCell ref="AH1258:AH1260"/>
    <mergeCell ref="AD1123:AD1125"/>
    <mergeCell ref="AD1120:AD1122"/>
    <mergeCell ref="Y1123:Y1125"/>
    <mergeCell ref="AC1068:AC1070"/>
    <mergeCell ref="W1091:W1093"/>
    <mergeCell ref="X1094:X1096"/>
    <mergeCell ref="AE1150:AE1152"/>
    <mergeCell ref="AF1150:AF1152"/>
    <mergeCell ref="AF1120:AF1122"/>
    <mergeCell ref="AE1139:AE1142"/>
    <mergeCell ref="AF1139:AF1142"/>
    <mergeCell ref="AE1339:AE1341"/>
    <mergeCell ref="W1104:W1106"/>
    <mergeCell ref="W1094:W1096"/>
    <mergeCell ref="AE1136:AE1138"/>
    <mergeCell ref="I950:I952"/>
    <mergeCell ref="N950:N952"/>
    <mergeCell ref="O950:O952"/>
    <mergeCell ref="P950:P952"/>
    <mergeCell ref="Q950:Q952"/>
    <mergeCell ref="R950:R952"/>
    <mergeCell ref="S950:S952"/>
    <mergeCell ref="T950:T952"/>
    <mergeCell ref="U950:U952"/>
    <mergeCell ref="V950:V952"/>
    <mergeCell ref="W950:W952"/>
    <mergeCell ref="X950:X952"/>
    <mergeCell ref="Y950:Y952"/>
    <mergeCell ref="Z950:Z952"/>
    <mergeCell ref="AA950:AA952"/>
    <mergeCell ref="AB950:AB952"/>
    <mergeCell ref="AC950:AC952"/>
    <mergeCell ref="AD950:AD952"/>
    <mergeCell ref="AE950:AE952"/>
    <mergeCell ref="AF950:AF952"/>
    <mergeCell ref="AJ1055:AJ1057"/>
    <mergeCell ref="AJ937:AJ939"/>
    <mergeCell ref="AJ924:AJ926"/>
    <mergeCell ref="AE937:AE939"/>
    <mergeCell ref="AB931:AB933"/>
    <mergeCell ref="AC953:AC955"/>
    <mergeCell ref="AB956:AB959"/>
    <mergeCell ref="Z972:Z974"/>
    <mergeCell ref="AG1097:AG1100"/>
    <mergeCell ref="Z931:Z933"/>
    <mergeCell ref="AG1009:AG1011"/>
    <mergeCell ref="AA1028:AA1030"/>
    <mergeCell ref="AC1028:AC1030"/>
    <mergeCell ref="AE1034:AE1036"/>
    <mergeCell ref="AE1074:AE1076"/>
    <mergeCell ref="AD1081:AD1083"/>
    <mergeCell ref="P1251:P1254"/>
    <mergeCell ref="Q1251:Q1254"/>
    <mergeCell ref="R1251:R1254"/>
    <mergeCell ref="S1251:S1254"/>
    <mergeCell ref="T1251:T1254"/>
    <mergeCell ref="O1402:O1403"/>
    <mergeCell ref="P1402:P1404"/>
    <mergeCell ref="V1068:V1070"/>
    <mergeCell ref="W1068:W1070"/>
    <mergeCell ref="O1163:O1165"/>
    <mergeCell ref="X1104:X1106"/>
    <mergeCell ref="AA1139:AA1142"/>
    <mergeCell ref="W1251:W1254"/>
    <mergeCell ref="X1251:X1254"/>
    <mergeCell ref="Y1251:Y1254"/>
    <mergeCell ref="Z1251:Z1254"/>
    <mergeCell ref="AA1251:AA1254"/>
    <mergeCell ref="AB1251:AB1254"/>
    <mergeCell ref="AE1117:AE1119"/>
    <mergeCell ref="Y1114:Y1116"/>
    <mergeCell ref="W1031:W1033"/>
    <mergeCell ref="W1012:W1014"/>
    <mergeCell ref="X999:X1001"/>
    <mergeCell ref="W999:W1001"/>
    <mergeCell ref="X1006:X1008"/>
    <mergeCell ref="W1009:W1011"/>
    <mergeCell ref="AA944:AA946"/>
    <mergeCell ref="AB944:AB946"/>
    <mergeCell ref="T1255:T1257"/>
    <mergeCell ref="S1287:S1289"/>
    <mergeCell ref="AD1290:AD1292"/>
    <mergeCell ref="Z1043:Z1045"/>
    <mergeCell ref="V1258:V1260"/>
    <mergeCell ref="V1188:V1190"/>
    <mergeCell ref="U963:U965"/>
    <mergeCell ref="AA1015:AA1017"/>
    <mergeCell ref="U1009:U1011"/>
    <mergeCell ref="U1139:U1142"/>
    <mergeCell ref="V1139:V1142"/>
    <mergeCell ref="V1320:V1322"/>
    <mergeCell ref="V1296:V1298"/>
    <mergeCell ref="U1071:U1073"/>
    <mergeCell ref="V1071:V1073"/>
    <mergeCell ref="X1204:X1207"/>
    <mergeCell ref="X1191:X1193"/>
    <mergeCell ref="U1232:U1234"/>
    <mergeCell ref="V1232:V1234"/>
    <mergeCell ref="X1271:X1273"/>
    <mergeCell ref="AI1040:AI1042"/>
    <mergeCell ref="AI1015:AI1017"/>
    <mergeCell ref="Z1097:Z1100"/>
    <mergeCell ref="AI934:AI936"/>
    <mergeCell ref="AG1015:AG1017"/>
    <mergeCell ref="AE1025:AE1027"/>
    <mergeCell ref="AH972:AH974"/>
    <mergeCell ref="AH1006:AH1008"/>
    <mergeCell ref="AE1006:AE1008"/>
    <mergeCell ref="AF1006:AF1008"/>
    <mergeCell ref="AB963:AB965"/>
    <mergeCell ref="AB1058:AB1060"/>
    <mergeCell ref="AA1037:AA1039"/>
    <mergeCell ref="Y1049:Y1051"/>
    <mergeCell ref="Z1049:Z1051"/>
    <mergeCell ref="AA1049:AA1051"/>
    <mergeCell ref="AB1049:AB1051"/>
    <mergeCell ref="Z1068:Z1070"/>
    <mergeCell ref="AG1034:AG1036"/>
    <mergeCell ref="AF1012:AF1014"/>
    <mergeCell ref="AG940:AG943"/>
    <mergeCell ref="AB1018:AB1020"/>
    <mergeCell ref="Z1018:Z1020"/>
    <mergeCell ref="AA1006:AA1008"/>
    <mergeCell ref="AA1009:AA1011"/>
    <mergeCell ref="AA1018:AA1020"/>
    <mergeCell ref="Y1002:Y1005"/>
    <mergeCell ref="Y1068:Y1070"/>
    <mergeCell ref="Y1074:Y1076"/>
    <mergeCell ref="AB1025:AB1027"/>
    <mergeCell ref="AF983:AF984"/>
    <mergeCell ref="AF999:AF1001"/>
    <mergeCell ref="AG995:AG998"/>
    <mergeCell ref="AJ450:AJ453"/>
    <mergeCell ref="AI408:AI410"/>
    <mergeCell ref="AI443:AI445"/>
    <mergeCell ref="AI440:AI442"/>
    <mergeCell ref="AI446:AI449"/>
    <mergeCell ref="AH492:AH494"/>
    <mergeCell ref="Z495:Z498"/>
    <mergeCell ref="AD486:AD488"/>
    <mergeCell ref="Y518:Y520"/>
    <mergeCell ref="AE486:AE488"/>
    <mergeCell ref="AF512:AF514"/>
    <mergeCell ref="AE466:AE468"/>
    <mergeCell ref="AF466:AF468"/>
    <mergeCell ref="AD460:AD462"/>
    <mergeCell ref="AE460:AE462"/>
    <mergeCell ref="AH460:AH462"/>
    <mergeCell ref="AB472:AB475"/>
    <mergeCell ref="AC466:AC468"/>
    <mergeCell ref="AF242:AF244"/>
    <mergeCell ref="AI1006:AI1008"/>
    <mergeCell ref="AJ947:AJ949"/>
    <mergeCell ref="AJ1104:AJ1106"/>
    <mergeCell ref="AI1052:AI1054"/>
    <mergeCell ref="AJ1052:AJ1054"/>
    <mergeCell ref="AG921:AG923"/>
    <mergeCell ref="AF1002:AF1005"/>
    <mergeCell ref="AG1002:AG1005"/>
    <mergeCell ref="AE1012:AE1014"/>
    <mergeCell ref="AC1040:AC1042"/>
    <mergeCell ref="AH1031:AH1033"/>
    <mergeCell ref="W1046:W1048"/>
    <mergeCell ref="AJ1006:AJ1008"/>
    <mergeCell ref="AJ1040:AJ1042"/>
    <mergeCell ref="AG1018:AG1020"/>
    <mergeCell ref="AF980:AF982"/>
    <mergeCell ref="AG1077:AG1080"/>
    <mergeCell ref="AA1055:AA1057"/>
    <mergeCell ref="Z1084:Z1087"/>
    <mergeCell ref="AC1074:AC1076"/>
    <mergeCell ref="Y1058:Y1060"/>
    <mergeCell ref="Z1058:Z1060"/>
    <mergeCell ref="Z1074:Z1076"/>
    <mergeCell ref="AA1025:AA1027"/>
    <mergeCell ref="AJ978:AJ979"/>
    <mergeCell ref="AG1081:AG1083"/>
    <mergeCell ref="AA1084:AA1087"/>
    <mergeCell ref="AB1084:AB1087"/>
    <mergeCell ref="AC1084:AC1087"/>
    <mergeCell ref="AD1084:AD1087"/>
    <mergeCell ref="AE1084:AE1087"/>
    <mergeCell ref="AB1074:AB1076"/>
    <mergeCell ref="AE1052:AE1054"/>
    <mergeCell ref="Z1040:Z1042"/>
    <mergeCell ref="AB1037:AB1039"/>
    <mergeCell ref="AD983:AD984"/>
    <mergeCell ref="AC999:AC1001"/>
    <mergeCell ref="AC1018:AC1020"/>
    <mergeCell ref="AD1018:AD1020"/>
    <mergeCell ref="AC1025:AC1027"/>
    <mergeCell ref="AD995:AD998"/>
    <mergeCell ref="AD1040:AD1042"/>
    <mergeCell ref="AE1009:AE1011"/>
    <mergeCell ref="AD1002:AD1005"/>
    <mergeCell ref="AD1028:AD1030"/>
    <mergeCell ref="W1405:W1407"/>
    <mergeCell ref="X1405:X1407"/>
    <mergeCell ref="Y1405:Y1407"/>
    <mergeCell ref="Z1405:Z1407"/>
    <mergeCell ref="AA1405:AA1407"/>
    <mergeCell ref="AA1489:AA1491"/>
    <mergeCell ref="AJ1418:AJ1419"/>
    <mergeCell ref="AA1445:AA1447"/>
    <mergeCell ref="AB1445:AB1447"/>
    <mergeCell ref="AC1445:AC1447"/>
    <mergeCell ref="AB1467:AB1468"/>
    <mergeCell ref="AE1420:AE1422"/>
    <mergeCell ref="X1402:X1404"/>
    <mergeCell ref="AJ1405:AJ1407"/>
    <mergeCell ref="Z1274:Z1277"/>
    <mergeCell ref="AD1296:AD1298"/>
    <mergeCell ref="AC1274:AC1277"/>
    <mergeCell ref="AD1268:AD1270"/>
    <mergeCell ref="AB1271:AB1273"/>
    <mergeCell ref="AC1271:AC1273"/>
    <mergeCell ref="AK197:AK199"/>
    <mergeCell ref="AL197:AL199"/>
    <mergeCell ref="AC200:AC201"/>
    <mergeCell ref="AD200:AD201"/>
    <mergeCell ref="AE200:AE201"/>
    <mergeCell ref="AF200:AF201"/>
    <mergeCell ref="AG200:AG201"/>
    <mergeCell ref="AH200:AH201"/>
    <mergeCell ref="AI200:AI201"/>
    <mergeCell ref="AJ200:AJ201"/>
    <mergeCell ref="Y197:Y199"/>
    <mergeCell ref="Z197:Z199"/>
    <mergeCell ref="AA197:AA199"/>
    <mergeCell ref="AB197:AB199"/>
    <mergeCell ref="AC197:AC199"/>
    <mergeCell ref="AD197:AD199"/>
    <mergeCell ref="AE197:AE199"/>
    <mergeCell ref="AF197:AF199"/>
    <mergeCell ref="AG197:AG199"/>
    <mergeCell ref="AH197:AH199"/>
    <mergeCell ref="AI197:AI199"/>
    <mergeCell ref="Y200:Y201"/>
    <mergeCell ref="Z200:Z201"/>
    <mergeCell ref="AJ499:AJ502"/>
    <mergeCell ref="AC563:AC565"/>
    <mergeCell ref="AA563:AA565"/>
    <mergeCell ref="Y560:Y562"/>
    <mergeCell ref="Z560:Z562"/>
    <mergeCell ref="Y534:Y536"/>
    <mergeCell ref="AI566:AI567"/>
    <mergeCell ref="AJ563:AJ565"/>
    <mergeCell ref="AH560:AH562"/>
    <mergeCell ref="AJ566:AJ567"/>
    <mergeCell ref="AF531:AF533"/>
    <mergeCell ref="AG512:AG514"/>
    <mergeCell ref="AG556:AG559"/>
    <mergeCell ref="AG531:AG533"/>
    <mergeCell ref="AE556:AE559"/>
    <mergeCell ref="AG566:AG567"/>
    <mergeCell ref="AD518:AD520"/>
    <mergeCell ref="AA518:AA520"/>
    <mergeCell ref="AG524:AG526"/>
    <mergeCell ref="AF566:AF567"/>
    <mergeCell ref="W1293:W1295"/>
    <mergeCell ref="S1408:S1410"/>
    <mergeCell ref="S1411:S1413"/>
    <mergeCell ref="S1363:S1365"/>
    <mergeCell ref="S1356:S1358"/>
    <mergeCell ref="S1359:S1362"/>
    <mergeCell ref="W1359:W1362"/>
    <mergeCell ref="Z1345:Z1348"/>
    <mergeCell ref="AD1345:AD1348"/>
    <mergeCell ref="AI1258:AI1260"/>
    <mergeCell ref="AJ1385:AJ1387"/>
    <mergeCell ref="AI1385:AI1387"/>
    <mergeCell ref="AJ1411:AJ1413"/>
    <mergeCell ref="AH1402:AH1404"/>
    <mergeCell ref="AJ1382:AJ1384"/>
    <mergeCell ref="AB1378:AB1381"/>
    <mergeCell ref="AE1369:AE1371"/>
    <mergeCell ref="AF1369:AF1371"/>
    <mergeCell ref="AA1372:AA1374"/>
    <mergeCell ref="Y1363:Y1365"/>
    <mergeCell ref="U1345:U1348"/>
    <mergeCell ref="V1345:V1348"/>
    <mergeCell ref="W1317:W1319"/>
    <mergeCell ref="X1317:X1319"/>
    <mergeCell ref="Z1320:Z1322"/>
    <mergeCell ref="AE1293:AE1295"/>
    <mergeCell ref="AE1320:AE1322"/>
    <mergeCell ref="AB1499:AB1502"/>
    <mergeCell ref="AC1499:AC1502"/>
    <mergeCell ref="AC1258:AC1260"/>
    <mergeCell ref="AD1258:AD1260"/>
    <mergeCell ref="AE1258:AE1260"/>
    <mergeCell ref="AF1258:AF1260"/>
    <mergeCell ref="AG1258:AG1260"/>
    <mergeCell ref="AJ1359:AJ1362"/>
    <mergeCell ref="AI1356:AI1358"/>
    <mergeCell ref="AA1359:AA1362"/>
    <mergeCell ref="W1258:W1260"/>
    <mergeCell ref="V1313:V1316"/>
    <mergeCell ref="AE1345:AE1348"/>
    <mergeCell ref="AH1467:AH1468"/>
    <mergeCell ref="AG1432:AG1434"/>
    <mergeCell ref="AI1420:AI1422"/>
    <mergeCell ref="AI1345:AI1348"/>
    <mergeCell ref="AA1287:AA1289"/>
    <mergeCell ref="Y1293:Y1295"/>
    <mergeCell ref="Y1296:Y1298"/>
    <mergeCell ref="AC1317:AC1319"/>
    <mergeCell ref="AD1317:AD1319"/>
    <mergeCell ref="AE1317:AE1319"/>
    <mergeCell ref="AE1330:AE1332"/>
    <mergeCell ref="AD1309:AD1312"/>
    <mergeCell ref="AF1405:AF1407"/>
    <mergeCell ref="AJ1345:AJ1348"/>
    <mergeCell ref="AH1411:AH1413"/>
    <mergeCell ref="AI1411:AI1413"/>
    <mergeCell ref="AA1411:AA1413"/>
    <mergeCell ref="AB1411:AB1413"/>
    <mergeCell ref="AC1411:AC1413"/>
    <mergeCell ref="AD1411:AD1413"/>
    <mergeCell ref="AH1345:AH1348"/>
    <mergeCell ref="AI1414:AI1417"/>
    <mergeCell ref="AG1414:AG1417"/>
    <mergeCell ref="AH1330:AH1332"/>
    <mergeCell ref="AE1411:AE1413"/>
    <mergeCell ref="AJ1761:AJ1763"/>
    <mergeCell ref="AF1764:AF1767"/>
    <mergeCell ref="AG1764:AG1767"/>
    <mergeCell ref="AG568:AG570"/>
    <mergeCell ref="AE524:AE526"/>
    <mergeCell ref="Y531:Y533"/>
    <mergeCell ref="Z531:Z533"/>
    <mergeCell ref="AA531:AA533"/>
    <mergeCell ref="AB531:AB533"/>
    <mergeCell ref="AC531:AC533"/>
    <mergeCell ref="AD531:AD533"/>
    <mergeCell ref="AE531:AE533"/>
    <mergeCell ref="AI556:AI559"/>
    <mergeCell ref="AG563:AG565"/>
    <mergeCell ref="AF560:AF562"/>
    <mergeCell ref="AA534:AA536"/>
    <mergeCell ref="AB534:AB536"/>
    <mergeCell ref="AC534:AC536"/>
    <mergeCell ref="AD534:AD536"/>
    <mergeCell ref="AA560:AA562"/>
    <mergeCell ref="Y1150:Y1152"/>
    <mergeCell ref="Z1150:Z1152"/>
    <mergeCell ref="AF937:AF939"/>
    <mergeCell ref="Z765:Z767"/>
    <mergeCell ref="Z674:Z676"/>
    <mergeCell ref="Z793:Z795"/>
    <mergeCell ref="Y790:Y792"/>
    <mergeCell ref="Z796:Z799"/>
    <mergeCell ref="AF1136:AF1138"/>
    <mergeCell ref="AD1061:AD1064"/>
    <mergeCell ref="AG1074:AG1076"/>
    <mergeCell ref="AG1052:AG1054"/>
    <mergeCell ref="AB1052:AB1054"/>
    <mergeCell ref="AC1037:AC1039"/>
    <mergeCell ref="Z1129:Z1132"/>
    <mergeCell ref="AA1129:AA1132"/>
    <mergeCell ref="AA924:AA926"/>
    <mergeCell ref="Y915:Y917"/>
    <mergeCell ref="Z915:Z917"/>
    <mergeCell ref="AD918:AD920"/>
    <mergeCell ref="AJ1420:AJ1422"/>
    <mergeCell ref="AF1445:AF1447"/>
    <mergeCell ref="AG1445:AG1447"/>
    <mergeCell ref="AI1445:AI1447"/>
    <mergeCell ref="Z1451:Z1453"/>
    <mergeCell ref="AJ1448:AJ1450"/>
    <mergeCell ref="AG1442:AG1444"/>
    <mergeCell ref="AH1442:AH1444"/>
    <mergeCell ref="AJ1445:AJ1447"/>
    <mergeCell ref="AE1375:AE1377"/>
    <mergeCell ref="AI1359:AI1362"/>
    <mergeCell ref="AC1313:AC1316"/>
    <mergeCell ref="AE566:AE567"/>
    <mergeCell ref="AF553:AF555"/>
    <mergeCell ref="AG527:AG530"/>
    <mergeCell ref="AH527:AH530"/>
    <mergeCell ref="AH553:AH555"/>
    <mergeCell ref="AG553:AG555"/>
    <mergeCell ref="AH1375:AH1377"/>
    <mergeCell ref="AA1471:AA1474"/>
    <mergeCell ref="AG999:AG1001"/>
    <mergeCell ref="AG1021:AG1024"/>
    <mergeCell ref="AF1015:AF1017"/>
    <mergeCell ref="AF1028:AF1030"/>
    <mergeCell ref="AJ630:AJ633"/>
    <mergeCell ref="AD649:AD652"/>
    <mergeCell ref="AD921:AD923"/>
    <mergeCell ref="AJ729:AJ731"/>
    <mergeCell ref="AJ706:AJ708"/>
    <mergeCell ref="AJ716:AJ718"/>
    <mergeCell ref="AF729:AF731"/>
    <mergeCell ref="AG729:AG731"/>
    <mergeCell ref="AH729:AH731"/>
    <mergeCell ref="AA793:AA795"/>
    <mergeCell ref="AB793:AB795"/>
    <mergeCell ref="Z722:Z725"/>
    <mergeCell ref="AJ712:AJ715"/>
    <mergeCell ref="AJ663:AJ665"/>
    <mergeCell ref="AJ666:AJ668"/>
    <mergeCell ref="AF663:AF665"/>
    <mergeCell ref="AJ669:AJ672"/>
    <mergeCell ref="Z666:Z668"/>
    <mergeCell ref="X649:X652"/>
    <mergeCell ref="W848:W850"/>
    <mergeCell ref="X848:X850"/>
    <mergeCell ref="Y848:Y850"/>
    <mergeCell ref="Z848:Z850"/>
    <mergeCell ref="AA848:AA850"/>
    <mergeCell ref="AJ674:AJ676"/>
    <mergeCell ref="AH666:AH668"/>
    <mergeCell ref="X666:X668"/>
    <mergeCell ref="AI666:AI668"/>
    <mergeCell ref="AB566:AB567"/>
    <mergeCell ref="AI553:AI555"/>
    <mergeCell ref="AB921:AB923"/>
    <mergeCell ref="W835:W837"/>
    <mergeCell ref="Y838:Y841"/>
    <mergeCell ref="AE810:AE813"/>
    <mergeCell ref="AE854:AE856"/>
    <mergeCell ref="AB892:AB895"/>
    <mergeCell ref="AC892:AC895"/>
    <mergeCell ref="AD892:AD895"/>
    <mergeCell ref="AE892:AE895"/>
    <mergeCell ref="X915:X917"/>
    <mergeCell ref="Y912:Y914"/>
    <mergeCell ref="Y867:Y869"/>
    <mergeCell ref="Y879:Y882"/>
    <mergeCell ref="AJ476:AJ479"/>
    <mergeCell ref="AJ483:AJ485"/>
    <mergeCell ref="AC521:AC523"/>
    <mergeCell ref="AJ472:AJ475"/>
    <mergeCell ref="AB476:AB479"/>
    <mergeCell ref="AE521:AE523"/>
    <mergeCell ref="AJ489:AJ491"/>
    <mergeCell ref="AI492:AI494"/>
    <mergeCell ref="AJ492:AJ494"/>
    <mergeCell ref="AJ515:AJ517"/>
    <mergeCell ref="AI524:AI526"/>
    <mergeCell ref="AJ454:AJ456"/>
    <mergeCell ref="AE489:AE491"/>
    <mergeCell ref="AE472:AE475"/>
    <mergeCell ref="AF506:AF508"/>
    <mergeCell ref="AC460:AC462"/>
    <mergeCell ref="AG499:AG502"/>
    <mergeCell ref="S480:S482"/>
    <mergeCell ref="T495:T498"/>
    <mergeCell ref="T463:T465"/>
    <mergeCell ref="U463:U465"/>
    <mergeCell ref="V463:V465"/>
    <mergeCell ref="AF489:AF491"/>
    <mergeCell ref="AE476:AE479"/>
    <mergeCell ref="Y476:Y479"/>
    <mergeCell ref="Y480:Y482"/>
    <mergeCell ref="AH503:AH505"/>
    <mergeCell ref="AH489:AH491"/>
    <mergeCell ref="AA489:AA491"/>
    <mergeCell ref="AF476:AF479"/>
    <mergeCell ref="AG476:AG479"/>
    <mergeCell ref="AH476:AH479"/>
    <mergeCell ref="AI476:AI479"/>
    <mergeCell ref="AC489:AC491"/>
    <mergeCell ref="AA503:AA505"/>
    <mergeCell ref="AA492:AA494"/>
    <mergeCell ref="AG463:AG465"/>
    <mergeCell ref="AG469:AG471"/>
    <mergeCell ref="AH457:AH459"/>
    <mergeCell ref="AA524:AA526"/>
    <mergeCell ref="AB524:AB526"/>
    <mergeCell ref="AC524:AC526"/>
    <mergeCell ref="AB495:AB498"/>
    <mergeCell ref="AI457:AI459"/>
    <mergeCell ref="Y524:Y526"/>
    <mergeCell ref="AC515:AC517"/>
    <mergeCell ref="U518:U520"/>
    <mergeCell ref="AH524:AH526"/>
    <mergeCell ref="AD512:AD514"/>
    <mergeCell ref="AF518:AF520"/>
    <mergeCell ref="AB512:AB514"/>
    <mergeCell ref="AC512:AC514"/>
    <mergeCell ref="Y509:Y511"/>
    <mergeCell ref="Z524:Z526"/>
    <mergeCell ref="V512:V514"/>
    <mergeCell ref="AD466:AD468"/>
    <mergeCell ref="Y483:Y485"/>
    <mergeCell ref="Z483:Z485"/>
    <mergeCell ref="AJ521:AJ523"/>
    <mergeCell ref="AA483:AA485"/>
    <mergeCell ref="AB483:AB485"/>
    <mergeCell ref="AC483:AC485"/>
    <mergeCell ref="AD483:AD485"/>
    <mergeCell ref="V476:V479"/>
    <mergeCell ref="V617:V619"/>
    <mergeCell ref="W617:W619"/>
    <mergeCell ref="Q820:Q821"/>
    <mergeCell ref="U703:U705"/>
    <mergeCell ref="E879:E882"/>
    <mergeCell ref="W873:W875"/>
    <mergeCell ref="N630:N633"/>
    <mergeCell ref="U630:U633"/>
    <mergeCell ref="U578:U580"/>
    <mergeCell ref="P722:P725"/>
    <mergeCell ref="P842:P844"/>
    <mergeCell ref="Y787:Y789"/>
    <mergeCell ref="X828:X831"/>
    <mergeCell ref="W825:W827"/>
    <mergeCell ref="X832:X834"/>
    <mergeCell ref="R774:R776"/>
    <mergeCell ref="U822:U824"/>
    <mergeCell ref="V793:V795"/>
    <mergeCell ref="S722:S725"/>
    <mergeCell ref="V909:V911"/>
    <mergeCell ref="W892:W895"/>
    <mergeCell ref="X892:X895"/>
    <mergeCell ref="Y892:Y895"/>
    <mergeCell ref="W889:W891"/>
    <mergeCell ref="X889:X891"/>
    <mergeCell ref="Y889:Y891"/>
    <mergeCell ref="Q762:Q764"/>
    <mergeCell ref="W771:W773"/>
    <mergeCell ref="S762:S764"/>
    <mergeCell ref="T762:T764"/>
    <mergeCell ref="U832:U834"/>
    <mergeCell ref="P835:P837"/>
    <mergeCell ref="X1049:X1051"/>
    <mergeCell ref="I771:I773"/>
    <mergeCell ref="F793:F795"/>
    <mergeCell ref="R587:R589"/>
    <mergeCell ref="S617:S619"/>
    <mergeCell ref="X1040:X1042"/>
    <mergeCell ref="W1037:W1039"/>
    <mergeCell ref="X719:X721"/>
    <mergeCell ref="Y687:Y690"/>
    <mergeCell ref="Y835:Y837"/>
    <mergeCell ref="W660:W662"/>
    <mergeCell ref="W709:W711"/>
    <mergeCell ref="W643:W645"/>
    <mergeCell ref="X709:X711"/>
    <mergeCell ref="W593:W596"/>
    <mergeCell ref="X593:X596"/>
    <mergeCell ref="X816:X819"/>
    <mergeCell ref="X822:X824"/>
    <mergeCell ref="Y1018:Y1020"/>
    <mergeCell ref="Y1021:Y1024"/>
    <mergeCell ref="Y1006:Y1008"/>
    <mergeCell ref="Y1034:Y1036"/>
    <mergeCell ref="Y1012:Y1014"/>
    <mergeCell ref="AC992:AC994"/>
    <mergeCell ref="X983:X984"/>
    <mergeCell ref="AF1055:AF1057"/>
    <mergeCell ref="X1002:X1005"/>
    <mergeCell ref="Z1031:Z1033"/>
    <mergeCell ref="X1025:X1027"/>
    <mergeCell ref="X1058:X1060"/>
    <mergeCell ref="AE1021:AE1024"/>
    <mergeCell ref="AG1046:AG1048"/>
    <mergeCell ref="AC1251:AC1254"/>
    <mergeCell ref="AD1251:AD1254"/>
    <mergeCell ref="AE1251:AE1254"/>
    <mergeCell ref="AF1251:AF1254"/>
    <mergeCell ref="AG1251:AG1254"/>
    <mergeCell ref="V1166:V1168"/>
    <mergeCell ref="V1182:V1184"/>
    <mergeCell ref="V1081:V1083"/>
    <mergeCell ref="W1216:W1219"/>
    <mergeCell ref="W1084:W1087"/>
    <mergeCell ref="Y1323:Y1325"/>
    <mergeCell ref="Z1323:Z1325"/>
    <mergeCell ref="W1133:W1135"/>
    <mergeCell ref="X1097:X1100"/>
    <mergeCell ref="X1163:X1165"/>
    <mergeCell ref="X1110:X1113"/>
    <mergeCell ref="S796:S799"/>
    <mergeCell ref="T796:T799"/>
    <mergeCell ref="U694:U696"/>
    <mergeCell ref="AJ1136:AJ1138"/>
    <mergeCell ref="AJ1143:AJ1145"/>
    <mergeCell ref="B687:B690"/>
    <mergeCell ref="C687:C690"/>
    <mergeCell ref="T660:T662"/>
    <mergeCell ref="W687:W690"/>
    <mergeCell ref="X687:X690"/>
    <mergeCell ref="U921:U923"/>
    <mergeCell ref="V918:V920"/>
    <mergeCell ref="V921:V923"/>
    <mergeCell ref="AD1055:AD1057"/>
    <mergeCell ref="AI1055:AI1057"/>
    <mergeCell ref="X1061:X1064"/>
    <mergeCell ref="AE687:AE690"/>
    <mergeCell ref="AF687:AF690"/>
    <mergeCell ref="AG687:AG690"/>
    <mergeCell ref="AH687:AH690"/>
    <mergeCell ref="AI687:AI690"/>
    <mergeCell ref="AJ687:AJ690"/>
    <mergeCell ref="AC832:AC834"/>
    <mergeCell ref="AD832:AD834"/>
    <mergeCell ref="AI777:AI780"/>
    <mergeCell ref="AG820:AG821"/>
    <mergeCell ref="AH820:AH821"/>
    <mergeCell ref="AI820:AI821"/>
    <mergeCell ref="AJ820:AJ821"/>
    <mergeCell ref="AC790:AC792"/>
    <mergeCell ref="AB777:AB780"/>
    <mergeCell ref="AA787:AA789"/>
    <mergeCell ref="AA765:AA767"/>
    <mergeCell ref="AH810:AH813"/>
    <mergeCell ref="AA1012:AA1014"/>
    <mergeCell ref="AC931:AC933"/>
    <mergeCell ref="AD931:AD933"/>
    <mergeCell ref="AE944:AE946"/>
    <mergeCell ref="AJ944:AJ946"/>
    <mergeCell ref="V832:V834"/>
    <mergeCell ref="U842:U844"/>
    <mergeCell ref="W845:W847"/>
    <mergeCell ref="Y747:Y749"/>
    <mergeCell ref="Y808:Y809"/>
    <mergeCell ref="Y774:Y776"/>
    <mergeCell ref="AB857:AB859"/>
    <mergeCell ref="AC857:AC859"/>
    <mergeCell ref="U653:U656"/>
    <mergeCell ref="S620:S623"/>
    <mergeCell ref="R571:R574"/>
    <mergeCell ref="AC683:AC686"/>
    <mergeCell ref="X842:X844"/>
    <mergeCell ref="U774:U776"/>
    <mergeCell ref="Y842:Y844"/>
    <mergeCell ref="Y832:Y834"/>
    <mergeCell ref="Y845:Y847"/>
    <mergeCell ref="Y796:Y799"/>
    <mergeCell ref="S838:S841"/>
    <mergeCell ref="U796:U799"/>
    <mergeCell ref="R771:R773"/>
    <mergeCell ref="W796:W799"/>
    <mergeCell ref="W838:W841"/>
    <mergeCell ref="T805:T807"/>
    <mergeCell ref="T808:T809"/>
    <mergeCell ref="R816:R819"/>
    <mergeCell ref="T845:T847"/>
    <mergeCell ref="AD796:AD799"/>
    <mergeCell ref="AE796:AE799"/>
    <mergeCell ref="Y643:Y645"/>
    <mergeCell ref="AD643:AD645"/>
    <mergeCell ref="AB649:AB652"/>
    <mergeCell ref="AB643:AB645"/>
    <mergeCell ref="AC643:AC645"/>
    <mergeCell ref="AD640:AD642"/>
    <mergeCell ref="AE640:AE642"/>
    <mergeCell ref="AA624:AA626"/>
    <mergeCell ref="AB624:AB626"/>
    <mergeCell ref="AC624:AC626"/>
    <mergeCell ref="AE627:AE629"/>
    <mergeCell ref="T694:T696"/>
    <mergeCell ref="S703:S705"/>
    <mergeCell ref="AA703:AA705"/>
    <mergeCell ref="W810:W813"/>
    <mergeCell ref="AE835:AE837"/>
    <mergeCell ref="W774:W776"/>
    <mergeCell ref="V774:V776"/>
    <mergeCell ref="V781:V783"/>
    <mergeCell ref="AC758:AC761"/>
    <mergeCell ref="Y828:Y831"/>
    <mergeCell ref="W828:W831"/>
    <mergeCell ref="T649:T652"/>
    <mergeCell ref="T680:T682"/>
    <mergeCell ref="R614:R616"/>
    <mergeCell ref="U674:U676"/>
    <mergeCell ref="R611:R613"/>
    <mergeCell ref="W756:W757"/>
    <mergeCell ref="Y750:Y752"/>
    <mergeCell ref="T832:T834"/>
    <mergeCell ref="S771:S773"/>
    <mergeCell ref="W832:W834"/>
    <mergeCell ref="Z768:Z770"/>
    <mergeCell ref="R765:R767"/>
    <mergeCell ref="S765:S767"/>
    <mergeCell ref="S627:S629"/>
    <mergeCell ref="O663:O665"/>
    <mergeCell ref="P697:P699"/>
    <mergeCell ref="Q697:Q699"/>
    <mergeCell ref="E571:E574"/>
    <mergeCell ref="G563:G565"/>
    <mergeCell ref="O556:O559"/>
    <mergeCell ref="P614:P616"/>
    <mergeCell ref="F646:F648"/>
    <mergeCell ref="G646:G648"/>
    <mergeCell ref="H646:H648"/>
    <mergeCell ref="T608:T610"/>
    <mergeCell ref="S624:S626"/>
    <mergeCell ref="S719:S721"/>
    <mergeCell ref="T617:T619"/>
    <mergeCell ref="Q706:Q708"/>
    <mergeCell ref="Q712:Q715"/>
    <mergeCell ref="S660:S662"/>
    <mergeCell ref="E597:E598"/>
    <mergeCell ref="Q575:Q577"/>
    <mergeCell ref="Q611:Q613"/>
    <mergeCell ref="R597:R598"/>
    <mergeCell ref="S597:S598"/>
    <mergeCell ref="R680:R682"/>
    <mergeCell ref="N556:N559"/>
    <mergeCell ref="H687:H690"/>
    <mergeCell ref="I614:I616"/>
    <mergeCell ref="P663:P665"/>
    <mergeCell ref="P712:P715"/>
    <mergeCell ref="T683:T686"/>
    <mergeCell ref="O700:O702"/>
    <mergeCell ref="F706:F708"/>
    <mergeCell ref="S750:S752"/>
    <mergeCell ref="Q666:Q668"/>
    <mergeCell ref="Q709:Q711"/>
    <mergeCell ref="P660:P662"/>
    <mergeCell ref="T560:T562"/>
    <mergeCell ref="P599:P601"/>
    <mergeCell ref="Q599:Q601"/>
    <mergeCell ref="S581:S582"/>
    <mergeCell ref="H556:H559"/>
    <mergeCell ref="P560:P562"/>
    <mergeCell ref="N624:N626"/>
    <mergeCell ref="O669:O672"/>
    <mergeCell ref="N663:N665"/>
    <mergeCell ref="I680:I682"/>
    <mergeCell ref="O643:O645"/>
    <mergeCell ref="G643:G645"/>
    <mergeCell ref="F581:F582"/>
    <mergeCell ref="E643:E645"/>
    <mergeCell ref="F643:F645"/>
    <mergeCell ref="G581:G582"/>
    <mergeCell ref="R566:R567"/>
    <mergeCell ref="AH1061:AH1064"/>
    <mergeCell ref="AI1107:AI1109"/>
    <mergeCell ref="AI1061:AI1064"/>
    <mergeCell ref="AC1129:AC1132"/>
    <mergeCell ref="AG1126:AG1128"/>
    <mergeCell ref="AC1114:AC1116"/>
    <mergeCell ref="Z1107:Z1109"/>
    <mergeCell ref="AA1107:AA1109"/>
    <mergeCell ref="AA1126:AA1128"/>
    <mergeCell ref="Y1169:Y1171"/>
    <mergeCell ref="Y1094:Y1096"/>
    <mergeCell ref="Z1061:Z1064"/>
    <mergeCell ref="AD1094:AD1096"/>
    <mergeCell ref="AA1077:AA1080"/>
    <mergeCell ref="AE1255:AE1257"/>
    <mergeCell ref="AF1255:AF1257"/>
    <mergeCell ref="AG1255:AG1257"/>
    <mergeCell ref="AC1123:AC1125"/>
    <mergeCell ref="AA1123:AA1125"/>
    <mergeCell ref="AA1120:AA1122"/>
    <mergeCell ref="Z1123:Z1125"/>
    <mergeCell ref="AI1378:AI1381"/>
    <mergeCell ref="AB1146:AB1149"/>
    <mergeCell ref="AC1268:AC1270"/>
    <mergeCell ref="AB1330:AB1332"/>
    <mergeCell ref="AB1143:AB1145"/>
    <mergeCell ref="AE1216:AE1219"/>
    <mergeCell ref="Z1313:Z1316"/>
    <mergeCell ref="AA1317:AA1319"/>
    <mergeCell ref="AI1255:AI1257"/>
    <mergeCell ref="AH1251:AH1254"/>
    <mergeCell ref="AI1251:AI1254"/>
    <mergeCell ref="AB1160:AB1162"/>
    <mergeCell ref="AH1139:AH1142"/>
    <mergeCell ref="AI1139:AI1142"/>
    <mergeCell ref="AA1323:AA1325"/>
    <mergeCell ref="Z1120:Z1122"/>
    <mergeCell ref="Z1104:Z1106"/>
    <mergeCell ref="AA1232:AA1234"/>
    <mergeCell ref="AF1194:AF1196"/>
    <mergeCell ref="Y1223:Y1225"/>
    <mergeCell ref="Z1223:Z1225"/>
    <mergeCell ref="AA1226:AA1228"/>
    <mergeCell ref="AA1261:AA1264"/>
    <mergeCell ref="Y1172:Y1175"/>
    <mergeCell ref="AI1188:AI1190"/>
    <mergeCell ref="AF1223:AF1225"/>
    <mergeCell ref="AE1226:AE1228"/>
    <mergeCell ref="AF1220:AF1222"/>
    <mergeCell ref="AI1126:AI1128"/>
    <mergeCell ref="AG1101:AG1103"/>
    <mergeCell ref="Z1185:Z1187"/>
    <mergeCell ref="AE1091:AE1093"/>
    <mergeCell ref="AF1101:AF1103"/>
    <mergeCell ref="Z1117:Z1119"/>
    <mergeCell ref="AA1136:AA1138"/>
    <mergeCell ref="AA1091:AA1093"/>
    <mergeCell ref="AB1123:AB1125"/>
    <mergeCell ref="AC1220:AC1222"/>
    <mergeCell ref="AD1160:AD1162"/>
    <mergeCell ref="Z1077:Z1080"/>
    <mergeCell ref="AD1068:AD1070"/>
    <mergeCell ref="AF1074:AF1076"/>
    <mergeCell ref="AE1068:AE1070"/>
    <mergeCell ref="AJ1146:AJ1149"/>
    <mergeCell ref="AJ1129:AJ1132"/>
    <mergeCell ref="AJ1117:AJ1119"/>
    <mergeCell ref="AJ1313:AJ1316"/>
    <mergeCell ref="AJ1326:AJ1329"/>
    <mergeCell ref="AF1065:AF1067"/>
    <mergeCell ref="AG1061:AG1064"/>
    <mergeCell ref="AI1074:AI1076"/>
    <mergeCell ref="AH1065:AH1067"/>
    <mergeCell ref="AI1065:AI1067"/>
    <mergeCell ref="AC1061:AC1064"/>
    <mergeCell ref="AI1153:AI1156"/>
    <mergeCell ref="AI1081:AI1083"/>
    <mergeCell ref="AE1160:AE1162"/>
    <mergeCell ref="AF1160:AF1162"/>
    <mergeCell ref="Z1126:Z1128"/>
    <mergeCell ref="W1309:W1312"/>
    <mergeCell ref="X1169:X1171"/>
    <mergeCell ref="X1160:X1162"/>
    <mergeCell ref="X1153:X1156"/>
    <mergeCell ref="W1107:W1109"/>
    <mergeCell ref="Y956:Y959"/>
    <mergeCell ref="W966:W967"/>
    <mergeCell ref="AH975:AH977"/>
    <mergeCell ref="AJ972:AJ974"/>
    <mergeCell ref="AH1015:AH1017"/>
    <mergeCell ref="AJ960:AJ962"/>
    <mergeCell ref="AI960:AI962"/>
    <mergeCell ref="AJ1081:AJ1083"/>
    <mergeCell ref="AI1025:AI1027"/>
    <mergeCell ref="AH1034:AH1036"/>
    <mergeCell ref="AH1040:AH1042"/>
    <mergeCell ref="AH1046:AH1048"/>
    <mergeCell ref="AJ1058:AJ1060"/>
    <mergeCell ref="AH1028:AH1030"/>
    <mergeCell ref="W1226:W1228"/>
    <mergeCell ref="AJ1139:AJ1142"/>
    <mergeCell ref="AE1028:AE1030"/>
    <mergeCell ref="AB1055:AB1057"/>
    <mergeCell ref="AF1021:AF1024"/>
    <mergeCell ref="AE1037:AE1039"/>
    <mergeCell ref="Y1055:Y1057"/>
    <mergeCell ref="Y1107:Y1109"/>
    <mergeCell ref="Y1101:Y1103"/>
    <mergeCell ref="Z1157:Z1159"/>
    <mergeCell ref="Y1133:Y1135"/>
    <mergeCell ref="X1133:X1135"/>
    <mergeCell ref="AG1055:AG1057"/>
    <mergeCell ref="Z1239:Z1241"/>
    <mergeCell ref="AF1163:AF1165"/>
    <mergeCell ref="AD1169:AD1171"/>
    <mergeCell ref="AF1268:AF1270"/>
    <mergeCell ref="Z1235:Z1238"/>
    <mergeCell ref="AA1235:AA1238"/>
    <mergeCell ref="AB983:AB984"/>
    <mergeCell ref="Y1182:Y1184"/>
    <mergeCell ref="Z992:Z994"/>
    <mergeCell ref="AH1097:AH1100"/>
    <mergeCell ref="AI1097:AI1100"/>
    <mergeCell ref="AC1091:AC1093"/>
    <mergeCell ref="AC1094:AC1096"/>
    <mergeCell ref="AD1091:AD1093"/>
    <mergeCell ref="AI1114:AI1116"/>
    <mergeCell ref="AF1287:AF1289"/>
    <mergeCell ref="AD1034:AD1036"/>
    <mergeCell ref="Z989:Z991"/>
    <mergeCell ref="Y1025:Y1027"/>
    <mergeCell ref="Z1028:Z1030"/>
    <mergeCell ref="AB989:AB991"/>
    <mergeCell ref="AD975:AD977"/>
    <mergeCell ref="Z1015:Z1017"/>
    <mergeCell ref="AD960:AD962"/>
    <mergeCell ref="AB966:AB967"/>
    <mergeCell ref="T1018:T1020"/>
    <mergeCell ref="U1018:U1020"/>
    <mergeCell ref="S1009:S1011"/>
    <mergeCell ref="U1021:U1024"/>
    <mergeCell ref="W1021:W1024"/>
    <mergeCell ref="AA956:AA959"/>
    <mergeCell ref="AA975:AA977"/>
    <mergeCell ref="AA972:AA974"/>
    <mergeCell ref="X989:X991"/>
    <mergeCell ref="Y1255:Y1257"/>
    <mergeCell ref="AA1239:AA1241"/>
    <mergeCell ref="B1402:B1404"/>
    <mergeCell ref="H1402:H1404"/>
    <mergeCell ref="U1065:U1067"/>
    <mergeCell ref="AE1031:AE1033"/>
    <mergeCell ref="W956:W959"/>
    <mergeCell ref="T972:T974"/>
    <mergeCell ref="U960:U962"/>
    <mergeCell ref="Y968:Y971"/>
    <mergeCell ref="C1432:C1434"/>
    <mergeCell ref="AE1402:AE1404"/>
    <mergeCell ref="AF1402:AF1404"/>
    <mergeCell ref="AG1402:AG1404"/>
    <mergeCell ref="AG980:AG982"/>
    <mergeCell ref="AD966:AD967"/>
    <mergeCell ref="AB960:AB962"/>
    <mergeCell ref="AA966:AA967"/>
    <mergeCell ref="AF966:AF967"/>
    <mergeCell ref="AE966:AE967"/>
    <mergeCell ref="Z956:Z959"/>
    <mergeCell ref="AF1411:AF1413"/>
    <mergeCell ref="AB1414:AB1417"/>
    <mergeCell ref="AC1414:AC1417"/>
    <mergeCell ref="AF1077:AF1080"/>
    <mergeCell ref="W1255:W1257"/>
    <mergeCell ref="AB980:AB982"/>
    <mergeCell ref="AD1021:AD1024"/>
    <mergeCell ref="AB1006:AB1008"/>
    <mergeCell ref="AC1009:AC1011"/>
    <mergeCell ref="Y1028:Y1030"/>
    <mergeCell ref="U1077:U1080"/>
    <mergeCell ref="U1074:U1076"/>
    <mergeCell ref="AE1002:AE1005"/>
    <mergeCell ref="AB999:AB1001"/>
    <mergeCell ref="AD963:AD965"/>
    <mergeCell ref="U1330:U1332"/>
    <mergeCell ref="AF1068:AF1070"/>
    <mergeCell ref="AA1061:AA1064"/>
    <mergeCell ref="X1037:X1039"/>
    <mergeCell ref="AG975:AG977"/>
    <mergeCell ref="AD1006:AD1008"/>
    <mergeCell ref="AD1025:AD1027"/>
    <mergeCell ref="Y1065:Y1067"/>
    <mergeCell ref="Y972:Y974"/>
    <mergeCell ref="AF992:AF994"/>
    <mergeCell ref="S1378:S1381"/>
    <mergeCell ref="T1378:T1381"/>
    <mergeCell ref="Q1143:Q1145"/>
    <mergeCell ref="R1143:R1145"/>
    <mergeCell ref="B1429:B1431"/>
    <mergeCell ref="B1438:B1441"/>
    <mergeCell ref="E1445:E1447"/>
    <mergeCell ref="H1445:H1447"/>
    <mergeCell ref="N1442:N1444"/>
    <mergeCell ref="O1442:O1444"/>
    <mergeCell ref="C1438:C1441"/>
    <mergeCell ref="R1049:R1051"/>
    <mergeCell ref="I1031:I1033"/>
    <mergeCell ref="S1081:S1083"/>
    <mergeCell ref="T1081:T1083"/>
    <mergeCell ref="S1052:S1054"/>
    <mergeCell ref="I1268:I1270"/>
    <mergeCell ref="U1293:U1295"/>
    <mergeCell ref="V1261:V1264"/>
    <mergeCell ref="U1255:U1257"/>
    <mergeCell ref="U1414:U1417"/>
    <mergeCell ref="V1414:V1417"/>
    <mergeCell ref="U1296:U1298"/>
    <mergeCell ref="U1274:U1277"/>
    <mergeCell ref="V1274:V1277"/>
    <mergeCell ref="P1339:P1341"/>
    <mergeCell ref="N1333:N1335"/>
    <mergeCell ref="O1333:O1335"/>
    <mergeCell ref="P1333:P1335"/>
    <mergeCell ref="S1414:S1417"/>
    <mergeCell ref="T1363:T1365"/>
    <mergeCell ref="T1366:T1368"/>
    <mergeCell ref="T1369:T1371"/>
    <mergeCell ref="S1333:S1335"/>
    <mergeCell ref="V1268:V1270"/>
    <mergeCell ref="U1251:U1254"/>
    <mergeCell ref="V1251:V1254"/>
    <mergeCell ref="N1438:N1441"/>
    <mergeCell ref="F1429:F1431"/>
    <mergeCell ref="F1435:F1437"/>
    <mergeCell ref="T1077:T1080"/>
    <mergeCell ref="S1101:S1103"/>
    <mergeCell ref="S1094:S1096"/>
    <mergeCell ref="U1136:U1138"/>
    <mergeCell ref="B1146:B1149"/>
    <mergeCell ref="C1146:C1149"/>
    <mergeCell ref="D1146:D1149"/>
    <mergeCell ref="E1146:E1149"/>
    <mergeCell ref="F1146:F1149"/>
    <mergeCell ref="B1150:B1152"/>
    <mergeCell ref="P1031:P1033"/>
    <mergeCell ref="E1268:E1270"/>
    <mergeCell ref="C1074:C1076"/>
    <mergeCell ref="B1077:B1080"/>
    <mergeCell ref="D1065:D1067"/>
    <mergeCell ref="G1058:G1060"/>
    <mergeCell ref="B1136:B1138"/>
    <mergeCell ref="L1146:L1147"/>
    <mergeCell ref="E1251:E1254"/>
    <mergeCell ref="S1317:S1319"/>
    <mergeCell ref="T1317:T1319"/>
    <mergeCell ref="T1293:T1295"/>
    <mergeCell ref="R1110:R1113"/>
    <mergeCell ref="B1143:B1145"/>
    <mergeCell ref="H1469:H1470"/>
    <mergeCell ref="B1435:B1437"/>
    <mergeCell ref="H1464:H1466"/>
    <mergeCell ref="H1467:H1468"/>
    <mergeCell ref="C1454:C1456"/>
    <mergeCell ref="N1432:N1434"/>
    <mergeCell ref="O1435:O1437"/>
    <mergeCell ref="D1478:D1480"/>
    <mergeCell ref="E1478:E1480"/>
    <mergeCell ref="P1451:P1453"/>
    <mergeCell ref="P1448:P1450"/>
    <mergeCell ref="E1448:E1450"/>
    <mergeCell ref="N1454:N1456"/>
    <mergeCell ref="D1432:D1434"/>
    <mergeCell ref="D1435:D1437"/>
    <mergeCell ref="D1451:D1453"/>
    <mergeCell ref="G1435:G1437"/>
    <mergeCell ref="D1438:D1441"/>
    <mergeCell ref="O1454:O1456"/>
    <mergeCell ref="C1451:C1453"/>
    <mergeCell ref="D1454:D1456"/>
    <mergeCell ref="C1475:C1477"/>
    <mergeCell ref="B1432:B1434"/>
    <mergeCell ref="H1429:H1431"/>
    <mergeCell ref="G1448:G1450"/>
    <mergeCell ref="H1451:H1453"/>
    <mergeCell ref="G1460:G1463"/>
    <mergeCell ref="B1457:B1459"/>
    <mergeCell ref="C1457:C1459"/>
    <mergeCell ref="D1457:D1459"/>
    <mergeCell ref="E1457:E1459"/>
    <mergeCell ref="F1457:F1459"/>
    <mergeCell ref="G1457:G1459"/>
    <mergeCell ref="H1457:H1459"/>
    <mergeCell ref="I1457:I1459"/>
    <mergeCell ref="N1457:N1459"/>
    <mergeCell ref="O1457:O1459"/>
    <mergeCell ref="P1457:P1459"/>
    <mergeCell ref="B1445:B1447"/>
    <mergeCell ref="C1445:C1447"/>
    <mergeCell ref="D1445:D1447"/>
    <mergeCell ref="F1448:F1450"/>
    <mergeCell ref="F1460:F1463"/>
    <mergeCell ref="I1464:I1466"/>
    <mergeCell ref="I1467:I1468"/>
    <mergeCell ref="B1448:B1450"/>
    <mergeCell ref="C1448:C1450"/>
    <mergeCell ref="B1451:B1453"/>
    <mergeCell ref="F1442:F1444"/>
    <mergeCell ref="G1442:G1444"/>
    <mergeCell ref="O1432:O1434"/>
    <mergeCell ref="H1435:H1437"/>
    <mergeCell ref="P1438:P1441"/>
    <mergeCell ref="F1438:F1441"/>
    <mergeCell ref="G879:G882"/>
    <mergeCell ref="H879:H882"/>
    <mergeCell ref="B876:B878"/>
    <mergeCell ref="B870:B872"/>
    <mergeCell ref="B879:B882"/>
    <mergeCell ref="C781:C783"/>
    <mergeCell ref="G700:G702"/>
    <mergeCell ref="D784:D786"/>
    <mergeCell ref="H781:H783"/>
    <mergeCell ref="E822:E824"/>
    <mergeCell ref="F822:F824"/>
    <mergeCell ref="H649:H652"/>
    <mergeCell ref="I726:I728"/>
    <mergeCell ref="F744:F746"/>
    <mergeCell ref="G660:G662"/>
    <mergeCell ref="H660:H662"/>
    <mergeCell ref="P640:P642"/>
    <mergeCell ref="H563:H565"/>
    <mergeCell ref="D687:D690"/>
    <mergeCell ref="P587:P589"/>
    <mergeCell ref="I624:I626"/>
    <mergeCell ref="E857:E859"/>
    <mergeCell ref="B630:B633"/>
    <mergeCell ref="C630:C633"/>
    <mergeCell ref="D630:D633"/>
    <mergeCell ref="F653:F656"/>
    <mergeCell ref="G747:G749"/>
    <mergeCell ref="I599:I601"/>
    <mergeCell ref="N599:N601"/>
    <mergeCell ref="E784:E786"/>
    <mergeCell ref="G784:G786"/>
    <mergeCell ref="D646:D648"/>
    <mergeCell ref="M663:M665"/>
    <mergeCell ref="F666:F668"/>
    <mergeCell ref="N677:N679"/>
    <mergeCell ref="E758:E761"/>
    <mergeCell ref="F758:F761"/>
    <mergeCell ref="F753:F755"/>
    <mergeCell ref="P758:P761"/>
    <mergeCell ref="P694:P696"/>
    <mergeCell ref="H857:H859"/>
    <mergeCell ref="O790:O792"/>
    <mergeCell ref="O590:O592"/>
    <mergeCell ref="E687:E690"/>
    <mergeCell ref="F687:F690"/>
    <mergeCell ref="G669:G672"/>
    <mergeCell ref="G571:G574"/>
    <mergeCell ref="J680:J682"/>
    <mergeCell ref="B835:B837"/>
    <mergeCell ref="N643:N645"/>
    <mergeCell ref="E703:E705"/>
    <mergeCell ref="F663:F665"/>
    <mergeCell ref="F726:F728"/>
    <mergeCell ref="F719:F721"/>
    <mergeCell ref="E700:E702"/>
    <mergeCell ref="I563:I565"/>
    <mergeCell ref="F597:F598"/>
    <mergeCell ref="G597:G598"/>
    <mergeCell ref="H620:H623"/>
    <mergeCell ref="G617:G619"/>
    <mergeCell ref="B476:B479"/>
    <mergeCell ref="C466:C468"/>
    <mergeCell ref="R466:R468"/>
    <mergeCell ref="O630:O633"/>
    <mergeCell ref="P630:P633"/>
    <mergeCell ref="R581:R582"/>
    <mergeCell ref="Q608:Q610"/>
    <mergeCell ref="R608:R610"/>
    <mergeCell ref="R560:R562"/>
    <mergeCell ref="R568:R570"/>
    <mergeCell ref="O578:O580"/>
    <mergeCell ref="Q643:Q645"/>
    <mergeCell ref="P476:P479"/>
    <mergeCell ref="Q476:Q479"/>
    <mergeCell ref="C518:C520"/>
    <mergeCell ref="E587:E589"/>
    <mergeCell ref="E630:E633"/>
    <mergeCell ref="F630:F633"/>
    <mergeCell ref="N469:N471"/>
    <mergeCell ref="G768:G770"/>
    <mergeCell ref="H768:H770"/>
    <mergeCell ref="F747:F749"/>
    <mergeCell ref="D674:D676"/>
    <mergeCell ref="Q620:Q623"/>
    <mergeCell ref="D697:D699"/>
    <mergeCell ref="R722:R725"/>
    <mergeCell ref="F712:F715"/>
    <mergeCell ref="O722:O725"/>
    <mergeCell ref="H716:H718"/>
    <mergeCell ref="N706:N708"/>
    <mergeCell ref="G712:G715"/>
    <mergeCell ref="H712:H715"/>
    <mergeCell ref="K663:K665"/>
    <mergeCell ref="B506:B508"/>
    <mergeCell ref="D709:D711"/>
    <mergeCell ref="B706:B708"/>
    <mergeCell ref="C741:C743"/>
    <mergeCell ref="F741:F743"/>
    <mergeCell ref="C716:C718"/>
    <mergeCell ref="O706:O708"/>
    <mergeCell ref="B677:B679"/>
    <mergeCell ref="G758:G761"/>
    <mergeCell ref="N534:N536"/>
    <mergeCell ref="G503:G505"/>
    <mergeCell ref="I509:I511"/>
    <mergeCell ref="R521:R523"/>
    <mergeCell ref="I521:I523"/>
    <mergeCell ref="Q568:Q570"/>
    <mergeCell ref="C694:C696"/>
    <mergeCell ref="C703:C705"/>
    <mergeCell ref="D756:D757"/>
    <mergeCell ref="D726:D728"/>
    <mergeCell ref="Q680:Q682"/>
    <mergeCell ref="B518:B520"/>
    <mergeCell ref="R553:R555"/>
    <mergeCell ref="R531:R533"/>
    <mergeCell ref="R547:R549"/>
    <mergeCell ref="Q627:Q629"/>
    <mergeCell ref="Q553:Q555"/>
    <mergeCell ref="D669:D672"/>
    <mergeCell ref="E669:E672"/>
    <mergeCell ref="F669:F672"/>
    <mergeCell ref="G750:G752"/>
    <mergeCell ref="O660:O662"/>
    <mergeCell ref="S677:S679"/>
    <mergeCell ref="I687:I690"/>
    <mergeCell ref="G630:G633"/>
    <mergeCell ref="H630:H633"/>
    <mergeCell ref="I630:I633"/>
    <mergeCell ref="D706:D708"/>
    <mergeCell ref="O687:O690"/>
    <mergeCell ref="P687:P690"/>
    <mergeCell ref="Q687:Q690"/>
    <mergeCell ref="R687:R690"/>
    <mergeCell ref="S687:S690"/>
    <mergeCell ref="D700:D702"/>
    <mergeCell ref="R756:R757"/>
    <mergeCell ref="Q756:Q757"/>
    <mergeCell ref="G697:G699"/>
    <mergeCell ref="I712:I715"/>
    <mergeCell ref="H694:H696"/>
    <mergeCell ref="I697:I699"/>
    <mergeCell ref="N697:N699"/>
    <mergeCell ref="I741:I743"/>
    <mergeCell ref="G703:G705"/>
    <mergeCell ref="I683:I686"/>
    <mergeCell ref="N683:N686"/>
    <mergeCell ref="H640:H642"/>
    <mergeCell ref="H706:H708"/>
    <mergeCell ref="H722:H725"/>
    <mergeCell ref="I640:I642"/>
    <mergeCell ref="I663:I665"/>
    <mergeCell ref="G706:G708"/>
    <mergeCell ref="I669:I672"/>
    <mergeCell ref="N649:N652"/>
    <mergeCell ref="D694:D696"/>
    <mergeCell ref="E694:E696"/>
    <mergeCell ref="F694:F696"/>
    <mergeCell ref="G694:G696"/>
    <mergeCell ref="G663:G665"/>
    <mergeCell ref="R694:R696"/>
    <mergeCell ref="O640:O642"/>
    <mergeCell ref="L663:L665"/>
    <mergeCell ref="F683:F686"/>
    <mergeCell ref="D683:D686"/>
    <mergeCell ref="F703:F705"/>
    <mergeCell ref="F649:F652"/>
    <mergeCell ref="I646:I648"/>
    <mergeCell ref="N653:N656"/>
    <mergeCell ref="Q630:Q633"/>
    <mergeCell ref="O697:O699"/>
    <mergeCell ref="P657:P659"/>
    <mergeCell ref="Q657:Q659"/>
    <mergeCell ref="P706:P708"/>
    <mergeCell ref="I660:I662"/>
    <mergeCell ref="I703:I705"/>
    <mergeCell ref="S657:S659"/>
    <mergeCell ref="F674:F676"/>
    <mergeCell ref="G674:G676"/>
    <mergeCell ref="H674:H676"/>
    <mergeCell ref="I674:I676"/>
    <mergeCell ref="I694:I696"/>
    <mergeCell ref="J663:J665"/>
    <mergeCell ref="H873:H875"/>
    <mergeCell ref="G777:G780"/>
    <mergeCell ref="H747:H749"/>
    <mergeCell ref="G774:G776"/>
    <mergeCell ref="G753:G755"/>
    <mergeCell ref="H726:H728"/>
    <mergeCell ref="E774:E776"/>
    <mergeCell ref="I793:I795"/>
    <mergeCell ref="N771:N773"/>
    <mergeCell ref="N808:N809"/>
    <mergeCell ref="G835:G837"/>
    <mergeCell ref="N793:N795"/>
    <mergeCell ref="N796:N799"/>
    <mergeCell ref="O883:O885"/>
    <mergeCell ref="N873:N875"/>
    <mergeCell ref="I774:I776"/>
    <mergeCell ref="E719:E721"/>
    <mergeCell ref="F716:F718"/>
    <mergeCell ref="G857:G859"/>
    <mergeCell ref="H870:H872"/>
    <mergeCell ref="I909:I911"/>
    <mergeCell ref="O719:O721"/>
    <mergeCell ref="O726:O728"/>
    <mergeCell ref="H758:H761"/>
    <mergeCell ref="D758:D761"/>
    <mergeCell ref="H867:H869"/>
    <mergeCell ref="H771:H773"/>
    <mergeCell ref="G832:G834"/>
    <mergeCell ref="H832:H834"/>
    <mergeCell ref="E870:E872"/>
    <mergeCell ref="I857:I859"/>
    <mergeCell ref="E787:E789"/>
    <mergeCell ref="H808:H809"/>
    <mergeCell ref="G771:G773"/>
    <mergeCell ref="H762:H764"/>
    <mergeCell ref="E793:E795"/>
    <mergeCell ref="I762:I764"/>
    <mergeCell ref="I805:I807"/>
    <mergeCell ref="E790:E792"/>
    <mergeCell ref="G851:G853"/>
    <mergeCell ref="D777:D780"/>
    <mergeCell ref="I781:I783"/>
    <mergeCell ref="N744:N746"/>
    <mergeCell ref="D729:D731"/>
    <mergeCell ref="N719:N721"/>
    <mergeCell ref="H756:H757"/>
    <mergeCell ref="O716:O718"/>
    <mergeCell ref="D848:D850"/>
    <mergeCell ref="E848:E850"/>
    <mergeCell ref="I747:I749"/>
    <mergeCell ref="H741:H743"/>
    <mergeCell ref="N876:N878"/>
    <mergeCell ref="O774:O776"/>
    <mergeCell ref="O835:O837"/>
    <mergeCell ref="F765:F767"/>
    <mergeCell ref="H814:H815"/>
    <mergeCell ref="D781:D783"/>
    <mergeCell ref="H825:H827"/>
    <mergeCell ref="G825:G827"/>
    <mergeCell ref="E805:E807"/>
    <mergeCell ref="E810:E813"/>
    <mergeCell ref="D820:D821"/>
    <mergeCell ref="F820:F821"/>
    <mergeCell ref="O741:O743"/>
    <mergeCell ref="R1172:R1175"/>
    <mergeCell ref="Q1101:Q1103"/>
    <mergeCell ref="U1107:U1109"/>
    <mergeCell ref="V1107:V1109"/>
    <mergeCell ref="T1101:T1103"/>
    <mergeCell ref="U1097:U1100"/>
    <mergeCell ref="T1104:T1106"/>
    <mergeCell ref="G1309:G1312"/>
    <mergeCell ref="H1309:H1312"/>
    <mergeCell ref="H947:H949"/>
    <mergeCell ref="H995:H998"/>
    <mergeCell ref="G1065:G1067"/>
    <mergeCell ref="G1081:G1083"/>
    <mergeCell ref="E1058:E1060"/>
    <mergeCell ref="F1058:F1060"/>
    <mergeCell ref="R1220:R1222"/>
    <mergeCell ref="Q1216:Q1219"/>
    <mergeCell ref="T1320:T1322"/>
    <mergeCell ref="S1296:S1298"/>
    <mergeCell ref="D1021:D1024"/>
    <mergeCell ref="F1094:F1096"/>
    <mergeCell ref="H1043:H1045"/>
    <mergeCell ref="I1052:I1054"/>
    <mergeCell ref="D1129:D1132"/>
    <mergeCell ref="E1129:E1132"/>
    <mergeCell ref="P975:P977"/>
    <mergeCell ref="S978:S979"/>
    <mergeCell ref="T1110:T1113"/>
    <mergeCell ref="S1153:S1156"/>
    <mergeCell ref="O934:O936"/>
    <mergeCell ref="D934:D936"/>
    <mergeCell ref="R975:R977"/>
    <mergeCell ref="T947:T949"/>
    <mergeCell ref="P1084:P1087"/>
    <mergeCell ref="P1157:P1159"/>
    <mergeCell ref="G1146:G1149"/>
    <mergeCell ref="H1146:H1149"/>
    <mergeCell ref="I1146:I1149"/>
    <mergeCell ref="T1031:T1033"/>
    <mergeCell ref="Q1094:Q1096"/>
    <mergeCell ref="R1068:R1070"/>
    <mergeCell ref="S1068:S1070"/>
    <mergeCell ref="T968:T971"/>
    <mergeCell ref="F1021:F1024"/>
    <mergeCell ref="T995:T998"/>
    <mergeCell ref="O1015:O1017"/>
    <mergeCell ref="N989:N991"/>
    <mergeCell ref="T1094:T1096"/>
    <mergeCell ref="L1139:L1140"/>
    <mergeCell ref="M1139:M1140"/>
    <mergeCell ref="N1139:N1142"/>
    <mergeCell ref="R1081:R1083"/>
    <mergeCell ref="S1018:S1020"/>
    <mergeCell ref="S1117:S1119"/>
    <mergeCell ref="F944:F946"/>
    <mergeCell ref="G944:G946"/>
    <mergeCell ref="H944:H946"/>
    <mergeCell ref="I944:I946"/>
    <mergeCell ref="N944:N946"/>
    <mergeCell ref="I1239:I1241"/>
    <mergeCell ref="I1068:I1070"/>
    <mergeCell ref="G953:G955"/>
    <mergeCell ref="S953:S955"/>
    <mergeCell ref="G1012:G1014"/>
    <mergeCell ref="Q1435:Q1437"/>
    <mergeCell ref="P1313:P1316"/>
    <mergeCell ref="O1485:O1488"/>
    <mergeCell ref="P1485:P1488"/>
    <mergeCell ref="Q1485:Q1488"/>
    <mergeCell ref="R1429:R1431"/>
    <mergeCell ref="I1438:I1441"/>
    <mergeCell ref="T1448:T1450"/>
    <mergeCell ref="U1713:U1715"/>
    <mergeCell ref="S1552:S1554"/>
    <mergeCell ref="D1464:D1466"/>
    <mergeCell ref="G1454:G1456"/>
    <mergeCell ref="O1555:O1558"/>
    <mergeCell ref="R1485:R1488"/>
    <mergeCell ref="W1506:W1508"/>
    <mergeCell ref="F1515:F1517"/>
    <mergeCell ref="G1489:G1491"/>
    <mergeCell ref="R1414:R1417"/>
    <mergeCell ref="E1515:E1517"/>
    <mergeCell ref="G1542:G1545"/>
    <mergeCell ref="N1559:N1561"/>
    <mergeCell ref="D1402:D1404"/>
    <mergeCell ref="F1699:F1701"/>
    <mergeCell ref="H980:H982"/>
    <mergeCell ref="T1006:T1008"/>
    <mergeCell ref="T1021:T1024"/>
    <mergeCell ref="F1268:F1270"/>
    <mergeCell ref="P968:P971"/>
    <mergeCell ref="I1009:I1011"/>
    <mergeCell ref="P1169:P1171"/>
    <mergeCell ref="S1323:S1325"/>
    <mergeCell ref="S1330:S1332"/>
    <mergeCell ref="H1296:H1298"/>
    <mergeCell ref="N1160:N1162"/>
    <mergeCell ref="R1107:R1109"/>
    <mergeCell ref="N1114:N1116"/>
    <mergeCell ref="T1114:T1116"/>
    <mergeCell ref="F1157:F1159"/>
    <mergeCell ref="G1157:G1159"/>
    <mergeCell ref="H1157:H1159"/>
    <mergeCell ref="E1160:E1162"/>
    <mergeCell ref="F1136:F1138"/>
    <mergeCell ref="G1136:G1138"/>
    <mergeCell ref="T1136:T1138"/>
    <mergeCell ref="E1475:E1477"/>
    <mergeCell ref="V1216:V1219"/>
    <mergeCell ref="V1204:V1207"/>
    <mergeCell ref="U1208:U1211"/>
    <mergeCell ref="U1258:U1260"/>
    <mergeCell ref="E1464:E1466"/>
    <mergeCell ref="H1454:H1456"/>
    <mergeCell ref="I1454:I1456"/>
    <mergeCell ref="G1471:G1474"/>
    <mergeCell ref="V1278:V1280"/>
    <mergeCell ref="I1442:I1444"/>
    <mergeCell ref="H1442:H1444"/>
    <mergeCell ref="S1074:S1076"/>
    <mergeCell ref="V1104:V1106"/>
    <mergeCell ref="V1123:V1125"/>
    <mergeCell ref="E1402:E1404"/>
    <mergeCell ref="R1405:R1407"/>
    <mergeCell ref="S1405:S1407"/>
    <mergeCell ref="T1405:T1407"/>
    <mergeCell ref="Q1182:Q1184"/>
    <mergeCell ref="Z1722:Z1724"/>
    <mergeCell ref="Z1716:Z1718"/>
    <mergeCell ref="Z1719:Z1721"/>
    <mergeCell ref="T1719:T1721"/>
    <mergeCell ref="S1725:S1727"/>
    <mergeCell ref="R1683:R1685"/>
    <mergeCell ref="S1683:S1685"/>
    <mergeCell ref="N1645:N1647"/>
    <mergeCell ref="O1645:O1647"/>
    <mergeCell ref="P1645:P1647"/>
    <mergeCell ref="S1536:S1538"/>
    <mergeCell ref="T1677:T1679"/>
    <mergeCell ref="R1716:R1718"/>
    <mergeCell ref="S1716:S1718"/>
    <mergeCell ref="U1722:U1724"/>
    <mergeCell ref="S1591:S1594"/>
    <mergeCell ref="O1572:O1574"/>
    <mergeCell ref="P1572:P1574"/>
    <mergeCell ref="S1532:S1535"/>
    <mergeCell ref="Q1549:Q1551"/>
    <mergeCell ref="W1539:W1541"/>
    <mergeCell ref="P1639:P1641"/>
    <mergeCell ref="Q1639:Q1641"/>
    <mergeCell ref="G1281:G1283"/>
    <mergeCell ref="P1478:P1480"/>
    <mergeCell ref="C1464:C1466"/>
    <mergeCell ref="F1471:F1474"/>
    <mergeCell ref="W1323:W1325"/>
    <mergeCell ref="Z1287:Z1289"/>
    <mergeCell ref="V1323:V1325"/>
    <mergeCell ref="W1326:W1329"/>
    <mergeCell ref="Z1290:Z1292"/>
    <mergeCell ref="U1320:U1322"/>
    <mergeCell ref="S1713:S1715"/>
    <mergeCell ref="I1582:I1584"/>
    <mergeCell ref="I1509:I1511"/>
    <mergeCell ref="E1536:E1538"/>
    <mergeCell ref="C1623:C1626"/>
    <mergeCell ref="F1546:F1548"/>
    <mergeCell ref="D1469:D1470"/>
    <mergeCell ref="C1471:C1474"/>
    <mergeCell ref="V1411:V1413"/>
    <mergeCell ref="D1475:D1477"/>
    <mergeCell ref="D1418:D1419"/>
    <mergeCell ref="C1469:C1470"/>
    <mergeCell ref="D1448:D1450"/>
    <mergeCell ref="D1467:D1468"/>
    <mergeCell ref="T1418:T1419"/>
    <mergeCell ref="I1418:I1419"/>
    <mergeCell ref="O1418:O1419"/>
    <mergeCell ref="P1454:P1456"/>
    <mergeCell ref="Q1454:Q1456"/>
    <mergeCell ref="R1454:R1456"/>
    <mergeCell ref="S1454:S1456"/>
    <mergeCell ref="I1445:I1447"/>
    <mergeCell ref="I1471:I1474"/>
    <mergeCell ref="R1442:R1444"/>
    <mergeCell ref="R1515:R1517"/>
    <mergeCell ref="N1536:N1538"/>
    <mergeCell ref="O1445:O1447"/>
    <mergeCell ref="H1448:H1450"/>
    <mergeCell ref="I1448:I1450"/>
    <mergeCell ref="N1448:N1450"/>
    <mergeCell ref="O1448:O1450"/>
    <mergeCell ref="N1725:N1727"/>
    <mergeCell ref="O1725:O1727"/>
    <mergeCell ref="Q1725:Q1727"/>
    <mergeCell ref="R1725:R1727"/>
    <mergeCell ref="S1569:S1571"/>
    <mergeCell ref="T1569:T1571"/>
    <mergeCell ref="P1559:P1561"/>
    <mergeCell ref="V1451:V1453"/>
    <mergeCell ref="T1509:T1511"/>
    <mergeCell ref="T1539:T1541"/>
    <mergeCell ref="T1489:T1491"/>
    <mergeCell ref="Q1716:Q1718"/>
    <mergeCell ref="S1719:S1721"/>
    <mergeCell ref="P1713:P1715"/>
    <mergeCell ref="Q1713:Q1715"/>
    <mergeCell ref="O1722:O1724"/>
    <mergeCell ref="P1722:P1724"/>
    <mergeCell ref="X1565:X1568"/>
    <mergeCell ref="Q1699:Q1701"/>
    <mergeCell ref="R1699:R1701"/>
    <mergeCell ref="S1699:S1701"/>
    <mergeCell ref="T1699:T1701"/>
    <mergeCell ref="N1546:N1548"/>
    <mergeCell ref="O1546:O1548"/>
    <mergeCell ref="N1515:N1517"/>
    <mergeCell ref="O1515:O1517"/>
    <mergeCell ref="X1549:X1551"/>
    <mergeCell ref="W1542:W1545"/>
    <mergeCell ref="T1549:T1551"/>
    <mergeCell ref="X1515:X1517"/>
    <mergeCell ref="Y1515:Y1517"/>
    <mergeCell ref="S1515:S1517"/>
    <mergeCell ref="Y1716:Y1718"/>
    <mergeCell ref="Y1722:Y1724"/>
    <mergeCell ref="Q1471:Q1474"/>
    <mergeCell ref="O1464:O1466"/>
    <mergeCell ref="O1467:O1468"/>
    <mergeCell ref="Q1457:Q1459"/>
    <mergeCell ref="Q1475:Q1477"/>
    <mergeCell ref="P1506:P1508"/>
    <mergeCell ref="Q1506:Q1508"/>
    <mergeCell ref="C1768:C1771"/>
    <mergeCell ref="D1768:D1771"/>
    <mergeCell ref="D1772:D1774"/>
    <mergeCell ref="E1772:E1774"/>
    <mergeCell ref="D1804:D1806"/>
    <mergeCell ref="AH1801:AH1803"/>
    <mergeCell ref="AI1801:AI1803"/>
    <mergeCell ref="AE1445:AE1447"/>
    <mergeCell ref="AG1475:AG1477"/>
    <mergeCell ref="AH1475:AH1477"/>
    <mergeCell ref="R1448:R1450"/>
    <mergeCell ref="S1448:S1450"/>
    <mergeCell ref="F1454:F1456"/>
    <mergeCell ref="V1775:V1777"/>
    <mergeCell ref="W1775:W1777"/>
    <mergeCell ref="V1781:V1784"/>
    <mergeCell ref="W1781:W1784"/>
    <mergeCell ref="X1781:X1784"/>
    <mergeCell ref="AA1754:AA1756"/>
    <mergeCell ref="AB1754:AB1756"/>
    <mergeCell ref="AC1754:AC1756"/>
    <mergeCell ref="AD1754:AD1756"/>
    <mergeCell ref="T1754:T1756"/>
    <mergeCell ref="U1754:U1756"/>
    <mergeCell ref="AA1728:AA1731"/>
    <mergeCell ref="V1761:V1763"/>
    <mergeCell ref="W1761:W1763"/>
    <mergeCell ref="S1728:S1731"/>
    <mergeCell ref="V1569:V1571"/>
    <mergeCell ref="W1569:W1571"/>
    <mergeCell ref="AA1578:AA1581"/>
    <mergeCell ref="AB1578:AB1581"/>
    <mergeCell ref="AC1578:AC1581"/>
    <mergeCell ref="AD1578:AD1581"/>
    <mergeCell ref="AE1578:AE1581"/>
    <mergeCell ref="AF1578:AF1581"/>
    <mergeCell ref="U1562:U1564"/>
    <mergeCell ref="P1569:P1571"/>
    <mergeCell ref="I1542:I1545"/>
    <mergeCell ref="I1549:I1551"/>
    <mergeCell ref="V1471:V1474"/>
    <mergeCell ref="AD1801:AD1803"/>
    <mergeCell ref="AE1801:AE1803"/>
    <mergeCell ref="AF1801:AF1803"/>
    <mergeCell ref="R1728:R1731"/>
    <mergeCell ref="H1639:H1641"/>
    <mergeCell ref="I1639:I1641"/>
    <mergeCell ref="AE1464:AE1466"/>
    <mergeCell ref="Z1489:Z1491"/>
    <mergeCell ref="Q1801:Q1803"/>
    <mergeCell ref="AC1728:AC1731"/>
    <mergeCell ref="AD1728:AD1731"/>
    <mergeCell ref="Q1536:Q1538"/>
    <mergeCell ref="P1595:P1597"/>
    <mergeCell ref="R1489:R1491"/>
    <mergeCell ref="R1464:R1466"/>
    <mergeCell ref="X1575:X1577"/>
    <mergeCell ref="P1565:P1568"/>
    <mergeCell ref="Q1565:Q1568"/>
    <mergeCell ref="U1539:U1541"/>
    <mergeCell ref="P1539:P1541"/>
    <mergeCell ref="N1532:N1535"/>
    <mergeCell ref="H1722:H1724"/>
    <mergeCell ref="U1627:U1628"/>
    <mergeCell ref="Y1761:Y1763"/>
    <mergeCell ref="W1636:W1638"/>
    <mergeCell ref="N1627:N1628"/>
    <mergeCell ref="O1627:O1628"/>
    <mergeCell ref="P1627:P1628"/>
    <mergeCell ref="S1623:S1626"/>
    <mergeCell ref="T1623:T1626"/>
    <mergeCell ref="U1623:U1626"/>
    <mergeCell ref="O1778:O1780"/>
    <mergeCell ref="T1732:T1734"/>
    <mergeCell ref="AD1772:AD1774"/>
    <mergeCell ref="U1732:U1734"/>
    <mergeCell ref="V1732:V1734"/>
    <mergeCell ref="W1732:W1734"/>
    <mergeCell ref="V1696:V1698"/>
    <mergeCell ref="W1696:W1698"/>
    <mergeCell ref="T1738:T1741"/>
    <mergeCell ref="U1738:U1741"/>
    <mergeCell ref="V1738:V1741"/>
    <mergeCell ref="W1738:W1741"/>
    <mergeCell ref="V1719:V1721"/>
    <mergeCell ref="R1686:R1688"/>
    <mergeCell ref="S1686:S1688"/>
    <mergeCell ref="Q1689:Q1691"/>
    <mergeCell ref="S1689:S1691"/>
    <mergeCell ref="N1768:N1771"/>
    <mergeCell ref="O1768:O1771"/>
    <mergeCell ref="P1768:P1771"/>
    <mergeCell ref="Q1768:Q1771"/>
    <mergeCell ref="R1768:R1771"/>
    <mergeCell ref="N1757:N1760"/>
    <mergeCell ref="W1735:W1737"/>
    <mergeCell ref="Y1735:Y1737"/>
    <mergeCell ref="U1757:U1760"/>
    <mergeCell ref="V1757:V1760"/>
    <mergeCell ref="R1745:R1747"/>
    <mergeCell ref="U1719:U1721"/>
    <mergeCell ref="T1713:T1715"/>
    <mergeCell ref="X1713:X1715"/>
    <mergeCell ref="AA1725:AA1727"/>
    <mergeCell ref="Y1725:Y1727"/>
    <mergeCell ref="Z1725:Z1727"/>
    <mergeCell ref="R1772:R1774"/>
    <mergeCell ref="S1772:S1774"/>
    <mergeCell ref="T1772:T1774"/>
    <mergeCell ref="U1772:U1774"/>
    <mergeCell ref="V1772:V1774"/>
    <mergeCell ref="W1772:W1774"/>
    <mergeCell ref="X1772:X1774"/>
    <mergeCell ref="Y1772:Y1774"/>
    <mergeCell ref="Z1772:Z1774"/>
    <mergeCell ref="AC1742:AC1744"/>
    <mergeCell ref="X1757:X1760"/>
    <mergeCell ref="Y1757:Y1760"/>
    <mergeCell ref="Z1757:Z1760"/>
    <mergeCell ref="N1722:N1724"/>
    <mergeCell ref="P1754:P1756"/>
    <mergeCell ref="Q1754:Q1756"/>
    <mergeCell ref="P1686:P1688"/>
    <mergeCell ref="AD1716:AD1718"/>
    <mergeCell ref="AB1719:AB1721"/>
    <mergeCell ref="AC1623:AC1626"/>
    <mergeCell ref="AC1709:AC1712"/>
    <mergeCell ref="W1722:W1724"/>
    <mergeCell ref="B1801:B1803"/>
    <mergeCell ref="C1801:C1803"/>
    <mergeCell ref="D1801:D1803"/>
    <mergeCell ref="E1801:E1803"/>
    <mergeCell ref="AE1791:AE1793"/>
    <mergeCell ref="R1788:R1790"/>
    <mergeCell ref="AE1754:AE1756"/>
    <mergeCell ref="B1735:B1737"/>
    <mergeCell ref="AE1768:AE1771"/>
    <mergeCell ref="B1764:B1767"/>
    <mergeCell ref="C1764:C1767"/>
    <mergeCell ref="D1764:D1767"/>
    <mergeCell ref="B1757:B1760"/>
    <mergeCell ref="AD1735:AD1737"/>
    <mergeCell ref="E1754:E1756"/>
    <mergeCell ref="B1738:B1741"/>
    <mergeCell ref="C1738:C1741"/>
    <mergeCell ref="D1738:D1741"/>
    <mergeCell ref="S1781:S1784"/>
    <mergeCell ref="T1791:T1793"/>
    <mergeCell ref="U1791:U1793"/>
    <mergeCell ref="V1791:V1793"/>
    <mergeCell ref="W1791:W1793"/>
    <mergeCell ref="X1791:X1793"/>
    <mergeCell ref="Y1791:Y1793"/>
    <mergeCell ref="V1778:V1780"/>
    <mergeCell ref="W1778:W1780"/>
    <mergeCell ref="H1757:H1760"/>
    <mergeCell ref="T1781:T1784"/>
    <mergeCell ref="U1781:U1784"/>
    <mergeCell ref="T1778:T1780"/>
    <mergeCell ref="AA1768:AA1771"/>
    <mergeCell ref="V1735:V1737"/>
    <mergeCell ref="AD1768:AD1771"/>
    <mergeCell ref="R1754:R1756"/>
    <mergeCell ref="I1757:I1760"/>
    <mergeCell ref="Z1775:Z1777"/>
    <mergeCell ref="AA1775:AA1777"/>
    <mergeCell ref="AB1775:AB1777"/>
    <mergeCell ref="AC1775:AC1777"/>
    <mergeCell ref="B1785:B1787"/>
    <mergeCell ref="C1785:C1787"/>
    <mergeCell ref="D1785:D1787"/>
    <mergeCell ref="E1775:E1777"/>
    <mergeCell ref="E1778:E1780"/>
    <mergeCell ref="R1781:R1784"/>
    <mergeCell ref="B1775:B1777"/>
    <mergeCell ref="C1775:C1777"/>
    <mergeCell ref="C1772:C1774"/>
    <mergeCell ref="C1781:C1784"/>
    <mergeCell ref="D1781:D1784"/>
    <mergeCell ref="P1781:P1784"/>
    <mergeCell ref="O1785:O1787"/>
    <mergeCell ref="H1781:H1784"/>
    <mergeCell ref="Q1775:Q1777"/>
    <mergeCell ref="P1775:P1777"/>
    <mergeCell ref="P1778:P1780"/>
    <mergeCell ref="H1775:H1777"/>
    <mergeCell ref="D1775:D1777"/>
    <mergeCell ref="I1768:I1771"/>
    <mergeCell ref="I1764:I1767"/>
    <mergeCell ref="B1761:B1763"/>
    <mergeCell ref="C1761:C1763"/>
    <mergeCell ref="S1754:S1756"/>
    <mergeCell ref="B1778:B1780"/>
    <mergeCell ref="C1778:C1780"/>
    <mergeCell ref="B1781:B1784"/>
    <mergeCell ref="B1772:B1774"/>
    <mergeCell ref="F1761:F1763"/>
    <mergeCell ref="O1781:O1784"/>
    <mergeCell ref="F1801:F1803"/>
    <mergeCell ref="G1801:G1803"/>
    <mergeCell ref="I1801:I1803"/>
    <mergeCell ref="B1807:B1810"/>
    <mergeCell ref="C1807:C1810"/>
    <mergeCell ref="AB1804:AB1806"/>
    <mergeCell ref="AC1804:AC1806"/>
    <mergeCell ref="AD1804:AD1806"/>
    <mergeCell ref="AE1804:AE1806"/>
    <mergeCell ref="AF1804:AF1806"/>
    <mergeCell ref="AJ1542:AJ1545"/>
    <mergeCell ref="AA1536:AA1538"/>
    <mergeCell ref="AA1542:AA1545"/>
    <mergeCell ref="AG1804:AG1806"/>
    <mergeCell ref="AH1804:AH1806"/>
    <mergeCell ref="AC1781:AC1784"/>
    <mergeCell ref="AJ1785:AJ1787"/>
    <mergeCell ref="AE1778:AE1780"/>
    <mergeCell ref="AF1778:AF1780"/>
    <mergeCell ref="AG1778:AG1780"/>
    <mergeCell ref="AG1608:AG1610"/>
    <mergeCell ref="U1778:U1780"/>
    <mergeCell ref="AH1588:AH1590"/>
    <mergeCell ref="AH1636:AH1638"/>
    <mergeCell ref="AI1636:AI1638"/>
    <mergeCell ref="AJ1636:AJ1638"/>
    <mergeCell ref="AI1582:AI1584"/>
    <mergeCell ref="AI1572:AI1574"/>
    <mergeCell ref="U1555:U1558"/>
    <mergeCell ref="V1555:V1558"/>
    <mergeCell ref="AF1536:AF1538"/>
    <mergeCell ref="AJ1775:AJ1777"/>
    <mergeCell ref="AH1778:AH1780"/>
    <mergeCell ref="AI1778:AI1780"/>
    <mergeCell ref="AJ1778:AJ1780"/>
    <mergeCell ref="Z1588:Z1590"/>
    <mergeCell ref="AF1555:AF1558"/>
    <mergeCell ref="AD1575:AD1577"/>
    <mergeCell ref="AG1555:AG1558"/>
    <mergeCell ref="U1600:U1601"/>
    <mergeCell ref="AD1602:AD1604"/>
    <mergeCell ref="AE1764:AE1767"/>
    <mergeCell ref="V1539:V1541"/>
    <mergeCell ref="V1807:V1810"/>
    <mergeCell ref="W1807:W1810"/>
    <mergeCell ref="X1807:X1810"/>
    <mergeCell ref="Y1807:Y1810"/>
    <mergeCell ref="Z1807:Z1810"/>
    <mergeCell ref="H1804:H1806"/>
    <mergeCell ref="H1807:H1810"/>
    <mergeCell ref="F1804:F1806"/>
    <mergeCell ref="G1804:G1806"/>
    <mergeCell ref="B1804:B1806"/>
    <mergeCell ref="C1804:C1806"/>
    <mergeCell ref="E1804:E1806"/>
    <mergeCell ref="F1772:F1774"/>
    <mergeCell ref="Y1781:Y1784"/>
    <mergeCell ref="N1778:N1780"/>
    <mergeCell ref="AJ1807:AJ1810"/>
    <mergeCell ref="AD1807:AD1810"/>
    <mergeCell ref="AE1807:AE1810"/>
    <mergeCell ref="I1804:I1806"/>
    <mergeCell ref="N1804:N1806"/>
    <mergeCell ref="O1804:O1806"/>
    <mergeCell ref="P1804:P1806"/>
    <mergeCell ref="Q1804:Q1806"/>
    <mergeCell ref="R1804:R1806"/>
    <mergeCell ref="S1804:S1806"/>
    <mergeCell ref="T1804:T1806"/>
    <mergeCell ref="U1804:U1806"/>
    <mergeCell ref="V1804:V1806"/>
    <mergeCell ref="W1804:W1806"/>
    <mergeCell ref="X1804:X1806"/>
    <mergeCell ref="Y1804:Y1806"/>
    <mergeCell ref="Z1804:Z1806"/>
    <mergeCell ref="AA1804:AA1806"/>
    <mergeCell ref="AH1807:AH1810"/>
    <mergeCell ref="AI1807:AI1810"/>
    <mergeCell ref="AF1807:AF1810"/>
    <mergeCell ref="AB1807:AB1810"/>
    <mergeCell ref="AC1807:AC1810"/>
    <mergeCell ref="AG1807:AG1810"/>
    <mergeCell ref="H1801:H1803"/>
    <mergeCell ref="U1775:U1777"/>
    <mergeCell ref="R1778:R1780"/>
    <mergeCell ref="S1778:S1780"/>
    <mergeCell ref="H1778:H1780"/>
    <mergeCell ref="I1785:I1787"/>
    <mergeCell ref="N1785:N1787"/>
    <mergeCell ref="E1781:E1784"/>
    <mergeCell ref="F1781:F1784"/>
    <mergeCell ref="G1781:G1784"/>
    <mergeCell ref="I1781:I1784"/>
    <mergeCell ref="N1781:N1784"/>
    <mergeCell ref="N1788:N1790"/>
    <mergeCell ref="O1788:O1790"/>
    <mergeCell ref="P1788:P1790"/>
    <mergeCell ref="Q1788:Q1790"/>
    <mergeCell ref="Y1785:Y1787"/>
    <mergeCell ref="AG1801:AG1803"/>
    <mergeCell ref="Z1788:Z1790"/>
    <mergeCell ref="AA1788:AA1790"/>
    <mergeCell ref="AB1788:AB1790"/>
    <mergeCell ref="AC1788:AC1790"/>
    <mergeCell ref="AD1788:AD1790"/>
    <mergeCell ref="S1788:S1790"/>
    <mergeCell ref="AD1775:AD1777"/>
    <mergeCell ref="Q1791:Q1793"/>
    <mergeCell ref="R1791:R1793"/>
    <mergeCell ref="AE1775:AE1777"/>
    <mergeCell ref="X1778:X1780"/>
    <mergeCell ref="Y1778:Y1780"/>
    <mergeCell ref="Z1778:Z1780"/>
    <mergeCell ref="T1788:T1790"/>
    <mergeCell ref="V1785:V1787"/>
    <mergeCell ref="W1785:W1787"/>
    <mergeCell ref="X1785:X1787"/>
    <mergeCell ref="R1775:R1777"/>
    <mergeCell ref="Q1778:Q1780"/>
    <mergeCell ref="X1788:X1790"/>
    <mergeCell ref="Y1788:Y1790"/>
    <mergeCell ref="AH1788:AH1790"/>
    <mergeCell ref="AJ1801:AJ1803"/>
    <mergeCell ref="T1689:T1691"/>
    <mergeCell ref="U1689:U1691"/>
    <mergeCell ref="W1686:W1688"/>
    <mergeCell ref="X1686:X1688"/>
    <mergeCell ref="Z1686:Z1688"/>
    <mergeCell ref="Z1785:Z1787"/>
    <mergeCell ref="AA1785:AA1787"/>
    <mergeCell ref="AD1785:AD1787"/>
    <mergeCell ref="AE1785:AE1787"/>
    <mergeCell ref="AE1761:AE1763"/>
    <mergeCell ref="X1754:X1756"/>
    <mergeCell ref="Y1754:Y1756"/>
    <mergeCell ref="Z1754:Z1756"/>
    <mergeCell ref="N1801:N1803"/>
    <mergeCell ref="AI1804:AI1806"/>
    <mergeCell ref="AH1781:AH1784"/>
    <mergeCell ref="AI1781:AI1784"/>
    <mergeCell ref="AI1629:AI1632"/>
    <mergeCell ref="AJ1629:AJ1632"/>
    <mergeCell ref="R1645:R1647"/>
    <mergeCell ref="T1745:T1747"/>
    <mergeCell ref="Q1722:Q1724"/>
    <mergeCell ref="P1785:P1787"/>
    <mergeCell ref="AJ1804:AJ1806"/>
    <mergeCell ref="AG1785:AG1787"/>
    <mergeCell ref="AE1781:AE1784"/>
    <mergeCell ref="X1775:X1777"/>
    <mergeCell ref="P1801:P1803"/>
    <mergeCell ref="P1791:P1793"/>
    <mergeCell ref="X1732:X1734"/>
    <mergeCell ref="Y1732:Y1734"/>
    <mergeCell ref="AJ1781:AJ1784"/>
    <mergeCell ref="AF1761:AF1763"/>
    <mergeCell ref="N1775:N1777"/>
    <mergeCell ref="T1761:T1763"/>
    <mergeCell ref="U1761:U1763"/>
    <mergeCell ref="N1764:N1767"/>
    <mergeCell ref="Z1781:Z1784"/>
    <mergeCell ref="AA1781:AA1784"/>
    <mergeCell ref="O1757:O1760"/>
    <mergeCell ref="AB1764:AB1767"/>
    <mergeCell ref="AC1764:AC1767"/>
    <mergeCell ref="AD1764:AD1767"/>
    <mergeCell ref="S1775:S1777"/>
    <mergeCell ref="T1775:T1777"/>
    <mergeCell ref="N1732:N1734"/>
    <mergeCell ref="V1754:V1756"/>
    <mergeCell ref="W1754:W1756"/>
    <mergeCell ref="W1728:W1731"/>
    <mergeCell ref="X1728:X1731"/>
    <mergeCell ref="Y1728:Y1731"/>
    <mergeCell ref="R1670:R1672"/>
    <mergeCell ref="R1673:R1676"/>
    <mergeCell ref="Y1719:Y1721"/>
    <mergeCell ref="N1728:N1731"/>
    <mergeCell ref="P1732:P1734"/>
    <mergeCell ref="AB1761:AB1763"/>
    <mergeCell ref="AC1761:AC1763"/>
    <mergeCell ref="AD1761:AD1763"/>
    <mergeCell ref="AD1667:AD1669"/>
    <mergeCell ref="O1696:O1698"/>
    <mergeCell ref="X1738:X1741"/>
    <mergeCell ref="S1761:S1763"/>
    <mergeCell ref="AI1418:AI1419"/>
    <mergeCell ref="AH1418:AH1419"/>
    <mergeCell ref="P1432:P1434"/>
    <mergeCell ref="P1435:P1437"/>
    <mergeCell ref="AF1442:AF1444"/>
    <mergeCell ref="AJ1454:AJ1456"/>
    <mergeCell ref="AJ1442:AJ1444"/>
    <mergeCell ref="AJ1451:AJ1453"/>
    <mergeCell ref="Q1445:Q1447"/>
    <mergeCell ref="R1445:R1447"/>
    <mergeCell ref="R1420:R1422"/>
    <mergeCell ref="AE1499:AE1502"/>
    <mergeCell ref="AF1499:AF1502"/>
    <mergeCell ref="AG1499:AG1502"/>
    <mergeCell ref="AD1499:AD1502"/>
    <mergeCell ref="AI1499:AI1502"/>
    <mergeCell ref="X1478:X1480"/>
    <mergeCell ref="Y1478:Y1480"/>
    <mergeCell ref="S1471:S1474"/>
    <mergeCell ref="Q1481:Q1482"/>
    <mergeCell ref="P1512:P1514"/>
    <mergeCell ref="T1432:T1434"/>
    <mergeCell ref="R1418:R1419"/>
    <mergeCell ref="P1515:P1517"/>
    <mergeCell ref="Q1515:Q1517"/>
    <mergeCell ref="AB1435:AB1437"/>
    <mergeCell ref="P1460:P1463"/>
    <mergeCell ref="U1435:U1437"/>
    <mergeCell ref="AI1496:AI1498"/>
    <mergeCell ref="AJ1499:AJ1502"/>
    <mergeCell ref="AJ1489:AJ1491"/>
    <mergeCell ref="AB1489:AB1491"/>
    <mergeCell ref="Y1445:Y1447"/>
    <mergeCell ref="Z1445:Z1447"/>
    <mergeCell ref="X1420:X1422"/>
    <mergeCell ref="AI1506:AI1508"/>
    <mergeCell ref="V1492:V1495"/>
    <mergeCell ref="X1464:X1466"/>
    <mergeCell ref="T1442:T1444"/>
    <mergeCell ref="Y1448:Y1450"/>
    <mergeCell ref="U1451:U1453"/>
    <mergeCell ref="U1475:U1477"/>
    <mergeCell ref="V1475:V1477"/>
    <mergeCell ref="Y1469:Y1470"/>
    <mergeCell ref="Y1438:Y1441"/>
    <mergeCell ref="Y1435:Y1437"/>
    <mergeCell ref="T1445:T1447"/>
    <mergeCell ref="X1471:X1474"/>
    <mergeCell ref="AJ1432:AJ1434"/>
    <mergeCell ref="AJ1429:AJ1431"/>
    <mergeCell ref="AH1489:AH1491"/>
    <mergeCell ref="T1515:T1517"/>
    <mergeCell ref="S1512:S1514"/>
    <mergeCell ref="R1512:R1514"/>
    <mergeCell ref="AD1429:AD1431"/>
    <mergeCell ref="AB1429:AB1431"/>
    <mergeCell ref="U1464:U1466"/>
    <mergeCell ref="U1467:U1468"/>
    <mergeCell ref="U1469:U1470"/>
    <mergeCell ref="T1469:T1470"/>
    <mergeCell ref="P1496:P1498"/>
    <mergeCell ref="AA1478:AA1480"/>
    <mergeCell ref="AF1464:AF1466"/>
    <mergeCell ref="AB1471:AB1474"/>
    <mergeCell ref="E1764:E1767"/>
    <mergeCell ref="F1555:F1558"/>
    <mergeCell ref="P1546:P1548"/>
    <mergeCell ref="Q1732:Q1734"/>
    <mergeCell ref="AJ1539:AJ1541"/>
    <mergeCell ref="AJ1546:AJ1548"/>
    <mergeCell ref="X1801:X1803"/>
    <mergeCell ref="Y1801:Y1803"/>
    <mergeCell ref="Z1801:Z1803"/>
    <mergeCell ref="AA1801:AA1803"/>
    <mergeCell ref="AB1801:AB1803"/>
    <mergeCell ref="AC1801:AC1803"/>
    <mergeCell ref="R1761:R1763"/>
    <mergeCell ref="R1801:R1803"/>
    <mergeCell ref="S1801:S1803"/>
    <mergeCell ref="O1764:O1767"/>
    <mergeCell ref="P1764:P1767"/>
    <mergeCell ref="Q1764:Q1767"/>
    <mergeCell ref="R1764:R1767"/>
    <mergeCell ref="O1728:O1731"/>
    <mergeCell ref="P1728:P1731"/>
    <mergeCell ref="O1732:O1734"/>
    <mergeCell ref="V1768:V1771"/>
    <mergeCell ref="W1768:W1771"/>
    <mergeCell ref="X1768:X1771"/>
    <mergeCell ref="Y1768:Y1771"/>
    <mergeCell ref="Z1768:Z1771"/>
    <mergeCell ref="O1801:O1803"/>
    <mergeCell ref="F1716:F1718"/>
    <mergeCell ref="R1575:R1577"/>
    <mergeCell ref="V1655:V1657"/>
    <mergeCell ref="U1608:U1610"/>
    <mergeCell ref="V1608:V1610"/>
    <mergeCell ref="J1582:J1584"/>
    <mergeCell ref="K1582:K1584"/>
    <mergeCell ref="L1582:L1584"/>
    <mergeCell ref="Q1575:Q1577"/>
    <mergeCell ref="F1582:F1584"/>
    <mergeCell ref="F1775:F1777"/>
    <mergeCell ref="G1775:G1777"/>
    <mergeCell ref="I1775:I1777"/>
    <mergeCell ref="F1778:F1780"/>
    <mergeCell ref="G1778:G1780"/>
    <mergeCell ref="I1778:I1780"/>
    <mergeCell ref="Q1781:Q1784"/>
    <mergeCell ref="AA1778:AA1780"/>
    <mergeCell ref="AB1778:AB1780"/>
    <mergeCell ref="AC1778:AC1780"/>
    <mergeCell ref="Q1785:Q1787"/>
    <mergeCell ref="R1785:R1787"/>
    <mergeCell ref="Q1627:Q1628"/>
    <mergeCell ref="G1754:G1756"/>
    <mergeCell ref="H1754:H1756"/>
    <mergeCell ref="I1754:I1756"/>
    <mergeCell ref="N1754:N1756"/>
    <mergeCell ref="O1754:O1756"/>
    <mergeCell ref="N1595:N1597"/>
    <mergeCell ref="L1598:L1599"/>
    <mergeCell ref="M1598:M1599"/>
    <mergeCell ref="H1791:H1793"/>
    <mergeCell ref="I1791:I1793"/>
    <mergeCell ref="N1791:N1793"/>
    <mergeCell ref="O1791:O1793"/>
    <mergeCell ref="H1725:H1727"/>
    <mergeCell ref="P1555:P1558"/>
    <mergeCell ref="Q1555:Q1558"/>
    <mergeCell ref="J1600:J1601"/>
    <mergeCell ref="Z1629:Z1632"/>
    <mergeCell ref="O1719:O1721"/>
    <mergeCell ref="Y1655:Y1657"/>
    <mergeCell ref="AC1699:AC1701"/>
    <mergeCell ref="X1518:X1521"/>
    <mergeCell ref="F1509:F1511"/>
    <mergeCell ref="S1732:S1734"/>
    <mergeCell ref="R1692:R1695"/>
    <mergeCell ref="S1692:S1695"/>
    <mergeCell ref="R1639:R1641"/>
    <mergeCell ref="S1639:S1641"/>
    <mergeCell ref="R1569:R1571"/>
    <mergeCell ref="R1661:R1663"/>
    <mergeCell ref="V1614:V1616"/>
    <mergeCell ref="Y1614:Y1616"/>
    <mergeCell ref="Q1512:Q1514"/>
    <mergeCell ref="P1552:P1554"/>
    <mergeCell ref="N1503:N1505"/>
    <mergeCell ref="I1575:I1577"/>
    <mergeCell ref="Q1642:Q1644"/>
    <mergeCell ref="R1642:R1644"/>
    <mergeCell ref="G1642:G1644"/>
    <mergeCell ref="H1642:H1644"/>
    <mergeCell ref="N1499:N1502"/>
    <mergeCell ref="O1499:O1502"/>
    <mergeCell ref="P1499:P1502"/>
    <mergeCell ref="Q1499:Q1502"/>
    <mergeCell ref="R1499:R1502"/>
    <mergeCell ref="S1499:S1502"/>
    <mergeCell ref="I1539:I1541"/>
    <mergeCell ref="P1699:P1701"/>
    <mergeCell ref="F1677:F1679"/>
    <mergeCell ref="G1677:G1679"/>
    <mergeCell ref="H1677:H1679"/>
    <mergeCell ref="G1670:G1672"/>
    <mergeCell ref="T1725:T1727"/>
    <mergeCell ref="P1696:P1698"/>
    <mergeCell ref="Z1728:Z1731"/>
    <mergeCell ref="X1725:X1727"/>
    <mergeCell ref="R1600:R1601"/>
    <mergeCell ref="P1636:P1638"/>
    <mergeCell ref="Q1636:Q1638"/>
    <mergeCell ref="W1518:W1521"/>
    <mergeCell ref="I1614:I1616"/>
    <mergeCell ref="R1732:R1734"/>
    <mergeCell ref="P1614:P1616"/>
    <mergeCell ref="I1728:I1731"/>
    <mergeCell ref="I1696:I1698"/>
    <mergeCell ref="N1696:N1698"/>
    <mergeCell ref="Q1728:Q1731"/>
    <mergeCell ref="Q1591:Q1594"/>
    <mergeCell ref="I1620:I1622"/>
    <mergeCell ref="AB1699:AB1701"/>
    <mergeCell ref="P1725:P1727"/>
    <mergeCell ref="U1536:U1538"/>
    <mergeCell ref="AA1559:AA1561"/>
    <mergeCell ref="O1565:O1568"/>
    <mergeCell ref="T1555:T1558"/>
    <mergeCell ref="P1683:P1685"/>
    <mergeCell ref="O1677:O1679"/>
    <mergeCell ref="P1677:P1679"/>
    <mergeCell ref="B1552:B1554"/>
    <mergeCell ref="B1555:B1558"/>
    <mergeCell ref="B1562:B1564"/>
    <mergeCell ref="C1562:C1564"/>
    <mergeCell ref="D1562:D1564"/>
    <mergeCell ref="E1686:E1688"/>
    <mergeCell ref="F1686:F1688"/>
    <mergeCell ref="F1614:F1616"/>
    <mergeCell ref="I1600:I1601"/>
    <mergeCell ref="I1608:I1610"/>
    <mergeCell ref="N1608:N1610"/>
    <mergeCell ref="C1611:C1613"/>
    <mergeCell ref="T1499:T1502"/>
    <mergeCell ref="N1620:N1622"/>
    <mergeCell ref="Q1614:Q1616"/>
    <mergeCell ref="G1499:G1502"/>
    <mergeCell ref="C1565:C1568"/>
    <mergeCell ref="D1565:D1568"/>
    <mergeCell ref="C1569:C1571"/>
    <mergeCell ref="B1565:B1568"/>
    <mergeCell ref="B1569:B1571"/>
    <mergeCell ref="H1600:H1601"/>
    <mergeCell ref="B1591:B1594"/>
    <mergeCell ref="H1569:H1571"/>
    <mergeCell ref="B1595:B1597"/>
    <mergeCell ref="H1636:H1638"/>
    <mergeCell ref="G1582:G1584"/>
    <mergeCell ref="B1636:B1638"/>
    <mergeCell ref="C1636:C1638"/>
    <mergeCell ref="D1614:D1616"/>
    <mergeCell ref="E1658:E1660"/>
    <mergeCell ref="F1658:F1660"/>
    <mergeCell ref="G1658:G1660"/>
    <mergeCell ref="I1532:I1535"/>
    <mergeCell ref="G1686:G1688"/>
    <mergeCell ref="I1565:I1568"/>
    <mergeCell ref="H1565:H1568"/>
    <mergeCell ref="E1562:E1564"/>
    <mergeCell ref="F1572:F1574"/>
    <mergeCell ref="E1572:E1574"/>
    <mergeCell ref="G1572:G1574"/>
    <mergeCell ref="F1562:F1564"/>
    <mergeCell ref="D1572:D1574"/>
    <mergeCell ref="F1559:F1561"/>
    <mergeCell ref="E1555:E1558"/>
    <mergeCell ref="C1555:C1558"/>
    <mergeCell ref="D1555:D1558"/>
    <mergeCell ref="E1565:E1568"/>
    <mergeCell ref="F1565:F1568"/>
    <mergeCell ref="G1565:G1568"/>
    <mergeCell ref="N1565:N1568"/>
    <mergeCell ref="C1509:C1511"/>
    <mergeCell ref="B1627:B1628"/>
    <mergeCell ref="F1620:F1622"/>
    <mergeCell ref="O1559:O1561"/>
    <mergeCell ref="G1546:G1548"/>
    <mergeCell ref="R1536:R1538"/>
    <mergeCell ref="G1532:G1535"/>
    <mergeCell ref="G1652:G1654"/>
    <mergeCell ref="B1598:B1599"/>
    <mergeCell ref="C1598:C1599"/>
    <mergeCell ref="B1648:B1651"/>
    <mergeCell ref="C1648:C1651"/>
    <mergeCell ref="O1636:O1638"/>
    <mergeCell ref="AJ1757:AJ1760"/>
    <mergeCell ref="AJ1725:AJ1727"/>
    <mergeCell ref="AA1716:AA1718"/>
    <mergeCell ref="AB1716:AB1718"/>
    <mergeCell ref="AF1716:AF1718"/>
    <mergeCell ref="AG1716:AG1718"/>
    <mergeCell ref="AH1716:AH1718"/>
    <mergeCell ref="AJ1732:AJ1734"/>
    <mergeCell ref="W1719:W1721"/>
    <mergeCell ref="X1719:X1721"/>
    <mergeCell ref="AH1732:AH1734"/>
    <mergeCell ref="AI1732:AI1734"/>
    <mergeCell ref="AG1735:AG1737"/>
    <mergeCell ref="AH1735:AH1737"/>
    <mergeCell ref="AJ1627:AJ1628"/>
    <mergeCell ref="AJ1617:AJ1619"/>
    <mergeCell ref="AF1614:AF1616"/>
    <mergeCell ref="AI1677:AI1679"/>
    <mergeCell ref="N1716:N1718"/>
    <mergeCell ref="O1716:O1718"/>
    <mergeCell ref="P1716:P1718"/>
    <mergeCell ref="W1742:W1744"/>
    <mergeCell ref="X1742:X1744"/>
    <mergeCell ref="Y1742:Y1744"/>
    <mergeCell ref="Z1742:Z1744"/>
    <mergeCell ref="AA1742:AA1744"/>
    <mergeCell ref="W1745:W1747"/>
    <mergeCell ref="X1745:X1747"/>
    <mergeCell ref="Y1745:Y1747"/>
    <mergeCell ref="Z1745:Z1747"/>
    <mergeCell ref="AA1745:AA1747"/>
    <mergeCell ref="AB1745:AB1747"/>
    <mergeCell ref="AJ1735:AJ1737"/>
    <mergeCell ref="AD1742:AD1744"/>
    <mergeCell ref="AI1735:AI1737"/>
    <mergeCell ref="AJ1719:AJ1721"/>
    <mergeCell ref="O1713:O1715"/>
    <mergeCell ref="O1689:O1691"/>
    <mergeCell ref="W1614:W1616"/>
    <mergeCell ref="R1664:R1666"/>
    <mergeCell ref="P1719:P1721"/>
    <mergeCell ref="Q1719:Q1721"/>
    <mergeCell ref="U1699:U1701"/>
    <mergeCell ref="N1648:N1651"/>
    <mergeCell ref="O1648:O1651"/>
    <mergeCell ref="P1648:P1651"/>
    <mergeCell ref="Q1655:Q1657"/>
    <mergeCell ref="Q1686:Q1688"/>
    <mergeCell ref="N1677:N1679"/>
    <mergeCell ref="O1658:O1660"/>
    <mergeCell ref="P1658:P1660"/>
    <mergeCell ref="N1652:N1654"/>
    <mergeCell ref="O1652:O1654"/>
    <mergeCell ref="P1652:P1654"/>
    <mergeCell ref="Q1652:Q1654"/>
    <mergeCell ref="O1661:O1663"/>
    <mergeCell ref="P1709:P1712"/>
    <mergeCell ref="AB1614:AB1616"/>
    <mergeCell ref="AF1623:AF1626"/>
    <mergeCell ref="V1627:V1628"/>
    <mergeCell ref="W1627:W1628"/>
    <mergeCell ref="X1627:X1628"/>
    <mergeCell ref="Y1627:Y1628"/>
    <mergeCell ref="V1617:V1619"/>
    <mergeCell ref="B1575:B1577"/>
    <mergeCell ref="C1575:C1577"/>
    <mergeCell ref="B1585:B1587"/>
    <mergeCell ref="C1585:C1587"/>
    <mergeCell ref="B1588:B1590"/>
    <mergeCell ref="B1605:B1607"/>
    <mergeCell ref="G1617:G1619"/>
    <mergeCell ref="H1617:H1619"/>
    <mergeCell ref="I1617:I1619"/>
    <mergeCell ref="N1617:N1619"/>
    <mergeCell ref="O1673:O1676"/>
    <mergeCell ref="E1667:E1669"/>
    <mergeCell ref="N1709:N1712"/>
    <mergeCell ref="N1639:N1641"/>
    <mergeCell ref="O1639:O1641"/>
    <mergeCell ref="H1683:H1685"/>
    <mergeCell ref="I1683:I1685"/>
    <mergeCell ref="C1629:C1632"/>
    <mergeCell ref="D1629:D1632"/>
    <mergeCell ref="B1655:B1657"/>
    <mergeCell ref="C1655:C1657"/>
    <mergeCell ref="D1655:D1657"/>
    <mergeCell ref="G1661:G1663"/>
    <mergeCell ref="H1661:H1663"/>
    <mergeCell ref="I1661:I1663"/>
    <mergeCell ref="N1661:N1663"/>
    <mergeCell ref="H1667:H1669"/>
    <mergeCell ref="I1680:I1682"/>
    <mergeCell ref="E1608:E1610"/>
    <mergeCell ref="E1614:E1616"/>
    <mergeCell ref="D1645:D1647"/>
    <mergeCell ref="C1588:C1590"/>
    <mergeCell ref="D1588:D1590"/>
    <mergeCell ref="E1677:E1679"/>
    <mergeCell ref="N1699:N1701"/>
    <mergeCell ref="B1582:B1584"/>
    <mergeCell ref="H1652:H1654"/>
    <mergeCell ref="H1648:H1651"/>
    <mergeCell ref="I1648:I1651"/>
    <mergeCell ref="I1578:I1581"/>
    <mergeCell ref="B1696:B1698"/>
    <mergeCell ref="I1677:I1679"/>
    <mergeCell ref="H1664:H1666"/>
    <mergeCell ref="K1600:K1601"/>
    <mergeCell ref="I1627:I1628"/>
    <mergeCell ref="H1645:H1647"/>
    <mergeCell ref="I1645:I1647"/>
    <mergeCell ref="G1699:G1701"/>
    <mergeCell ref="H1699:H1701"/>
    <mergeCell ref="I1699:I1701"/>
    <mergeCell ref="B1608:B1610"/>
    <mergeCell ref="G1683:G1685"/>
    <mergeCell ref="E1652:E1654"/>
    <mergeCell ref="F1652:F1654"/>
    <mergeCell ref="N1585:N1587"/>
    <mergeCell ref="D1578:D1581"/>
    <mergeCell ref="O1699:O1701"/>
    <mergeCell ref="G1692:G1695"/>
    <mergeCell ref="D1620:D1622"/>
    <mergeCell ref="C1608:C1610"/>
    <mergeCell ref="V1629:V1632"/>
    <mergeCell ref="R1633:R1635"/>
    <mergeCell ref="S1642:S1644"/>
    <mergeCell ref="T1642:T1644"/>
    <mergeCell ref="R1636:R1638"/>
    <mergeCell ref="R1652:R1654"/>
    <mergeCell ref="S1652:S1654"/>
    <mergeCell ref="E1578:E1581"/>
    <mergeCell ref="F1578:F1581"/>
    <mergeCell ref="G1578:G1581"/>
    <mergeCell ref="H1578:H1581"/>
    <mergeCell ref="O1585:O1587"/>
    <mergeCell ref="I1585:I1587"/>
    <mergeCell ref="I1588:I1590"/>
    <mergeCell ref="I1591:I1594"/>
    <mergeCell ref="G1602:G1604"/>
    <mergeCell ref="H1627:H1628"/>
    <mergeCell ref="F1585:F1587"/>
    <mergeCell ref="F1611:F1613"/>
    <mergeCell ref="G1611:G1613"/>
    <mergeCell ref="F1608:F1610"/>
    <mergeCell ref="S1636:S1638"/>
    <mergeCell ref="T1636:T1638"/>
    <mergeCell ref="U1636:U1638"/>
    <mergeCell ref="V1636:V1638"/>
    <mergeCell ref="F1633:F1635"/>
    <mergeCell ref="E1633:E1635"/>
    <mergeCell ref="E1636:E1638"/>
    <mergeCell ref="I1636:I1638"/>
    <mergeCell ref="N1636:N1638"/>
    <mergeCell ref="I1602:I1604"/>
    <mergeCell ref="D1648:D1651"/>
    <mergeCell ref="E1648:E1651"/>
    <mergeCell ref="F1648:F1651"/>
    <mergeCell ref="G1588:G1590"/>
    <mergeCell ref="P1602:P1604"/>
    <mergeCell ref="Q1602:Q1604"/>
    <mergeCell ref="B1719:B1721"/>
    <mergeCell ref="C1719:C1721"/>
    <mergeCell ref="D1719:D1721"/>
    <mergeCell ref="B1722:B1724"/>
    <mergeCell ref="C1722:C1724"/>
    <mergeCell ref="D1722:D1724"/>
    <mergeCell ref="F1709:F1712"/>
    <mergeCell ref="H1608:H1610"/>
    <mergeCell ref="H1686:H1688"/>
    <mergeCell ref="F1667:F1669"/>
    <mergeCell ref="G1667:G1669"/>
    <mergeCell ref="G1673:G1676"/>
    <mergeCell ref="H1673:H1676"/>
    <mergeCell ref="I1673:I1676"/>
    <mergeCell ref="I1595:I1597"/>
    <mergeCell ref="H1629:H1632"/>
    <mergeCell ref="F1600:F1601"/>
    <mergeCell ref="H1602:H1604"/>
    <mergeCell ref="C1670:C1672"/>
    <mergeCell ref="E1670:E1672"/>
    <mergeCell ref="D1623:D1626"/>
    <mergeCell ref="D1636:D1638"/>
    <mergeCell ref="E1627:E1628"/>
    <mergeCell ref="C1699:C1701"/>
    <mergeCell ref="D1639:D1641"/>
    <mergeCell ref="I1686:I1688"/>
    <mergeCell ref="B1699:B1701"/>
    <mergeCell ref="H1620:H1622"/>
    <mergeCell ref="C1667:C1669"/>
    <mergeCell ref="B1614:B1616"/>
    <mergeCell ref="P1661:P1663"/>
    <mergeCell ref="P1620:P1622"/>
    <mergeCell ref="D1591:D1594"/>
    <mergeCell ref="F1645:F1647"/>
    <mergeCell ref="M1600:M1601"/>
    <mergeCell ref="D1680:D1682"/>
    <mergeCell ref="E1713:E1715"/>
    <mergeCell ref="E1716:E1718"/>
    <mergeCell ref="O1623:O1626"/>
    <mergeCell ref="P1623:P1626"/>
    <mergeCell ref="G1709:G1712"/>
    <mergeCell ref="G1591:G1594"/>
    <mergeCell ref="H1595:H1597"/>
    <mergeCell ref="G1614:G1616"/>
    <mergeCell ref="N1673:N1676"/>
    <mergeCell ref="F1639:F1641"/>
    <mergeCell ref="G1639:G1641"/>
    <mergeCell ref="F1670:F1672"/>
    <mergeCell ref="P1667:P1669"/>
    <mergeCell ref="H1623:H1626"/>
    <mergeCell ref="I1623:I1626"/>
    <mergeCell ref="I1611:I1613"/>
    <mergeCell ref="N1611:N1613"/>
    <mergeCell ref="O1611:O1613"/>
    <mergeCell ref="N1667:N1669"/>
    <mergeCell ref="O1680:O1682"/>
    <mergeCell ref="H1670:H1672"/>
    <mergeCell ref="I1633:I1635"/>
    <mergeCell ref="I1629:I1632"/>
    <mergeCell ref="D1611:D1613"/>
    <mergeCell ref="B1667:B1669"/>
    <mergeCell ref="B1713:B1715"/>
    <mergeCell ref="G1648:G1651"/>
    <mergeCell ref="E1602:E1604"/>
    <mergeCell ref="C1725:C1727"/>
    <mergeCell ref="D1713:D1715"/>
    <mergeCell ref="E1728:E1731"/>
    <mergeCell ref="I1719:I1721"/>
    <mergeCell ref="N1719:N1721"/>
    <mergeCell ref="I1716:I1718"/>
    <mergeCell ref="I1689:I1691"/>
    <mergeCell ref="H1716:H1718"/>
    <mergeCell ref="N1633:N1635"/>
    <mergeCell ref="F1617:F1619"/>
    <mergeCell ref="F1629:F1632"/>
    <mergeCell ref="G1629:G1632"/>
    <mergeCell ref="K1598:K1599"/>
    <mergeCell ref="N1602:N1604"/>
    <mergeCell ref="N1680:N1682"/>
    <mergeCell ref="Q1598:Q1599"/>
    <mergeCell ref="P1591:P1594"/>
    <mergeCell ref="J1598:J1599"/>
    <mergeCell ref="Q1600:Q1601"/>
    <mergeCell ref="E1617:E1619"/>
    <mergeCell ref="H1633:H1635"/>
    <mergeCell ref="G1633:G1635"/>
    <mergeCell ref="E1709:E1712"/>
    <mergeCell ref="C1709:C1712"/>
    <mergeCell ref="D1709:D1712"/>
    <mergeCell ref="D1725:D1727"/>
    <mergeCell ref="E1719:E1721"/>
    <mergeCell ref="C1692:C1695"/>
    <mergeCell ref="D1692:D1694"/>
    <mergeCell ref="E1692:E1695"/>
    <mergeCell ref="F1692:F1695"/>
    <mergeCell ref="D1652:D1654"/>
    <mergeCell ref="G1623:G1626"/>
    <mergeCell ref="H1705:H1708"/>
    <mergeCell ref="I1705:I1708"/>
    <mergeCell ref="N1705:N1708"/>
    <mergeCell ref="O1705:O1708"/>
    <mergeCell ref="P1705:P1708"/>
    <mergeCell ref="Q1705:Q1708"/>
    <mergeCell ref="C1591:C1594"/>
    <mergeCell ref="G1655:G1657"/>
    <mergeCell ref="D1595:D1597"/>
    <mergeCell ref="C1652:C1654"/>
    <mergeCell ref="D1716:D1718"/>
    <mergeCell ref="Q1664:Q1666"/>
    <mergeCell ref="Q1648:Q1651"/>
    <mergeCell ref="D1728:D1731"/>
    <mergeCell ref="Q1667:Q1669"/>
    <mergeCell ref="E1629:E1632"/>
    <mergeCell ref="C1713:C1715"/>
    <mergeCell ref="Q1709:Q1712"/>
    <mergeCell ref="P1689:P1691"/>
    <mergeCell ref="F1591:F1594"/>
    <mergeCell ref="O1598:O1599"/>
    <mergeCell ref="G1627:G1628"/>
    <mergeCell ref="F1595:F1597"/>
    <mergeCell ref="F1636:F1638"/>
    <mergeCell ref="G1636:G1638"/>
    <mergeCell ref="E1645:E1647"/>
    <mergeCell ref="G1600:G1601"/>
    <mergeCell ref="F1602:F1604"/>
    <mergeCell ref="E1639:E1641"/>
    <mergeCell ref="G1645:G1647"/>
    <mergeCell ref="Q1645:Q1647"/>
    <mergeCell ref="G1732:G1734"/>
    <mergeCell ref="B1716:B1718"/>
    <mergeCell ref="E1683:E1685"/>
    <mergeCell ref="F1683:F1685"/>
    <mergeCell ref="H1605:H1607"/>
    <mergeCell ref="H1713:H1715"/>
    <mergeCell ref="B1652:B1654"/>
    <mergeCell ref="B1689:B1691"/>
    <mergeCell ref="C1689:C1691"/>
    <mergeCell ref="C1642:C1644"/>
    <mergeCell ref="C1677:C1679"/>
    <mergeCell ref="H1658:H1660"/>
    <mergeCell ref="E1661:E1663"/>
    <mergeCell ref="D1598:D1599"/>
    <mergeCell ref="E1598:E1599"/>
    <mergeCell ref="E1664:E1666"/>
    <mergeCell ref="H1732:H1734"/>
    <mergeCell ref="I1732:I1734"/>
    <mergeCell ref="B1788:B1790"/>
    <mergeCell ref="C1788:C1790"/>
    <mergeCell ref="D1788:D1790"/>
    <mergeCell ref="E1788:E1790"/>
    <mergeCell ref="F1788:F1790"/>
    <mergeCell ref="G1788:G1790"/>
    <mergeCell ref="H1788:H1790"/>
    <mergeCell ref="I1788:I1790"/>
    <mergeCell ref="C1716:C1718"/>
    <mergeCell ref="B1617:B1619"/>
    <mergeCell ref="C1673:C1676"/>
    <mergeCell ref="E1655:E1657"/>
    <mergeCell ref="F1655:F1657"/>
    <mergeCell ref="B1670:B1672"/>
    <mergeCell ref="B1709:B1712"/>
    <mergeCell ref="D1627:D1628"/>
    <mergeCell ref="B1629:B1632"/>
    <mergeCell ref="B1658:B1660"/>
    <mergeCell ref="B1661:B1663"/>
    <mergeCell ref="B1620:B1622"/>
    <mergeCell ref="D1673:D1675"/>
    <mergeCell ref="I1652:I1654"/>
    <mergeCell ref="F1661:F1663"/>
    <mergeCell ref="C1627:C1628"/>
    <mergeCell ref="B1623:B1626"/>
    <mergeCell ref="I1658:I1660"/>
    <mergeCell ref="I1670:I1672"/>
    <mergeCell ref="E1605:E1607"/>
    <mergeCell ref="F1605:F1607"/>
    <mergeCell ref="B1751:B1753"/>
    <mergeCell ref="C1751:C1753"/>
    <mergeCell ref="D1751:D1753"/>
    <mergeCell ref="E1751:E1753"/>
    <mergeCell ref="C1728:C1731"/>
    <mergeCell ref="F1751:F1753"/>
    <mergeCell ref="G1751:G1753"/>
    <mergeCell ref="H1751:H1753"/>
    <mergeCell ref="I1751:I1753"/>
    <mergeCell ref="B1683:B1685"/>
    <mergeCell ref="C1683:C1685"/>
    <mergeCell ref="B1705:B1708"/>
    <mergeCell ref="C1705:C1708"/>
    <mergeCell ref="D1705:D1707"/>
    <mergeCell ref="E1705:E1708"/>
    <mergeCell ref="F1705:F1708"/>
    <mergeCell ref="G1705:G1708"/>
    <mergeCell ref="B1163:B1165"/>
    <mergeCell ref="C1163:C1165"/>
    <mergeCell ref="B1049:B1051"/>
    <mergeCell ref="G1084:G1087"/>
    <mergeCell ref="H1084:H1087"/>
    <mergeCell ref="I1084:I1087"/>
    <mergeCell ref="N1084:N1087"/>
    <mergeCell ref="I1055:I1057"/>
    <mergeCell ref="F1065:F1067"/>
    <mergeCell ref="B1611:B1613"/>
    <mergeCell ref="B1602:B1604"/>
    <mergeCell ref="Q1418:Q1419"/>
    <mergeCell ref="V1031:V1033"/>
    <mergeCell ref="X1172:X1175"/>
    <mergeCell ref="O1200:O1203"/>
    <mergeCell ref="B1732:B1734"/>
    <mergeCell ref="C1732:C1734"/>
    <mergeCell ref="E1732:E1734"/>
    <mergeCell ref="F1719:F1721"/>
    <mergeCell ref="F1732:F1734"/>
    <mergeCell ref="F1696:F1698"/>
    <mergeCell ref="G1696:G1698"/>
    <mergeCell ref="H1689:H1691"/>
    <mergeCell ref="I1709:I1712"/>
    <mergeCell ref="B1791:B1793"/>
    <mergeCell ref="C1791:C1793"/>
    <mergeCell ref="D1791:D1793"/>
    <mergeCell ref="E1791:E1793"/>
    <mergeCell ref="F1791:F1793"/>
    <mergeCell ref="N1629:N1632"/>
    <mergeCell ref="G1791:G1793"/>
    <mergeCell ref="D1778:D1780"/>
    <mergeCell ref="N1623:N1626"/>
    <mergeCell ref="H1692:H1695"/>
    <mergeCell ref="H1611:H1613"/>
    <mergeCell ref="C1600:C1601"/>
    <mergeCell ref="D1600:D1601"/>
    <mergeCell ref="G1716:G1718"/>
    <mergeCell ref="F1754:F1756"/>
    <mergeCell ref="G1761:G1763"/>
    <mergeCell ref="B1725:B1727"/>
    <mergeCell ref="B1686:B1688"/>
    <mergeCell ref="C1686:C1688"/>
    <mergeCell ref="E1722:E1724"/>
    <mergeCell ref="E1725:E1727"/>
    <mergeCell ref="F1713:F1715"/>
    <mergeCell ref="G1713:G1715"/>
    <mergeCell ref="I1713:I1715"/>
    <mergeCell ref="N1713:N1715"/>
    <mergeCell ref="N1605:N1607"/>
    <mergeCell ref="H1655:H1657"/>
    <mergeCell ref="G1608:G1610"/>
    <mergeCell ref="G1605:G1607"/>
    <mergeCell ref="B1673:B1676"/>
    <mergeCell ref="D1661:D1663"/>
    <mergeCell ref="B1664:B1666"/>
    <mergeCell ref="C1664:C1666"/>
    <mergeCell ref="D1664:D1666"/>
    <mergeCell ref="B1633:B1635"/>
    <mergeCell ref="C1633:C1635"/>
    <mergeCell ref="D1633:D1635"/>
    <mergeCell ref="E1623:E1626"/>
    <mergeCell ref="C1661:C1663"/>
    <mergeCell ref="D1732:D1734"/>
    <mergeCell ref="AJ1408:AJ1410"/>
    <mergeCell ref="AJ1414:AJ1417"/>
    <mergeCell ref="AE1408:AE1410"/>
    <mergeCell ref="AG1408:AG1410"/>
    <mergeCell ref="AH1572:AH1574"/>
    <mergeCell ref="AD1588:AD1590"/>
    <mergeCell ref="AG1582:AG1584"/>
    <mergeCell ref="AB1582:AB1584"/>
    <mergeCell ref="W1536:W1538"/>
    <mergeCell ref="AC1585:AC1587"/>
    <mergeCell ref="AD1585:AD1587"/>
    <mergeCell ref="Y1588:Y1590"/>
    <mergeCell ref="AI1464:AI1466"/>
    <mergeCell ref="AJ1464:AJ1466"/>
    <mergeCell ref="AF1438:AF1441"/>
    <mergeCell ref="AE1435:AE1437"/>
    <mergeCell ref="AJ1469:AJ1470"/>
    <mergeCell ref="AG1469:AG1470"/>
    <mergeCell ref="AG1496:AG1498"/>
    <mergeCell ref="Z1536:Z1538"/>
    <mergeCell ref="AA1475:AA1477"/>
    <mergeCell ref="AB1475:AB1477"/>
    <mergeCell ref="AC1475:AC1477"/>
    <mergeCell ref="AB1536:AB1538"/>
    <mergeCell ref="AD1518:AD1521"/>
    <mergeCell ref="AE1518:AE1521"/>
    <mergeCell ref="AJ1475:AJ1477"/>
    <mergeCell ref="AI1489:AI1491"/>
    <mergeCell ref="AJ1438:AJ1441"/>
    <mergeCell ref="AJ1467:AJ1468"/>
    <mergeCell ref="AJ1435:AJ1437"/>
    <mergeCell ref="AD968:AD971"/>
    <mergeCell ref="AC1015:AC1017"/>
    <mergeCell ref="AA1414:AA1417"/>
    <mergeCell ref="X1469:X1470"/>
    <mergeCell ref="W1139:W1142"/>
    <mergeCell ref="X1139:X1142"/>
    <mergeCell ref="Y1139:Y1142"/>
    <mergeCell ref="X1107:X1109"/>
    <mergeCell ref="AB972:AB974"/>
    <mergeCell ref="AF968:AF971"/>
    <mergeCell ref="AG968:AG971"/>
    <mergeCell ref="AG1317:AG1319"/>
    <mergeCell ref="AB1323:AB1325"/>
    <mergeCell ref="AH1313:AH1316"/>
    <mergeCell ref="AH1299:AH1302"/>
    <mergeCell ref="X1150:X1152"/>
    <mergeCell ref="X1114:X1116"/>
    <mergeCell ref="X1146:X1149"/>
    <mergeCell ref="AJ1163:AJ1165"/>
    <mergeCell ref="AH1143:AH1145"/>
    <mergeCell ref="AI1143:AI1145"/>
    <mergeCell ref="Z1188:Z1190"/>
    <mergeCell ref="AC1169:AC1171"/>
    <mergeCell ref="AH1074:AH1076"/>
    <mergeCell ref="AH1068:AH1070"/>
    <mergeCell ref="AI1068:AI1070"/>
    <mergeCell ref="AE1097:AE1100"/>
    <mergeCell ref="AJ1009:AJ1011"/>
    <mergeCell ref="AB1012:AB1014"/>
    <mergeCell ref="AH983:AH984"/>
    <mergeCell ref="AI978:AI979"/>
    <mergeCell ref="AC1006:AC1008"/>
    <mergeCell ref="W983:W984"/>
    <mergeCell ref="AI1021:AI1024"/>
    <mergeCell ref="AG1091:AG1093"/>
    <mergeCell ref="T1084:T1087"/>
    <mergeCell ref="AB1110:AB1113"/>
    <mergeCell ref="AC1110:AC1113"/>
    <mergeCell ref="U781:U783"/>
    <mergeCell ref="I822:I824"/>
    <mergeCell ref="N835:N837"/>
    <mergeCell ref="AA816:AA819"/>
    <mergeCell ref="AB816:AB819"/>
    <mergeCell ref="Z851:Z853"/>
    <mergeCell ref="AE870:AE872"/>
    <mergeCell ref="AD912:AD914"/>
    <mergeCell ref="AC915:AC917"/>
    <mergeCell ref="AD915:AD917"/>
    <mergeCell ref="AD883:AD885"/>
    <mergeCell ref="AB883:AB885"/>
    <mergeCell ref="AC909:AC911"/>
    <mergeCell ref="Z892:Z895"/>
    <mergeCell ref="AA892:AA895"/>
    <mergeCell ref="Z842:Z844"/>
    <mergeCell ref="Z889:Z891"/>
    <mergeCell ref="AE883:AE885"/>
    <mergeCell ref="AE860:AE863"/>
    <mergeCell ref="AD1323:AD1325"/>
    <mergeCell ref="AE1323:AE1325"/>
    <mergeCell ref="Q1323:Q1325"/>
    <mergeCell ref="U810:U813"/>
    <mergeCell ref="AF1040:AF1042"/>
    <mergeCell ref="AF1052:AF1054"/>
    <mergeCell ref="X1018:X1020"/>
    <mergeCell ref="Q1009:Q1011"/>
    <mergeCell ref="V1015:V1017"/>
    <mergeCell ref="AE1015:AE1017"/>
    <mergeCell ref="Y1015:Y1017"/>
    <mergeCell ref="R1018:R1020"/>
    <mergeCell ref="Y1052:Y1054"/>
    <mergeCell ref="U1052:U1054"/>
    <mergeCell ref="V1052:V1054"/>
    <mergeCell ref="W1058:W1060"/>
    <mergeCell ref="Y1061:Y1064"/>
    <mergeCell ref="X1065:X1067"/>
    <mergeCell ref="T1107:T1109"/>
    <mergeCell ref="W1097:W1100"/>
    <mergeCell ref="Z999:Z1001"/>
    <mergeCell ref="T927:T930"/>
    <mergeCell ref="Q1290:Q1292"/>
    <mergeCell ref="Q1006:Q1008"/>
    <mergeCell ref="Q1097:Q1100"/>
    <mergeCell ref="Q909:Q911"/>
    <mergeCell ref="R909:R911"/>
    <mergeCell ref="N828:N831"/>
    <mergeCell ref="O825:O827"/>
    <mergeCell ref="O796:O799"/>
    <mergeCell ref="V966:V967"/>
    <mergeCell ref="V956:V959"/>
    <mergeCell ref="AC1323:AC1325"/>
    <mergeCell ref="V1091:V1093"/>
    <mergeCell ref="X1081:X1083"/>
    <mergeCell ref="Y1091:Y1093"/>
    <mergeCell ref="AA1058:AA1060"/>
    <mergeCell ref="W1110:W1113"/>
    <mergeCell ref="S947:S949"/>
    <mergeCell ref="S966:S967"/>
    <mergeCell ref="I1330:I1332"/>
    <mergeCell ref="AA1435:AA1437"/>
    <mergeCell ref="V1518:V1521"/>
    <mergeCell ref="Z1448:Z1450"/>
    <mergeCell ref="AA1448:AA1450"/>
    <mergeCell ref="AB1448:AB1450"/>
    <mergeCell ref="AC1448:AC1450"/>
    <mergeCell ref="AD1448:AD1450"/>
    <mergeCell ref="AE1448:AE1450"/>
    <mergeCell ref="AC1506:AC1508"/>
    <mergeCell ref="AD1506:AD1508"/>
    <mergeCell ref="X1454:X1456"/>
    <mergeCell ref="Y1454:Y1456"/>
    <mergeCell ref="V1467:V1468"/>
    <mergeCell ref="V1464:V1466"/>
    <mergeCell ref="Y1475:Y1477"/>
    <mergeCell ref="Q867:Q869"/>
    <mergeCell ref="R1268:R1270"/>
    <mergeCell ref="Q1046:Q1048"/>
    <mergeCell ref="Q1220:Q1222"/>
    <mergeCell ref="S1320:S1322"/>
    <mergeCell ref="Q1232:Q1234"/>
    <mergeCell ref="S934:S936"/>
    <mergeCell ref="T934:T936"/>
    <mergeCell ref="Q992:Q994"/>
    <mergeCell ref="I1309:I1312"/>
    <mergeCell ref="O1290:O1292"/>
    <mergeCell ref="I947:I949"/>
    <mergeCell ref="N947:N949"/>
    <mergeCell ref="O947:O949"/>
    <mergeCell ref="P1068:P1070"/>
    <mergeCell ref="N1097:N1100"/>
    <mergeCell ref="O1097:O1100"/>
    <mergeCell ref="P1097:P1100"/>
    <mergeCell ref="I927:I930"/>
    <mergeCell ref="N879:N882"/>
    <mergeCell ref="O879:O882"/>
    <mergeCell ref="P883:P885"/>
    <mergeCell ref="I1077:I1080"/>
    <mergeCell ref="O1065:O1067"/>
    <mergeCell ref="N1065:N1067"/>
    <mergeCell ref="U924:U926"/>
    <mergeCell ref="V975:V977"/>
    <mergeCell ref="V980:V982"/>
    <mergeCell ref="AE1143:AE1145"/>
    <mergeCell ref="Y1136:Y1138"/>
    <mergeCell ref="Y1126:Y1128"/>
    <mergeCell ref="Z1114:Z1116"/>
    <mergeCell ref="AB1034:AB1036"/>
    <mergeCell ref="V1326:V1329"/>
    <mergeCell ref="W1320:W1322"/>
    <mergeCell ref="O1251:O1254"/>
    <mergeCell ref="AA940:AA943"/>
    <mergeCell ref="W944:W946"/>
    <mergeCell ref="X944:X946"/>
    <mergeCell ref="Y944:Y946"/>
    <mergeCell ref="Z944:Z946"/>
    <mergeCell ref="AD1031:AD1033"/>
    <mergeCell ref="U1117:U1119"/>
    <mergeCell ref="W1123:W1125"/>
    <mergeCell ref="V1028:V1030"/>
    <mergeCell ref="W1028:W1030"/>
    <mergeCell ref="Q1028:Q1030"/>
    <mergeCell ref="R1028:R1030"/>
    <mergeCell ref="Q1058:Q1060"/>
    <mergeCell ref="V1049:V1051"/>
    <mergeCell ref="T1052:T1054"/>
    <mergeCell ref="AE828:AE831"/>
    <mergeCell ref="U828:U831"/>
    <mergeCell ref="S828:S831"/>
    <mergeCell ref="AD851:AD853"/>
    <mergeCell ref="AB851:AB853"/>
    <mergeCell ref="Z845:Z847"/>
    <mergeCell ref="AD822:AD824"/>
    <mergeCell ref="AA876:AA878"/>
    <mergeCell ref="Z860:Z863"/>
    <mergeCell ref="AB842:AB844"/>
    <mergeCell ref="AE822:AE824"/>
    <mergeCell ref="AD1012:AD1014"/>
    <mergeCell ref="Z975:Z977"/>
    <mergeCell ref="AA915:AA917"/>
    <mergeCell ref="AB915:AB917"/>
    <mergeCell ref="X845:X847"/>
    <mergeCell ref="S835:S837"/>
    <mergeCell ref="T835:T837"/>
    <mergeCell ref="U857:U859"/>
    <mergeCell ref="U966:U967"/>
    <mergeCell ref="T980:T982"/>
    <mergeCell ref="U909:U911"/>
    <mergeCell ref="U879:U882"/>
    <mergeCell ref="S1006:S1008"/>
    <mergeCell ref="Q892:Q895"/>
    <mergeCell ref="S992:S994"/>
    <mergeCell ref="AD1136:AD1138"/>
    <mergeCell ref="S915:S917"/>
    <mergeCell ref="S937:S939"/>
    <mergeCell ref="Q937:Q939"/>
    <mergeCell ref="AD1052:AD1054"/>
    <mergeCell ref="AD1043:AD1045"/>
    <mergeCell ref="Y1031:Y1033"/>
    <mergeCell ref="X1074:X1076"/>
    <mergeCell ref="AD1107:AD1109"/>
    <mergeCell ref="AE995:AE998"/>
    <mergeCell ref="AB1021:AB1024"/>
    <mergeCell ref="AE1043:AE1045"/>
    <mergeCell ref="AC921:AC923"/>
    <mergeCell ref="W940:W943"/>
    <mergeCell ref="S927:S930"/>
    <mergeCell ref="Y934:Y936"/>
    <mergeCell ref="Z934:Z936"/>
    <mergeCell ref="AC937:AC939"/>
    <mergeCell ref="Q912:Q914"/>
    <mergeCell ref="T909:T911"/>
    <mergeCell ref="AE931:AE933"/>
    <mergeCell ref="Y857:Y859"/>
    <mergeCell ref="Z822:Z824"/>
    <mergeCell ref="Z835:Z837"/>
    <mergeCell ref="V825:V827"/>
    <mergeCell ref="R937:R939"/>
    <mergeCell ref="R960:R962"/>
    <mergeCell ref="S940:S943"/>
    <mergeCell ref="Q870:Q872"/>
    <mergeCell ref="Q857:Q859"/>
    <mergeCell ref="T966:T967"/>
    <mergeCell ref="V1117:V1119"/>
    <mergeCell ref="R825:R827"/>
    <mergeCell ref="T825:T827"/>
    <mergeCell ref="Q838:Q841"/>
    <mergeCell ref="AF1107:AF1109"/>
    <mergeCell ref="AG1107:AG1109"/>
    <mergeCell ref="AD1110:AD1113"/>
    <mergeCell ref="S1043:S1045"/>
    <mergeCell ref="U1034:U1036"/>
    <mergeCell ref="AE1110:AE1113"/>
    <mergeCell ref="AC838:AC841"/>
    <mergeCell ref="AD857:AD859"/>
    <mergeCell ref="X1101:X1103"/>
    <mergeCell ref="X1084:X1087"/>
    <mergeCell ref="V1074:V1076"/>
    <mergeCell ref="V989:V991"/>
    <mergeCell ref="T1009:T1011"/>
    <mergeCell ref="V992:V994"/>
    <mergeCell ref="T989:T991"/>
    <mergeCell ref="U983:U984"/>
    <mergeCell ref="R1012:R1014"/>
    <mergeCell ref="S1012:S1014"/>
    <mergeCell ref="V1018:V1020"/>
    <mergeCell ref="V1021:V1024"/>
    <mergeCell ref="X1021:X1024"/>
    <mergeCell ref="V1006:V1008"/>
    <mergeCell ref="X867:X869"/>
    <mergeCell ref="X956:X959"/>
    <mergeCell ref="U975:U977"/>
    <mergeCell ref="U956:U959"/>
    <mergeCell ref="U995:U998"/>
    <mergeCell ref="T1012:T1014"/>
    <mergeCell ref="S1002:S1005"/>
    <mergeCell ref="T1002:T1005"/>
    <mergeCell ref="U1002:U1005"/>
    <mergeCell ref="AG1065:AG1067"/>
    <mergeCell ref="AC1052:AC1054"/>
    <mergeCell ref="U1068:U1070"/>
    <mergeCell ref="U912:U914"/>
    <mergeCell ref="V842:V844"/>
    <mergeCell ref="AB1107:AB1109"/>
    <mergeCell ref="AG1043:AG1045"/>
    <mergeCell ref="AF995:AF998"/>
    <mergeCell ref="AC1049:AC1051"/>
    <mergeCell ref="Z909:Z911"/>
    <mergeCell ref="AF867:AF869"/>
    <mergeCell ref="AB860:AB863"/>
    <mergeCell ref="AC860:AC863"/>
    <mergeCell ref="AA879:AA882"/>
    <mergeCell ref="AB879:AB882"/>
    <mergeCell ref="S1015:S1017"/>
    <mergeCell ref="T1043:T1045"/>
    <mergeCell ref="Y873:Y875"/>
    <mergeCell ref="AC1055:AC1057"/>
    <mergeCell ref="AD1049:AD1051"/>
    <mergeCell ref="AE1049:AE1051"/>
    <mergeCell ref="W1077:W1080"/>
    <mergeCell ref="AG1006:AG1008"/>
    <mergeCell ref="AF1009:AF1011"/>
    <mergeCell ref="R918:R920"/>
    <mergeCell ref="AE953:AE955"/>
    <mergeCell ref="AG960:AG962"/>
    <mergeCell ref="AC1021:AC1024"/>
    <mergeCell ref="AC1031:AC1033"/>
    <mergeCell ref="AA1021:AA1024"/>
    <mergeCell ref="AG989:AG991"/>
    <mergeCell ref="AF989:AF991"/>
    <mergeCell ref="Z966:Z967"/>
    <mergeCell ref="Y886:Y888"/>
    <mergeCell ref="AJ805:AJ807"/>
    <mergeCell ref="AF774:AF776"/>
    <mergeCell ref="AE790:AE792"/>
    <mergeCell ref="X756:X757"/>
    <mergeCell ref="X777:X780"/>
    <mergeCell ref="Y756:Y757"/>
    <mergeCell ref="Y762:Y764"/>
    <mergeCell ref="AJ835:AJ837"/>
    <mergeCell ref="AF832:AF834"/>
    <mergeCell ref="AE825:AE827"/>
    <mergeCell ref="AA808:AA809"/>
    <mergeCell ref="AJ854:AJ856"/>
    <mergeCell ref="AD758:AD761"/>
    <mergeCell ref="AB805:AB807"/>
    <mergeCell ref="AC765:AC767"/>
    <mergeCell ref="AG784:AG786"/>
    <mergeCell ref="AF808:AF809"/>
    <mergeCell ref="AD790:AD792"/>
    <mergeCell ref="AC810:AC813"/>
    <mergeCell ref="AH777:AH780"/>
    <mergeCell ref="AG805:AG807"/>
    <mergeCell ref="AG808:AG809"/>
    <mergeCell ref="AA774:AA776"/>
    <mergeCell ref="AB781:AB783"/>
    <mergeCell ref="AA777:AA780"/>
    <mergeCell ref="Z808:Z809"/>
    <mergeCell ref="AH793:AH795"/>
    <mergeCell ref="AI793:AI795"/>
    <mergeCell ref="AI828:AI831"/>
    <mergeCell ref="AI790:AI792"/>
    <mergeCell ref="Z838:Z841"/>
    <mergeCell ref="AJ838:AJ841"/>
    <mergeCell ref="Z832:Z834"/>
    <mergeCell ref="AJ832:AJ834"/>
    <mergeCell ref="AI838:AI841"/>
    <mergeCell ref="AF796:AF799"/>
    <mergeCell ref="AG790:AG792"/>
    <mergeCell ref="AJ845:AJ847"/>
    <mergeCell ref="AJ814:AJ815"/>
    <mergeCell ref="AI832:AI834"/>
    <mergeCell ref="AG814:AG815"/>
    <mergeCell ref="AH814:AH815"/>
    <mergeCell ref="AI814:AI815"/>
    <mergeCell ref="X838:X841"/>
    <mergeCell ref="Y851:Y853"/>
    <mergeCell ref="Y822:Y824"/>
    <mergeCell ref="AE805:AE807"/>
    <mergeCell ref="AE771:AE773"/>
    <mergeCell ref="AA870:AA872"/>
    <mergeCell ref="AB854:AB856"/>
    <mergeCell ref="AC876:AC878"/>
    <mergeCell ref="AB876:AB878"/>
    <mergeCell ref="Y854:Y856"/>
    <mergeCell ref="Z854:Z856"/>
    <mergeCell ref="AJ758:AJ761"/>
    <mergeCell ref="AJ857:AJ859"/>
    <mergeCell ref="Z777:Z780"/>
    <mergeCell ref="AC777:AC780"/>
    <mergeCell ref="AJ741:AJ743"/>
    <mergeCell ref="R744:R746"/>
    <mergeCell ref="AE741:AE743"/>
    <mergeCell ref="X722:X725"/>
    <mergeCell ref="AH706:AH708"/>
    <mergeCell ref="AD706:AD708"/>
    <mergeCell ref="AH787:AH789"/>
    <mergeCell ref="AA781:AA783"/>
    <mergeCell ref="AF787:AF789"/>
    <mergeCell ref="X784:X786"/>
    <mergeCell ref="Y768:Y770"/>
    <mergeCell ref="U722:U725"/>
    <mergeCell ref="W722:W725"/>
    <mergeCell ref="AI756:AI757"/>
    <mergeCell ref="Y712:Y715"/>
    <mergeCell ref="AI719:AI721"/>
    <mergeCell ref="AF719:AF721"/>
    <mergeCell ref="AI765:AI767"/>
    <mergeCell ref="AE722:AE725"/>
    <mergeCell ref="AI741:AI743"/>
    <mergeCell ref="AI787:AI789"/>
    <mergeCell ref="AJ774:AJ776"/>
    <mergeCell ref="AJ753:AJ755"/>
    <mergeCell ref="AI784:AI786"/>
    <mergeCell ref="AJ750:AJ752"/>
    <mergeCell ref="AC805:AC807"/>
    <mergeCell ref="AJ726:AJ728"/>
    <mergeCell ref="S741:S743"/>
    <mergeCell ref="X796:X799"/>
    <mergeCell ref="AE781:AE783"/>
    <mergeCell ref="U790:U792"/>
    <mergeCell ref="R712:R715"/>
    <mergeCell ref="U709:U711"/>
    <mergeCell ref="T771:T773"/>
    <mergeCell ref="U771:U773"/>
    <mergeCell ref="U805:U807"/>
    <mergeCell ref="U762:U764"/>
    <mergeCell ref="U793:U795"/>
    <mergeCell ref="Z805:Z807"/>
    <mergeCell ref="AI712:AI715"/>
    <mergeCell ref="AI709:AI711"/>
    <mergeCell ref="V712:V715"/>
    <mergeCell ref="V709:V711"/>
    <mergeCell ref="AA784:AA786"/>
    <mergeCell ref="AH790:AH792"/>
    <mergeCell ref="AI805:AI807"/>
    <mergeCell ref="AH784:AH786"/>
    <mergeCell ref="AD774:AD776"/>
    <mergeCell ref="AE774:AE776"/>
    <mergeCell ref="AJ777:AJ780"/>
    <mergeCell ref="AB790:AB792"/>
    <mergeCell ref="Y706:Y708"/>
    <mergeCell ref="AC750:AC752"/>
    <mergeCell ref="AA719:AA721"/>
    <mergeCell ref="AE753:AE755"/>
    <mergeCell ref="AF750:AF752"/>
    <mergeCell ref="AE756:AE757"/>
    <mergeCell ref="T744:T746"/>
    <mergeCell ref="U768:U770"/>
    <mergeCell ref="V768:V770"/>
    <mergeCell ref="W768:W770"/>
    <mergeCell ref="X790:X792"/>
    <mergeCell ref="AJ762:AJ764"/>
    <mergeCell ref="T741:T743"/>
    <mergeCell ref="AJ660:AJ662"/>
    <mergeCell ref="AI653:AI656"/>
    <mergeCell ref="AI657:AI659"/>
    <mergeCell ref="AB660:AB662"/>
    <mergeCell ref="AH660:AH662"/>
    <mergeCell ref="Z703:Z705"/>
    <mergeCell ref="Y703:Y705"/>
    <mergeCell ref="AJ709:AJ711"/>
    <mergeCell ref="AF697:AF699"/>
    <mergeCell ref="X697:X699"/>
    <mergeCell ref="AH694:AH696"/>
    <mergeCell ref="AJ677:AJ679"/>
    <mergeCell ref="AI680:AI682"/>
    <mergeCell ref="AJ680:AJ682"/>
    <mergeCell ref="AG694:AG696"/>
    <mergeCell ref="AI694:AI696"/>
    <mergeCell ref="AF653:AF656"/>
    <mergeCell ref="AD674:AD676"/>
    <mergeCell ref="U683:U686"/>
    <mergeCell ref="X660:X662"/>
    <mergeCell ref="U680:U682"/>
    <mergeCell ref="V680:V682"/>
    <mergeCell ref="W680:W682"/>
    <mergeCell ref="X680:X682"/>
    <mergeCell ref="W683:W686"/>
    <mergeCell ref="U657:U659"/>
    <mergeCell ref="W669:W672"/>
    <mergeCell ref="X669:X672"/>
    <mergeCell ref="AC694:AC696"/>
    <mergeCell ref="AB697:AB699"/>
    <mergeCell ref="AJ683:AJ686"/>
    <mergeCell ref="AJ700:AJ702"/>
    <mergeCell ref="X683:X686"/>
    <mergeCell ref="W663:W665"/>
    <mergeCell ref="X657:X659"/>
    <mergeCell ref="Z653:Z656"/>
    <mergeCell ref="U700:U702"/>
    <mergeCell ref="V703:V705"/>
    <mergeCell ref="AI703:AI705"/>
    <mergeCell ref="AG700:AG702"/>
    <mergeCell ref="W677:W679"/>
    <mergeCell ref="X677:X679"/>
    <mergeCell ref="Y666:Y668"/>
    <mergeCell ref="V666:V668"/>
    <mergeCell ref="AD666:AD668"/>
    <mergeCell ref="W694:W696"/>
    <mergeCell ref="X694:X696"/>
    <mergeCell ref="AH709:AH711"/>
    <mergeCell ref="AF666:AF668"/>
    <mergeCell ref="AG666:AG668"/>
    <mergeCell ref="AF677:AF679"/>
    <mergeCell ref="AC653:AC656"/>
    <mergeCell ref="V677:V679"/>
    <mergeCell ref="U706:U708"/>
    <mergeCell ref="AI669:AI672"/>
    <mergeCell ref="AG660:AG662"/>
    <mergeCell ref="AD694:AD696"/>
    <mergeCell ref="AB669:AB672"/>
    <mergeCell ref="Y669:Y672"/>
    <mergeCell ref="AB666:AB668"/>
    <mergeCell ref="Y694:Y696"/>
    <mergeCell ref="AB657:AB659"/>
    <mergeCell ref="Z663:Z665"/>
    <mergeCell ref="U663:U665"/>
    <mergeCell ref="AI771:AI773"/>
    <mergeCell ref="AJ808:AJ809"/>
    <mergeCell ref="AJ771:AJ773"/>
    <mergeCell ref="AE851:AE853"/>
    <mergeCell ref="AA851:AA853"/>
    <mergeCell ref="AE845:AE847"/>
    <mergeCell ref="AJ768:AJ770"/>
    <mergeCell ref="AJ765:AJ767"/>
    <mergeCell ref="AG851:AG853"/>
    <mergeCell ref="AH851:AH853"/>
    <mergeCell ref="AI851:AI853"/>
    <mergeCell ref="AJ851:AJ853"/>
    <mergeCell ref="AB787:AB789"/>
    <mergeCell ref="AB838:AB841"/>
    <mergeCell ref="AJ781:AJ783"/>
    <mergeCell ref="AG793:AG795"/>
    <mergeCell ref="AJ822:AJ824"/>
    <mergeCell ref="AJ825:AJ827"/>
    <mergeCell ref="AJ787:AJ789"/>
    <mergeCell ref="AA814:AA815"/>
    <mergeCell ref="AB814:AB815"/>
    <mergeCell ref="AC814:AC815"/>
    <mergeCell ref="AD814:AD815"/>
    <mergeCell ref="AD825:AD827"/>
    <mergeCell ref="AH828:AH831"/>
    <mergeCell ref="AD777:AD780"/>
    <mergeCell ref="AB784:AB786"/>
    <mergeCell ref="AA790:AA792"/>
    <mergeCell ref="AB810:AB813"/>
    <mergeCell ref="AF790:AF792"/>
    <mergeCell ref="AC793:AC795"/>
    <mergeCell ref="AD793:AD795"/>
    <mergeCell ref="AA796:AA799"/>
    <mergeCell ref="AJ784:AJ786"/>
    <mergeCell ref="AI774:AI776"/>
    <mergeCell ref="AA810:AA813"/>
    <mergeCell ref="AH781:AH783"/>
    <mergeCell ref="AG781:AG783"/>
    <mergeCell ref="AG810:AG813"/>
    <mergeCell ref="AI781:AI783"/>
    <mergeCell ref="AB825:AB827"/>
    <mergeCell ref="AB835:AB837"/>
    <mergeCell ref="AC835:AC837"/>
    <mergeCell ref="AH816:AH819"/>
    <mergeCell ref="AJ810:AJ813"/>
    <mergeCell ref="AJ842:AJ844"/>
    <mergeCell ref="AJ796:AJ799"/>
    <mergeCell ref="AG857:AG859"/>
    <mergeCell ref="AG816:AG819"/>
    <mergeCell ref="AF845:AF847"/>
    <mergeCell ref="AH838:AH841"/>
    <mergeCell ref="AC808:AC809"/>
    <mergeCell ref="AG796:AG799"/>
    <mergeCell ref="AH796:AH799"/>
    <mergeCell ref="AI796:AI799"/>
    <mergeCell ref="AF805:AF807"/>
    <mergeCell ref="AE808:AE809"/>
    <mergeCell ref="AA805:AA807"/>
    <mergeCell ref="AJ828:AJ831"/>
    <mergeCell ref="AD838:AD841"/>
    <mergeCell ref="AJ793:AJ795"/>
    <mergeCell ref="AA838:AA841"/>
    <mergeCell ref="AI822:AI824"/>
    <mergeCell ref="AH825:AH827"/>
    <mergeCell ref="AF828:AF831"/>
    <mergeCell ref="AH805:AH807"/>
    <mergeCell ref="AD842:AD844"/>
    <mergeCell ref="AI810:AI813"/>
    <mergeCell ref="AD805:AD807"/>
    <mergeCell ref="AG787:AG789"/>
    <mergeCell ref="AD784:AD786"/>
    <mergeCell ref="AE784:AE786"/>
    <mergeCell ref="AD787:AD789"/>
    <mergeCell ref="AI825:AI827"/>
    <mergeCell ref="AH800:AH802"/>
    <mergeCell ref="AI800:AI802"/>
    <mergeCell ref="AJ800:AJ802"/>
    <mergeCell ref="AE787:AE789"/>
    <mergeCell ref="AB808:AB809"/>
    <mergeCell ref="AD808:AD809"/>
    <mergeCell ref="AH808:AH809"/>
    <mergeCell ref="AI808:AI809"/>
    <mergeCell ref="AC828:AC831"/>
    <mergeCell ref="AJ790:AJ792"/>
    <mergeCell ref="AG822:AG824"/>
    <mergeCell ref="AE814:AE815"/>
    <mergeCell ref="AF814:AF815"/>
    <mergeCell ref="AC822:AC824"/>
    <mergeCell ref="AC784:AC786"/>
    <mergeCell ref="AB796:AB799"/>
    <mergeCell ref="AC796:AC799"/>
    <mergeCell ref="AA857:AA859"/>
    <mergeCell ref="AC854:AC856"/>
    <mergeCell ref="AD854:AD856"/>
    <mergeCell ref="AJ756:AJ757"/>
    <mergeCell ref="Y784:Y786"/>
    <mergeCell ref="AC774:AC776"/>
    <mergeCell ref="AE793:AE795"/>
    <mergeCell ref="AE777:AE780"/>
    <mergeCell ref="AF777:AF780"/>
    <mergeCell ref="AG777:AG780"/>
    <mergeCell ref="Y793:Y795"/>
    <mergeCell ref="Y781:Y783"/>
    <mergeCell ref="Z784:Z786"/>
    <mergeCell ref="Y777:Y780"/>
    <mergeCell ref="X793:X795"/>
    <mergeCell ref="X825:X827"/>
    <mergeCell ref="S822:S824"/>
    <mergeCell ref="AD762:AD764"/>
    <mergeCell ref="R726:R728"/>
    <mergeCell ref="Y722:Y725"/>
    <mergeCell ref="Z771:Z773"/>
    <mergeCell ref="AC787:AC789"/>
    <mergeCell ref="AB828:AB831"/>
    <mergeCell ref="X614:X616"/>
    <mergeCell ref="X640:X642"/>
    <mergeCell ref="AA646:AA648"/>
    <mergeCell ref="Z617:Z619"/>
    <mergeCell ref="Y614:Y616"/>
    <mergeCell ref="V630:V633"/>
    <mergeCell ref="AB822:AB824"/>
    <mergeCell ref="AA828:AA831"/>
    <mergeCell ref="V694:V696"/>
    <mergeCell ref="W750:W752"/>
    <mergeCell ref="AA753:AA755"/>
    <mergeCell ref="AD781:AD783"/>
    <mergeCell ref="AG614:AG616"/>
    <mergeCell ref="AE617:AE619"/>
    <mergeCell ref="AF617:AF619"/>
    <mergeCell ref="AF781:AF783"/>
    <mergeCell ref="AF646:AF648"/>
    <mergeCell ref="AG643:AG645"/>
    <mergeCell ref="AF822:AF824"/>
    <mergeCell ref="AG768:AG770"/>
    <mergeCell ref="AD800:AD802"/>
    <mergeCell ref="AE800:AE802"/>
    <mergeCell ref="AF800:AF802"/>
    <mergeCell ref="AG800:AG802"/>
    <mergeCell ref="W777:W780"/>
    <mergeCell ref="V784:V786"/>
    <mergeCell ref="T768:T770"/>
    <mergeCell ref="AD765:AD767"/>
    <mergeCell ref="S793:S795"/>
    <mergeCell ref="U753:U755"/>
    <mergeCell ref="AF793:AF795"/>
    <mergeCell ref="AD700:AD702"/>
    <mergeCell ref="Z706:Z708"/>
    <mergeCell ref="AA706:AA708"/>
    <mergeCell ref="AB706:AB708"/>
    <mergeCell ref="AC706:AC708"/>
    <mergeCell ref="AC712:AC715"/>
    <mergeCell ref="X774:X776"/>
    <mergeCell ref="Z758:Z761"/>
    <mergeCell ref="X805:X807"/>
    <mergeCell ref="AC825:AC827"/>
    <mergeCell ref="AD810:AD813"/>
    <mergeCell ref="R709:R711"/>
    <mergeCell ref="V716:V718"/>
    <mergeCell ref="S634:S636"/>
    <mergeCell ref="T634:T636"/>
    <mergeCell ref="U634:U636"/>
    <mergeCell ref="V634:V636"/>
    <mergeCell ref="W634:W636"/>
    <mergeCell ref="X634:X636"/>
    <mergeCell ref="Y634:Y636"/>
    <mergeCell ref="Z634:Z636"/>
    <mergeCell ref="X800:X802"/>
    <mergeCell ref="Y800:Y802"/>
    <mergeCell ref="Z800:Z802"/>
    <mergeCell ref="AA800:AA802"/>
    <mergeCell ref="AB800:AB802"/>
    <mergeCell ref="AC800:AC802"/>
    <mergeCell ref="Y805:Y807"/>
    <mergeCell ref="V810:V813"/>
    <mergeCell ref="U825:U827"/>
    <mergeCell ref="W719:W721"/>
    <mergeCell ref="AC753:AC755"/>
    <mergeCell ref="AC756:AC757"/>
    <mergeCell ref="AB756:AB757"/>
    <mergeCell ref="AC771:AC773"/>
    <mergeCell ref="AB774:AB776"/>
    <mergeCell ref="Y719:Y721"/>
    <mergeCell ref="X627:X629"/>
    <mergeCell ref="W787:W789"/>
    <mergeCell ref="X747:X749"/>
    <mergeCell ref="Q747:Q749"/>
    <mergeCell ref="R677:R679"/>
    <mergeCell ref="V657:V659"/>
    <mergeCell ref="V653:V656"/>
    <mergeCell ref="V697:V699"/>
    <mergeCell ref="T822:T824"/>
    <mergeCell ref="S753:S755"/>
    <mergeCell ref="S787:S789"/>
    <mergeCell ref="U687:U690"/>
    <mergeCell ref="V687:V690"/>
    <mergeCell ref="V722:V725"/>
    <mergeCell ref="S808:S809"/>
    <mergeCell ref="W781:W783"/>
    <mergeCell ref="Y677:Y679"/>
    <mergeCell ref="AB762:AB764"/>
    <mergeCell ref="AB771:AB773"/>
    <mergeCell ref="AB758:AB761"/>
    <mergeCell ref="U777:U780"/>
    <mergeCell ref="R820:R821"/>
    <mergeCell ref="S820:S821"/>
    <mergeCell ref="T820:T821"/>
    <mergeCell ref="S781:S783"/>
    <mergeCell ref="R781:R783"/>
    <mergeCell ref="T790:T792"/>
    <mergeCell ref="Q805:Q807"/>
    <mergeCell ref="Q808:Q809"/>
    <mergeCell ref="Q816:Q819"/>
    <mergeCell ref="Q787:Q789"/>
    <mergeCell ref="Q777:Q780"/>
    <mergeCell ref="Q784:Q786"/>
    <mergeCell ref="T777:T780"/>
    <mergeCell ref="S816:S819"/>
    <mergeCell ref="R822:R824"/>
    <mergeCell ref="T781:T783"/>
    <mergeCell ref="R805:R807"/>
    <mergeCell ref="Q793:Q795"/>
    <mergeCell ref="R793:R795"/>
    <mergeCell ref="Y744:Y746"/>
    <mergeCell ref="Z756:Z757"/>
    <mergeCell ref="V796:V799"/>
    <mergeCell ref="Z747:Z749"/>
    <mergeCell ref="Z790:Z792"/>
    <mergeCell ref="Z787:Z789"/>
    <mergeCell ref="R758:R761"/>
    <mergeCell ref="R784:R786"/>
    <mergeCell ref="AG719:AG721"/>
    <mergeCell ref="AD756:AD757"/>
    <mergeCell ref="AF753:AF755"/>
    <mergeCell ref="AE750:AE752"/>
    <mergeCell ref="AD716:AD718"/>
    <mergeCell ref="AB703:AB705"/>
    <mergeCell ref="AA709:AA711"/>
    <mergeCell ref="AB709:AB711"/>
    <mergeCell ref="Z709:Z711"/>
    <mergeCell ref="X744:X746"/>
    <mergeCell ref="R768:R770"/>
    <mergeCell ref="S768:S770"/>
    <mergeCell ref="T814:T815"/>
    <mergeCell ref="U814:U815"/>
    <mergeCell ref="X810:X813"/>
    <mergeCell ref="R787:R789"/>
    <mergeCell ref="Z774:Z776"/>
    <mergeCell ref="V828:V831"/>
    <mergeCell ref="Z753:Z755"/>
    <mergeCell ref="R637:R639"/>
    <mergeCell ref="R697:R699"/>
    <mergeCell ref="R649:R652"/>
    <mergeCell ref="R747:R749"/>
    <mergeCell ref="T640:T642"/>
    <mergeCell ref="AC781:AC783"/>
    <mergeCell ref="AB726:AB728"/>
    <mergeCell ref="AC726:AC728"/>
    <mergeCell ref="U816:U819"/>
    <mergeCell ref="V816:V819"/>
    <mergeCell ref="Z816:Z819"/>
    <mergeCell ref="AG758:AG761"/>
    <mergeCell ref="R828:R831"/>
    <mergeCell ref="R777:R780"/>
    <mergeCell ref="S758:S761"/>
    <mergeCell ref="T687:T690"/>
    <mergeCell ref="W440:W442"/>
    <mergeCell ref="Y446:Y449"/>
    <mergeCell ref="AB440:AB442"/>
    <mergeCell ref="AH454:AH456"/>
    <mergeCell ref="AE480:AE482"/>
    <mergeCell ref="AF480:AF482"/>
    <mergeCell ref="AE512:AE514"/>
    <mergeCell ref="AG489:AG491"/>
    <mergeCell ref="AF547:AF549"/>
    <mergeCell ref="AE503:AE505"/>
    <mergeCell ref="AC495:AC498"/>
    <mergeCell ref="AH506:AH508"/>
    <mergeCell ref="AI503:AI505"/>
    <mergeCell ref="AG506:AG508"/>
    <mergeCell ref="W503:W505"/>
    <mergeCell ref="AG495:AG498"/>
    <mergeCell ref="AA509:AA511"/>
    <mergeCell ref="Y503:Y505"/>
    <mergeCell ref="P816:P819"/>
    <mergeCell ref="X808:X809"/>
    <mergeCell ref="H790:H792"/>
    <mergeCell ref="D703:D705"/>
    <mergeCell ref="AD747:AD749"/>
    <mergeCell ref="AG765:AG767"/>
    <mergeCell ref="AA722:AA725"/>
    <mergeCell ref="AB716:AB718"/>
    <mergeCell ref="AG771:AG773"/>
    <mergeCell ref="AA771:AA773"/>
    <mergeCell ref="Z726:Z728"/>
    <mergeCell ref="Y709:Y711"/>
    <mergeCell ref="U716:U718"/>
    <mergeCell ref="R719:R721"/>
    <mergeCell ref="T716:T718"/>
    <mergeCell ref="T719:T721"/>
    <mergeCell ref="V741:V743"/>
    <mergeCell ref="T747:T749"/>
    <mergeCell ref="P750:P752"/>
    <mergeCell ref="S706:S708"/>
    <mergeCell ref="S709:S711"/>
    <mergeCell ref="T709:T711"/>
    <mergeCell ref="O712:O715"/>
    <mergeCell ref="AB765:AB767"/>
    <mergeCell ref="S744:S746"/>
    <mergeCell ref="S747:S749"/>
    <mergeCell ref="S726:S728"/>
    <mergeCell ref="Q771:Q773"/>
    <mergeCell ref="U747:U749"/>
    <mergeCell ref="U750:U752"/>
    <mergeCell ref="Q810:Q813"/>
    <mergeCell ref="O781:O783"/>
    <mergeCell ref="O777:O780"/>
    <mergeCell ref="G726:G728"/>
    <mergeCell ref="I719:I721"/>
    <mergeCell ref="F722:F725"/>
    <mergeCell ref="E706:E708"/>
    <mergeCell ref="N712:N715"/>
    <mergeCell ref="I716:I718"/>
    <mergeCell ref="N716:N718"/>
    <mergeCell ref="F787:F789"/>
    <mergeCell ref="G787:G789"/>
    <mergeCell ref="AC741:AC743"/>
    <mergeCell ref="AD726:AD728"/>
    <mergeCell ref="AE729:AE731"/>
    <mergeCell ref="Q744:Q746"/>
    <mergeCell ref="AH434:AH436"/>
    <mergeCell ref="AH440:AH442"/>
    <mergeCell ref="AH431:AH433"/>
    <mergeCell ref="AH415:AH417"/>
    <mergeCell ref="AH428:AH430"/>
    <mergeCell ref="AB466:AB468"/>
    <mergeCell ref="AF446:AF449"/>
    <mergeCell ref="AE443:AE445"/>
    <mergeCell ref="AF443:AF445"/>
    <mergeCell ref="X454:X456"/>
    <mergeCell ref="Y418:Y420"/>
    <mergeCell ref="Z418:Z420"/>
    <mergeCell ref="AJ446:AJ449"/>
    <mergeCell ref="Y463:Y465"/>
    <mergeCell ref="Y454:Y456"/>
    <mergeCell ref="X437:X439"/>
    <mergeCell ref="AA469:AA471"/>
    <mergeCell ref="AB469:AB471"/>
    <mergeCell ref="AI450:AI453"/>
    <mergeCell ref="AI489:AI491"/>
    <mergeCell ref="AB421:AB424"/>
    <mergeCell ref="AC440:AC442"/>
    <mergeCell ref="AG440:AG442"/>
    <mergeCell ref="AD418:AD420"/>
    <mergeCell ref="X466:X468"/>
    <mergeCell ref="AE506:AE508"/>
    <mergeCell ref="Y495:Y498"/>
    <mergeCell ref="AC457:AC459"/>
    <mergeCell ref="AD457:AD459"/>
    <mergeCell ref="Z476:Z479"/>
    <mergeCell ref="AA476:AA479"/>
    <mergeCell ref="X480:X482"/>
    <mergeCell ref="AD489:AD491"/>
    <mergeCell ref="AH486:AH488"/>
    <mergeCell ref="AI486:AI488"/>
    <mergeCell ref="AF460:AF462"/>
    <mergeCell ref="AF450:AF453"/>
    <mergeCell ref="X486:X488"/>
    <mergeCell ref="AG450:AG453"/>
    <mergeCell ref="X483:X485"/>
    <mergeCell ref="X460:X462"/>
    <mergeCell ref="AE469:AE471"/>
    <mergeCell ref="AF469:AF471"/>
    <mergeCell ref="AD450:AD453"/>
    <mergeCell ref="AE421:AE424"/>
    <mergeCell ref="AA486:AA488"/>
    <mergeCell ref="X434:X436"/>
    <mergeCell ref="Z428:Z430"/>
    <mergeCell ref="X440:X442"/>
    <mergeCell ref="Y431:Y433"/>
    <mergeCell ref="X472:X475"/>
    <mergeCell ref="Z437:Z439"/>
    <mergeCell ref="AA457:AA459"/>
    <mergeCell ref="AD443:AD445"/>
    <mergeCell ref="AB446:AB449"/>
    <mergeCell ref="AC425:AC427"/>
    <mergeCell ref="AD425:AD427"/>
    <mergeCell ref="AE425:AE427"/>
    <mergeCell ref="AF425:AF427"/>
    <mergeCell ref="X431:X433"/>
    <mergeCell ref="AD446:AD449"/>
    <mergeCell ref="Y469:Y471"/>
    <mergeCell ref="Z469:Z471"/>
    <mergeCell ref="AC446:AC449"/>
    <mergeCell ref="AJ443:AJ445"/>
    <mergeCell ref="V515:V517"/>
    <mergeCell ref="AB503:AB505"/>
    <mergeCell ref="AD503:AD505"/>
    <mergeCell ref="Z509:Z511"/>
    <mergeCell ref="AC506:AC508"/>
    <mergeCell ref="AD506:AD508"/>
    <mergeCell ref="Y499:Y502"/>
    <mergeCell ref="AC503:AC505"/>
    <mergeCell ref="AB515:AB517"/>
    <mergeCell ref="AB443:AB445"/>
    <mergeCell ref="AH446:AH449"/>
    <mergeCell ref="Y450:Y453"/>
    <mergeCell ref="AB450:AB453"/>
    <mergeCell ref="AJ463:AJ465"/>
    <mergeCell ref="AJ469:AJ471"/>
    <mergeCell ref="AJ503:AJ505"/>
    <mergeCell ref="AH466:AH468"/>
    <mergeCell ref="AJ495:AJ498"/>
    <mergeCell ref="AJ466:AJ468"/>
    <mergeCell ref="AE437:AE439"/>
    <mergeCell ref="AF437:AF439"/>
    <mergeCell ref="AF499:AF502"/>
    <mergeCell ref="X503:X505"/>
    <mergeCell ref="AG503:AG505"/>
    <mergeCell ref="AH443:AH445"/>
    <mergeCell ref="AI454:AI456"/>
    <mergeCell ref="AE454:AE456"/>
    <mergeCell ref="AF454:AF456"/>
    <mergeCell ref="AG454:AG456"/>
    <mergeCell ref="V506:V508"/>
    <mergeCell ref="AC454:AC456"/>
    <mergeCell ref="AG515:AG517"/>
    <mergeCell ref="W486:W488"/>
    <mergeCell ref="W460:W462"/>
    <mergeCell ref="W466:W468"/>
    <mergeCell ref="W454:W456"/>
    <mergeCell ref="W472:W475"/>
    <mergeCell ref="W483:W485"/>
    <mergeCell ref="V472:V475"/>
    <mergeCell ref="Y460:Y462"/>
    <mergeCell ref="Z506:Z508"/>
    <mergeCell ref="X476:X479"/>
    <mergeCell ref="Z466:Z468"/>
    <mergeCell ref="AA466:AA468"/>
    <mergeCell ref="AD472:AD475"/>
    <mergeCell ref="AF457:AF459"/>
    <mergeCell ref="AG457:AG459"/>
    <mergeCell ref="AF472:AF475"/>
    <mergeCell ref="AB460:AB462"/>
    <mergeCell ref="AE463:AE465"/>
    <mergeCell ref="AF463:AF465"/>
    <mergeCell ref="Z460:Z462"/>
    <mergeCell ref="AC463:AC465"/>
    <mergeCell ref="AG480:AG482"/>
    <mergeCell ref="AH480:AH482"/>
    <mergeCell ref="AI480:AI482"/>
    <mergeCell ref="AC443:AC445"/>
    <mergeCell ref="AA480:AA482"/>
    <mergeCell ref="AB480:AB482"/>
    <mergeCell ref="AD495:AD498"/>
    <mergeCell ref="AF503:AF505"/>
    <mergeCell ref="AF515:AF517"/>
    <mergeCell ref="AG483:AG485"/>
    <mergeCell ref="T431:T433"/>
    <mergeCell ref="U431:U433"/>
    <mergeCell ref="W463:W465"/>
    <mergeCell ref="Y437:Y439"/>
    <mergeCell ref="AA443:AA445"/>
    <mergeCell ref="AD383:AD385"/>
    <mergeCell ref="AD421:AD424"/>
    <mergeCell ref="AB390:AB392"/>
    <mergeCell ref="AC390:AC392"/>
    <mergeCell ref="AD390:AD392"/>
    <mergeCell ref="P390:P392"/>
    <mergeCell ref="Q390:Q392"/>
    <mergeCell ref="T390:T392"/>
    <mergeCell ref="U390:U392"/>
    <mergeCell ref="V390:V392"/>
    <mergeCell ref="W390:W392"/>
    <mergeCell ref="X390:X392"/>
    <mergeCell ref="Y390:Y392"/>
    <mergeCell ref="Z390:Z392"/>
    <mergeCell ref="V411:V414"/>
    <mergeCell ref="W428:W430"/>
    <mergeCell ref="V431:V433"/>
    <mergeCell ref="U454:U456"/>
    <mergeCell ref="X463:X465"/>
    <mergeCell ref="U396:U398"/>
    <mergeCell ref="S437:S439"/>
    <mergeCell ref="P450:P453"/>
    <mergeCell ref="P440:P442"/>
    <mergeCell ref="Q440:Q442"/>
    <mergeCell ref="X489:X491"/>
    <mergeCell ref="Q492:Q494"/>
    <mergeCell ref="Y457:Y459"/>
    <mergeCell ref="AB454:AB456"/>
    <mergeCell ref="AA460:AA462"/>
    <mergeCell ref="AC472:AC475"/>
    <mergeCell ref="X425:X427"/>
    <mergeCell ref="Y425:Y427"/>
    <mergeCell ref="AA425:AA427"/>
    <mergeCell ref="AC469:AC471"/>
    <mergeCell ref="AD469:AD471"/>
    <mergeCell ref="AA454:AA456"/>
    <mergeCell ref="T418:T420"/>
    <mergeCell ref="R480:R482"/>
    <mergeCell ref="X405:X407"/>
    <mergeCell ref="AA431:AA433"/>
    <mergeCell ref="AB431:AB433"/>
    <mergeCell ref="AC431:AC433"/>
    <mergeCell ref="X428:X430"/>
    <mergeCell ref="U483:U485"/>
    <mergeCell ref="AA440:AA442"/>
    <mergeCell ref="U450:U453"/>
    <mergeCell ref="U440:U442"/>
    <mergeCell ref="AB437:AB439"/>
    <mergeCell ref="AB405:AB407"/>
    <mergeCell ref="W415:W417"/>
    <mergeCell ref="X415:X417"/>
    <mergeCell ref="AC476:AC479"/>
    <mergeCell ref="AC408:AC410"/>
    <mergeCell ref="U486:U488"/>
    <mergeCell ref="W431:W433"/>
    <mergeCell ref="U476:U479"/>
    <mergeCell ref="T443:T445"/>
    <mergeCell ref="AD434:AD436"/>
    <mergeCell ref="Z446:Z449"/>
    <mergeCell ref="V402:V404"/>
    <mergeCell ref="U415:U417"/>
    <mergeCell ref="Y402:Y404"/>
    <mergeCell ref="Y408:Y410"/>
    <mergeCell ref="W411:W414"/>
    <mergeCell ref="Z386:Z389"/>
    <mergeCell ref="AA428:AA430"/>
    <mergeCell ref="X450:X453"/>
    <mergeCell ref="AF421:AF424"/>
    <mergeCell ref="AG421:AG424"/>
    <mergeCell ref="AB457:AB459"/>
    <mergeCell ref="AD405:AD407"/>
    <mergeCell ref="AG405:AG407"/>
    <mergeCell ref="AG428:AG430"/>
    <mergeCell ref="AC428:AC430"/>
    <mergeCell ref="AD428:AD430"/>
    <mergeCell ref="AD454:AD456"/>
    <mergeCell ref="Z443:Z445"/>
    <mergeCell ref="W399:W401"/>
    <mergeCell ref="X396:X398"/>
    <mergeCell ref="AE434:AE436"/>
    <mergeCell ref="AA396:AA398"/>
    <mergeCell ref="Z408:Z410"/>
    <mergeCell ref="W405:W407"/>
    <mergeCell ref="AE396:AE398"/>
    <mergeCell ref="AG396:AG398"/>
    <mergeCell ref="W434:W436"/>
    <mergeCell ref="Y405:Y407"/>
    <mergeCell ref="Z405:Z407"/>
    <mergeCell ref="AC402:AC404"/>
    <mergeCell ref="AB402:AB404"/>
    <mergeCell ref="AD408:AD410"/>
    <mergeCell ref="AD402:AD404"/>
    <mergeCell ref="AC386:AC389"/>
    <mergeCell ref="AG415:AG417"/>
    <mergeCell ref="V415:V417"/>
    <mergeCell ref="Y386:Y389"/>
    <mergeCell ref="AA399:AA401"/>
    <mergeCell ref="Y411:Y414"/>
    <mergeCell ref="Z411:Z414"/>
    <mergeCell ref="Z415:Z417"/>
    <mergeCell ref="W421:W424"/>
    <mergeCell ref="W425:W427"/>
    <mergeCell ref="Y415:Y417"/>
    <mergeCell ref="Z457:Z459"/>
    <mergeCell ref="AA446:AA449"/>
    <mergeCell ref="AF440:AF442"/>
    <mergeCell ref="U428:U430"/>
    <mergeCell ref="X443:X445"/>
    <mergeCell ref="Z450:Z453"/>
    <mergeCell ref="W450:W453"/>
    <mergeCell ref="AE457:AE459"/>
    <mergeCell ref="AC450:AC453"/>
    <mergeCell ref="AC421:AC424"/>
    <mergeCell ref="AD431:AD433"/>
    <mergeCell ref="AC418:AC420"/>
    <mergeCell ref="AD437:AD439"/>
    <mergeCell ref="AF428:AF430"/>
    <mergeCell ref="X421:X424"/>
    <mergeCell ref="Y421:Y424"/>
    <mergeCell ref="V454:V456"/>
    <mergeCell ref="AA390:AA392"/>
    <mergeCell ref="AE450:AE453"/>
    <mergeCell ref="Z434:Z436"/>
    <mergeCell ref="AI630:AI633"/>
    <mergeCell ref="AA643:AA645"/>
    <mergeCell ref="AC703:AC705"/>
    <mergeCell ref="AB630:AB633"/>
    <mergeCell ref="AB741:AB743"/>
    <mergeCell ref="AE683:AE686"/>
    <mergeCell ref="AE663:AE665"/>
    <mergeCell ref="AD646:AD648"/>
    <mergeCell ref="AF537:AF540"/>
    <mergeCell ref="AI537:AI540"/>
    <mergeCell ref="AI762:AI764"/>
    <mergeCell ref="AI729:AI731"/>
    <mergeCell ref="AI624:AI626"/>
    <mergeCell ref="AH630:AH633"/>
    <mergeCell ref="AD750:AD752"/>
    <mergeCell ref="AI563:AI565"/>
    <mergeCell ref="AD563:AD565"/>
    <mergeCell ref="AG578:AG580"/>
    <mergeCell ref="AE518:AE520"/>
    <mergeCell ref="AH518:AH520"/>
    <mergeCell ref="AI518:AI520"/>
    <mergeCell ref="AH568:AH570"/>
    <mergeCell ref="AD547:AD549"/>
    <mergeCell ref="AI627:AI629"/>
    <mergeCell ref="AG640:AG642"/>
    <mergeCell ref="AH614:AH616"/>
    <mergeCell ref="AI560:AI562"/>
    <mergeCell ref="AF556:AF559"/>
    <mergeCell ref="AC611:AC613"/>
    <mergeCell ref="AI640:AI642"/>
    <mergeCell ref="AG509:AG511"/>
    <mergeCell ref="AA683:AA686"/>
    <mergeCell ref="AB683:AB686"/>
    <mergeCell ref="AA694:AA696"/>
    <mergeCell ref="AC700:AC702"/>
    <mergeCell ref="AB750:AB752"/>
    <mergeCell ref="AI758:AI761"/>
    <mergeCell ref="AI697:AI699"/>
    <mergeCell ref="AH643:AH645"/>
    <mergeCell ref="AI677:AI679"/>
    <mergeCell ref="AC666:AC668"/>
    <mergeCell ref="AF709:AF711"/>
    <mergeCell ref="AE624:AE626"/>
    <mergeCell ref="AE735:AE737"/>
    <mergeCell ref="AF735:AF737"/>
    <mergeCell ref="AG735:AG737"/>
    <mergeCell ref="AH735:AH737"/>
    <mergeCell ref="AI735:AI737"/>
    <mergeCell ref="AE611:AE613"/>
    <mergeCell ref="AF726:AF728"/>
    <mergeCell ref="AE547:AE549"/>
    <mergeCell ref="AD537:AD540"/>
    <mergeCell ref="AE537:AE540"/>
    <mergeCell ref="AA547:AA549"/>
    <mergeCell ref="AB547:AB549"/>
    <mergeCell ref="AC547:AC549"/>
    <mergeCell ref="AB527:AB530"/>
    <mergeCell ref="AC527:AC530"/>
    <mergeCell ref="AB521:AB523"/>
    <mergeCell ref="AA527:AA530"/>
    <mergeCell ref="AA521:AA523"/>
    <mergeCell ref="AB614:AB616"/>
    <mergeCell ref="AC614:AC616"/>
    <mergeCell ref="AI512:AI514"/>
    <mergeCell ref="AH703:AH705"/>
    <mergeCell ref="AA700:AA702"/>
    <mergeCell ref="AF700:AF702"/>
    <mergeCell ref="AH712:AH715"/>
    <mergeCell ref="AB653:AB656"/>
    <mergeCell ref="AD729:AD731"/>
    <mergeCell ref="AD741:AD743"/>
    <mergeCell ref="AH741:AH743"/>
    <mergeCell ref="AE703:AE705"/>
    <mergeCell ref="AE726:AE728"/>
    <mergeCell ref="AI660:AI662"/>
    <mergeCell ref="AH627:AH629"/>
    <mergeCell ref="AG680:AG682"/>
    <mergeCell ref="AA758:AA761"/>
    <mergeCell ref="AI750:AI752"/>
    <mergeCell ref="AG677:AG679"/>
    <mergeCell ref="AH697:AH699"/>
    <mergeCell ref="AH649:AH652"/>
    <mergeCell ref="AH657:AH659"/>
    <mergeCell ref="AD653:AD656"/>
    <mergeCell ref="AE630:AE633"/>
    <mergeCell ref="AB620:AB623"/>
    <mergeCell ref="AC617:AC619"/>
    <mergeCell ref="AI637:AI639"/>
    <mergeCell ref="AH646:AH648"/>
    <mergeCell ref="AF762:AF764"/>
    <mergeCell ref="AG762:AG764"/>
    <mergeCell ref="AF758:AF761"/>
    <mergeCell ref="AG744:AG746"/>
    <mergeCell ref="AA660:AA662"/>
    <mergeCell ref="AH822:AH824"/>
    <mergeCell ref="AG828:AG831"/>
    <mergeCell ref="AA842:AA844"/>
    <mergeCell ref="AE712:AE715"/>
    <mergeCell ref="AA716:AA718"/>
    <mergeCell ref="AE747:AE749"/>
    <mergeCell ref="AA712:AA715"/>
    <mergeCell ref="AB747:AB749"/>
    <mergeCell ref="AF630:AF633"/>
    <mergeCell ref="AF649:AF652"/>
    <mergeCell ref="AG756:AG757"/>
    <mergeCell ref="AE762:AE764"/>
    <mergeCell ref="AE758:AE761"/>
    <mergeCell ref="AH765:AH767"/>
    <mergeCell ref="AE765:AE767"/>
    <mergeCell ref="AF765:AF767"/>
    <mergeCell ref="AF771:AF773"/>
    <mergeCell ref="AH762:AH764"/>
    <mergeCell ref="AI643:AI645"/>
    <mergeCell ref="AF744:AF746"/>
    <mergeCell ref="AC719:AC721"/>
    <mergeCell ref="AD719:AD721"/>
    <mergeCell ref="AD630:AD633"/>
    <mergeCell ref="AD669:AD672"/>
    <mergeCell ref="AI768:AI770"/>
    <mergeCell ref="AH637:AH639"/>
    <mergeCell ref="AH768:AH770"/>
    <mergeCell ref="AI716:AI718"/>
    <mergeCell ref="AH744:AH746"/>
    <mergeCell ref="AH771:AH773"/>
    <mergeCell ref="AH756:AH757"/>
    <mergeCell ref="AH758:AH761"/>
    <mergeCell ref="AH653:AH656"/>
    <mergeCell ref="AI674:AI676"/>
    <mergeCell ref="AE614:AE616"/>
    <mergeCell ref="AD614:AD616"/>
    <mergeCell ref="AH640:AH642"/>
    <mergeCell ref="AI646:AI648"/>
    <mergeCell ref="AE643:AE645"/>
    <mergeCell ref="AF643:AF645"/>
    <mergeCell ref="AI753:AI755"/>
    <mergeCell ref="AB753:AB755"/>
    <mergeCell ref="AI744:AI746"/>
    <mergeCell ref="AG774:AG776"/>
    <mergeCell ref="AC744:AC746"/>
    <mergeCell ref="AH774:AH776"/>
    <mergeCell ref="AI726:AI728"/>
    <mergeCell ref="AH716:AH718"/>
    <mergeCell ref="AI747:AI749"/>
    <mergeCell ref="AE669:AE672"/>
    <mergeCell ref="AD660:AD662"/>
    <mergeCell ref="AA657:AA659"/>
    <mergeCell ref="AG630:AG633"/>
    <mergeCell ref="AH669:AH672"/>
    <mergeCell ref="AA649:AA652"/>
    <mergeCell ref="AA630:AA633"/>
    <mergeCell ref="AG669:AG672"/>
    <mergeCell ref="Z646:Z648"/>
    <mergeCell ref="AE666:AE668"/>
    <mergeCell ref="AG674:AG676"/>
    <mergeCell ref="AA663:AA665"/>
    <mergeCell ref="AF634:AF636"/>
    <mergeCell ref="AG634:AG636"/>
    <mergeCell ref="AH634:AH636"/>
    <mergeCell ref="AH663:AH665"/>
    <mergeCell ref="AF660:AF662"/>
    <mergeCell ref="AF674:AF676"/>
    <mergeCell ref="AG653:AG656"/>
    <mergeCell ref="AA653:AA656"/>
    <mergeCell ref="AC657:AC659"/>
    <mergeCell ref="AG703:AG705"/>
    <mergeCell ref="AA726:AA728"/>
    <mergeCell ref="AH753:AH755"/>
    <mergeCell ref="AG750:AG752"/>
    <mergeCell ref="AD771:AD773"/>
    <mergeCell ref="AH750:AH752"/>
    <mergeCell ref="AF756:AF757"/>
    <mergeCell ref="AA756:AA757"/>
    <mergeCell ref="AC680:AC682"/>
    <mergeCell ref="AD680:AD682"/>
    <mergeCell ref="AE680:AE682"/>
    <mergeCell ref="AF680:AF682"/>
    <mergeCell ref="AA674:AA676"/>
    <mergeCell ref="AG646:AG648"/>
    <mergeCell ref="AG657:AG659"/>
    <mergeCell ref="AF640:AF642"/>
    <mergeCell ref="AD753:AD755"/>
    <mergeCell ref="AH747:AH749"/>
    <mergeCell ref="AA747:AA749"/>
    <mergeCell ref="AC630:AC633"/>
    <mergeCell ref="AA750:AA752"/>
    <mergeCell ref="AA669:AA672"/>
    <mergeCell ref="AC762:AC764"/>
    <mergeCell ref="AA697:AA699"/>
    <mergeCell ref="AE649:AE652"/>
    <mergeCell ref="AH677:AH679"/>
    <mergeCell ref="AE653:AE656"/>
    <mergeCell ref="AG663:AG665"/>
    <mergeCell ref="AA1002:AA1005"/>
    <mergeCell ref="AF931:AF933"/>
    <mergeCell ref="AC879:AC882"/>
    <mergeCell ref="AD879:AD882"/>
    <mergeCell ref="AE879:AE882"/>
    <mergeCell ref="AE842:AE844"/>
    <mergeCell ref="AG854:AG856"/>
    <mergeCell ref="AC912:AC914"/>
    <mergeCell ref="AF883:AF885"/>
    <mergeCell ref="AF825:AF827"/>
    <mergeCell ref="AF918:AF920"/>
    <mergeCell ref="AD999:AD1001"/>
    <mergeCell ref="AH992:AH994"/>
    <mergeCell ref="AF876:AF878"/>
    <mergeCell ref="AE876:AE878"/>
    <mergeCell ref="AF860:AF863"/>
    <mergeCell ref="AI876:AI878"/>
    <mergeCell ref="AD835:AD837"/>
    <mergeCell ref="AG886:AG888"/>
    <mergeCell ref="AH886:AH888"/>
    <mergeCell ref="AI886:AI888"/>
    <mergeCell ref="AH854:AH856"/>
    <mergeCell ref="AI854:AI856"/>
    <mergeCell ref="AA909:AA911"/>
    <mergeCell ref="AH927:AH930"/>
    <mergeCell ref="AF972:AF974"/>
    <mergeCell ref="AG972:AG974"/>
    <mergeCell ref="AD956:AD959"/>
    <mergeCell ref="AE956:AE959"/>
    <mergeCell ref="AA883:AA885"/>
    <mergeCell ref="AE927:AE930"/>
    <mergeCell ref="AA931:AA933"/>
    <mergeCell ref="AA889:AA891"/>
    <mergeCell ref="AB889:AB891"/>
    <mergeCell ref="AI870:AI872"/>
    <mergeCell ref="AI857:AI859"/>
    <mergeCell ref="AF857:AF859"/>
    <mergeCell ref="AF835:AF837"/>
    <mergeCell ref="AG835:AG837"/>
    <mergeCell ref="AH835:AH837"/>
    <mergeCell ref="AI835:AI837"/>
    <mergeCell ref="AH842:AH844"/>
    <mergeCell ref="AI842:AI844"/>
    <mergeCell ref="AB848:AB850"/>
    <mergeCell ref="AC848:AC850"/>
    <mergeCell ref="AG867:AG869"/>
    <mergeCell ref="AG870:AG872"/>
    <mergeCell ref="AG860:AG863"/>
    <mergeCell ref="AF934:AF936"/>
    <mergeCell ref="AF947:AF949"/>
    <mergeCell ref="AG947:AG949"/>
    <mergeCell ref="AG934:AG936"/>
    <mergeCell ref="AA918:AA920"/>
    <mergeCell ref="AG931:AG933"/>
    <mergeCell ref="AC927:AC930"/>
    <mergeCell ref="AG950:AG952"/>
    <mergeCell ref="AA963:AA965"/>
    <mergeCell ref="AB934:AB936"/>
    <mergeCell ref="AG944:AG946"/>
    <mergeCell ref="AA934:AA936"/>
    <mergeCell ref="AG992:AG994"/>
    <mergeCell ref="AE975:AE977"/>
    <mergeCell ref="AA992:AA994"/>
    <mergeCell ref="AB992:AB994"/>
    <mergeCell ref="AI902:AI904"/>
    <mergeCell ref="AG918:AG920"/>
    <mergeCell ref="AI921:AI923"/>
    <mergeCell ref="AG912:AG914"/>
    <mergeCell ref="AH912:AH914"/>
    <mergeCell ref="AF921:AF923"/>
    <mergeCell ref="AC883:AC885"/>
    <mergeCell ref="AG915:AG917"/>
    <mergeCell ref="AH883:AH885"/>
    <mergeCell ref="AA886:AA888"/>
    <mergeCell ref="AB886:AB888"/>
    <mergeCell ref="AC886:AC888"/>
    <mergeCell ref="AD886:AD888"/>
    <mergeCell ref="AE886:AE888"/>
    <mergeCell ref="AF886:AF888"/>
    <mergeCell ref="AB912:AB914"/>
    <mergeCell ref="Z953:Z955"/>
    <mergeCell ref="AJ909:AJ911"/>
    <mergeCell ref="AJ912:AJ914"/>
    <mergeCell ref="AI983:AI984"/>
    <mergeCell ref="AH980:AH982"/>
    <mergeCell ref="AB975:AB977"/>
    <mergeCell ref="AI980:AI982"/>
    <mergeCell ref="AA960:AA962"/>
    <mergeCell ref="AC972:AC974"/>
    <mergeCell ref="AC816:AC819"/>
    <mergeCell ref="AD816:AD819"/>
    <mergeCell ref="AE816:AE819"/>
    <mergeCell ref="AA822:AA824"/>
    <mergeCell ref="AH857:AH859"/>
    <mergeCell ref="AI972:AI974"/>
    <mergeCell ref="AH937:AH939"/>
    <mergeCell ref="AH989:AH991"/>
    <mergeCell ref="AA921:AA923"/>
    <mergeCell ref="AD985:AD988"/>
    <mergeCell ref="AE985:AE988"/>
    <mergeCell ref="AF985:AF988"/>
    <mergeCell ref="AG985:AG988"/>
    <mergeCell ref="AH985:AH988"/>
    <mergeCell ref="AI985:AI988"/>
    <mergeCell ref="AJ816:AJ819"/>
    <mergeCell ref="Z963:Z965"/>
    <mergeCell ref="Z980:Z982"/>
    <mergeCell ref="Z960:Z962"/>
    <mergeCell ref="AJ940:AJ943"/>
    <mergeCell ref="AI867:AI869"/>
    <mergeCell ref="AI860:AI863"/>
    <mergeCell ref="AF879:AF882"/>
    <mergeCell ref="AG876:AG878"/>
    <mergeCell ref="AF873:AF875"/>
    <mergeCell ref="AG838:AG841"/>
    <mergeCell ref="AG845:AG847"/>
    <mergeCell ref="AH860:AH863"/>
    <mergeCell ref="AI722:AI725"/>
    <mergeCell ref="AG741:AG743"/>
    <mergeCell ref="AC716:AC718"/>
    <mergeCell ref="AA741:AA743"/>
    <mergeCell ref="AF703:AF705"/>
    <mergeCell ref="AH918:AH920"/>
    <mergeCell ref="AC870:AC872"/>
    <mergeCell ref="AH867:AH869"/>
    <mergeCell ref="AC669:AC672"/>
    <mergeCell ref="AI927:AI930"/>
    <mergeCell ref="AG937:AG939"/>
    <mergeCell ref="AG983:AG984"/>
    <mergeCell ref="Z937:Z939"/>
    <mergeCell ref="AA937:AA939"/>
    <mergeCell ref="AC960:AC962"/>
    <mergeCell ref="AE963:AE965"/>
    <mergeCell ref="Z983:Z984"/>
    <mergeCell ref="AC966:AC967"/>
    <mergeCell ref="AB940:AB943"/>
    <mergeCell ref="AC940:AC943"/>
    <mergeCell ref="AD940:AD943"/>
    <mergeCell ref="AE940:AE943"/>
    <mergeCell ref="AC975:AC977"/>
    <mergeCell ref="AE924:AE926"/>
    <mergeCell ref="AE921:AE923"/>
    <mergeCell ref="AH924:AH926"/>
    <mergeCell ref="AI968:AI971"/>
    <mergeCell ref="AD927:AD930"/>
    <mergeCell ref="AB968:AB971"/>
    <mergeCell ref="AG883:AG885"/>
    <mergeCell ref="Z924:Z926"/>
    <mergeCell ref="Z918:Z920"/>
    <mergeCell ref="AB924:AB926"/>
    <mergeCell ref="AG924:AG926"/>
    <mergeCell ref="AD980:AD982"/>
    <mergeCell ref="AC956:AC959"/>
    <mergeCell ref="AB937:AB939"/>
    <mergeCell ref="AH963:AH965"/>
    <mergeCell ref="AI963:AI965"/>
    <mergeCell ref="AI975:AI977"/>
    <mergeCell ref="AG889:AG891"/>
    <mergeCell ref="AH889:AH891"/>
    <mergeCell ref="AD924:AD926"/>
    <mergeCell ref="AF924:AF926"/>
    <mergeCell ref="AI956:AI959"/>
    <mergeCell ref="AD896:AD898"/>
    <mergeCell ref="AE896:AE898"/>
    <mergeCell ref="AF896:AF898"/>
    <mergeCell ref="AG896:AG898"/>
    <mergeCell ref="AH896:AH898"/>
    <mergeCell ref="AI883:AI885"/>
    <mergeCell ref="AD909:AD911"/>
    <mergeCell ref="AF909:AF911"/>
    <mergeCell ref="AI896:AI898"/>
    <mergeCell ref="AH947:AH949"/>
    <mergeCell ref="AH902:AH904"/>
    <mergeCell ref="AH680:AH682"/>
    <mergeCell ref="AD663:AD665"/>
    <mergeCell ref="AE694:AE696"/>
    <mergeCell ref="AD657:AD659"/>
    <mergeCell ref="AH674:AH676"/>
    <mergeCell ref="AE674:AE676"/>
    <mergeCell ref="Y657:Y659"/>
    <mergeCell ref="Z657:Z659"/>
    <mergeCell ref="Z643:Z645"/>
    <mergeCell ref="AG649:AG652"/>
    <mergeCell ref="AG726:AG728"/>
    <mergeCell ref="AD712:AD715"/>
    <mergeCell ref="AF722:AF725"/>
    <mergeCell ref="AG722:AG725"/>
    <mergeCell ref="AE700:AE702"/>
    <mergeCell ref="AC677:AC679"/>
    <mergeCell ref="AD677:AD679"/>
    <mergeCell ref="AE646:AE648"/>
    <mergeCell ref="AJ646:AJ648"/>
    <mergeCell ref="AJ649:AJ652"/>
    <mergeCell ref="AJ697:AJ699"/>
    <mergeCell ref="AJ694:AJ696"/>
    <mergeCell ref="AJ719:AJ721"/>
    <mergeCell ref="AC660:AC662"/>
    <mergeCell ref="AJ657:AJ659"/>
    <mergeCell ref="AI663:AI665"/>
    <mergeCell ref="AJ653:AJ656"/>
    <mergeCell ref="AE657:AE659"/>
    <mergeCell ref="AC747:AC749"/>
    <mergeCell ref="AH683:AH686"/>
    <mergeCell ref="AG956:AG959"/>
    <mergeCell ref="AI999:AI1001"/>
    <mergeCell ref="AA995:AA998"/>
    <mergeCell ref="AB995:AB998"/>
    <mergeCell ref="AC995:AC998"/>
    <mergeCell ref="AD972:AD974"/>
    <mergeCell ref="AE972:AE974"/>
    <mergeCell ref="AC989:AC991"/>
    <mergeCell ref="AD989:AD991"/>
    <mergeCell ref="AE989:AE991"/>
    <mergeCell ref="AH915:AH917"/>
    <mergeCell ref="AC934:AC936"/>
    <mergeCell ref="AD934:AD936"/>
    <mergeCell ref="AA927:AA930"/>
    <mergeCell ref="AI915:AI917"/>
    <mergeCell ref="AF892:AF895"/>
    <mergeCell ref="AG892:AG895"/>
    <mergeCell ref="AH892:AH895"/>
    <mergeCell ref="AI892:AI895"/>
    <mergeCell ref="AI966:AI967"/>
    <mergeCell ref="AA980:AA982"/>
    <mergeCell ref="AI683:AI686"/>
    <mergeCell ref="AE857:AE859"/>
    <mergeCell ref="AH870:AH872"/>
    <mergeCell ref="AB870:AB872"/>
    <mergeCell ref="AH876:AH878"/>
    <mergeCell ref="AH873:AH875"/>
    <mergeCell ref="AA825:AA827"/>
    <mergeCell ref="AD828:AD831"/>
    <mergeCell ref="AI879:AI882"/>
    <mergeCell ref="AC924:AC926"/>
    <mergeCell ref="AH879:AH882"/>
    <mergeCell ref="AC842:AC844"/>
    <mergeCell ref="AB909:AB911"/>
    <mergeCell ref="AE677:AE679"/>
    <mergeCell ref="AF683:AF686"/>
    <mergeCell ref="AG683:AG686"/>
    <mergeCell ref="AE716:AE718"/>
    <mergeCell ref="AG712:AG715"/>
    <mergeCell ref="AB712:AB715"/>
    <mergeCell ref="AC697:AC699"/>
    <mergeCell ref="AG716:AG718"/>
    <mergeCell ref="AC889:AC891"/>
    <mergeCell ref="AD889:AD891"/>
    <mergeCell ref="AE889:AE891"/>
    <mergeCell ref="AF889:AF891"/>
    <mergeCell ref="AD703:AD705"/>
    <mergeCell ref="Y716:Y718"/>
    <mergeCell ref="AD768:AD770"/>
    <mergeCell ref="AE768:AE770"/>
    <mergeCell ref="AF768:AF770"/>
    <mergeCell ref="Y899:Y901"/>
    <mergeCell ref="Z899:Z901"/>
    <mergeCell ref="AA899:AA901"/>
    <mergeCell ref="AE608:AE610"/>
    <mergeCell ref="AG608:AG610"/>
    <mergeCell ref="AH608:AH610"/>
    <mergeCell ref="AG627:AG629"/>
    <mergeCell ref="AF627:AF629"/>
    <mergeCell ref="AF608:AF610"/>
    <mergeCell ref="AA566:AA567"/>
    <mergeCell ref="AJ643:AJ645"/>
    <mergeCell ref="AJ722:AJ725"/>
    <mergeCell ref="AH722:AH725"/>
    <mergeCell ref="AJ703:AJ705"/>
    <mergeCell ref="AH700:AH702"/>
    <mergeCell ref="AI700:AI702"/>
    <mergeCell ref="AH726:AH728"/>
    <mergeCell ref="Z637:Z639"/>
    <mergeCell ref="AA637:AA639"/>
    <mergeCell ref="AB637:AB639"/>
    <mergeCell ref="AC637:AC639"/>
    <mergeCell ref="AD637:AD639"/>
    <mergeCell ref="AE637:AE639"/>
    <mergeCell ref="AF637:AF639"/>
    <mergeCell ref="Y683:Y686"/>
    <mergeCell ref="Z683:Z686"/>
    <mergeCell ref="Y674:Y676"/>
    <mergeCell ref="Z649:Z652"/>
    <mergeCell ref="Y660:Y662"/>
    <mergeCell ref="Z697:Z699"/>
    <mergeCell ref="Z680:Z682"/>
    <mergeCell ref="AB680:AB682"/>
    <mergeCell ref="AC674:AC676"/>
    <mergeCell ref="AC646:AC648"/>
    <mergeCell ref="AJ744:AJ746"/>
    <mergeCell ref="AF694:AF696"/>
    <mergeCell ref="AH719:AH721"/>
    <mergeCell ref="Z716:Z718"/>
    <mergeCell ref="AE706:AE708"/>
    <mergeCell ref="AF706:AF708"/>
    <mergeCell ref="AB719:AB721"/>
    <mergeCell ref="AG697:AG699"/>
    <mergeCell ref="AD744:AD746"/>
    <mergeCell ref="AE744:AE746"/>
    <mergeCell ref="AB694:AB696"/>
    <mergeCell ref="AE660:AE662"/>
    <mergeCell ref="AE709:AE711"/>
    <mergeCell ref="AE697:AE699"/>
    <mergeCell ref="AB722:AB725"/>
    <mergeCell ref="AB744:AB746"/>
    <mergeCell ref="AA744:AA746"/>
    <mergeCell ref="AB918:AB920"/>
    <mergeCell ref="AE912:AE914"/>
    <mergeCell ref="AF915:AF917"/>
    <mergeCell ref="Z741:Z743"/>
    <mergeCell ref="Z719:Z721"/>
    <mergeCell ref="Z700:Z702"/>
    <mergeCell ref="AG709:AG711"/>
    <mergeCell ref="AE719:AE721"/>
    <mergeCell ref="Z857:Z859"/>
    <mergeCell ref="AF854:AF856"/>
    <mergeCell ref="Z867:Z869"/>
    <mergeCell ref="AE838:AE841"/>
    <mergeCell ref="AF838:AF841"/>
    <mergeCell ref="AG879:AG882"/>
    <mergeCell ref="AF851:AF853"/>
    <mergeCell ref="AA835:AA837"/>
    <mergeCell ref="AB832:AB834"/>
    <mergeCell ref="AD845:AD847"/>
    <mergeCell ref="AD860:AD863"/>
    <mergeCell ref="AA867:AA869"/>
    <mergeCell ref="AA873:AA875"/>
    <mergeCell ref="AB873:AB875"/>
    <mergeCell ref="AE867:AE869"/>
    <mergeCell ref="AA854:AA856"/>
    <mergeCell ref="Z825:Z827"/>
    <mergeCell ref="AF842:AF844"/>
    <mergeCell ref="AE832:AE834"/>
    <mergeCell ref="AG825:AG827"/>
    <mergeCell ref="AC851:AC853"/>
    <mergeCell ref="AG842:AG844"/>
    <mergeCell ref="AF716:AF718"/>
    <mergeCell ref="AF712:AF715"/>
    <mergeCell ref="AF747:AF749"/>
    <mergeCell ref="AG747:AG749"/>
    <mergeCell ref="AG706:AG708"/>
    <mergeCell ref="AC709:AC711"/>
    <mergeCell ref="AD709:AD711"/>
    <mergeCell ref="AG832:AG834"/>
    <mergeCell ref="P674:P676"/>
    <mergeCell ref="Q674:Q676"/>
    <mergeCell ref="R674:R676"/>
    <mergeCell ref="S674:S676"/>
    <mergeCell ref="T674:T676"/>
    <mergeCell ref="R716:R718"/>
    <mergeCell ref="R706:R708"/>
    <mergeCell ref="AB663:AB665"/>
    <mergeCell ref="AC663:AC665"/>
    <mergeCell ref="Z660:Z662"/>
    <mergeCell ref="X663:X665"/>
    <mergeCell ref="Y663:Y665"/>
    <mergeCell ref="V643:V645"/>
    <mergeCell ref="W666:W668"/>
    <mergeCell ref="W712:W715"/>
    <mergeCell ref="W640:W642"/>
    <mergeCell ref="W741:W743"/>
    <mergeCell ref="N700:N702"/>
    <mergeCell ref="U741:U743"/>
    <mergeCell ref="Y680:Y682"/>
    <mergeCell ref="X712:X715"/>
    <mergeCell ref="W716:W718"/>
    <mergeCell ref="F709:F711"/>
    <mergeCell ref="AC649:AC652"/>
    <mergeCell ref="P700:P702"/>
    <mergeCell ref="T700:T702"/>
    <mergeCell ref="S697:S699"/>
    <mergeCell ref="S700:S702"/>
    <mergeCell ref="AC722:AC725"/>
    <mergeCell ref="AD722:AD725"/>
    <mergeCell ref="AC640:AC642"/>
    <mergeCell ref="AC735:AC737"/>
    <mergeCell ref="AD735:AD737"/>
    <mergeCell ref="U640:U642"/>
    <mergeCell ref="I706:I708"/>
    <mergeCell ref="Q649:Q652"/>
    <mergeCell ref="G716:G718"/>
    <mergeCell ref="N722:N725"/>
    <mergeCell ref="I700:I702"/>
    <mergeCell ref="P703:P705"/>
    <mergeCell ref="L677:L679"/>
    <mergeCell ref="M677:M679"/>
    <mergeCell ref="N669:N672"/>
    <mergeCell ref="W674:W676"/>
    <mergeCell ref="Z677:Z679"/>
    <mergeCell ref="Z694:Z696"/>
    <mergeCell ref="Y697:Y699"/>
    <mergeCell ref="AA680:AA682"/>
    <mergeCell ref="AD697:AD699"/>
    <mergeCell ref="Q663:Q665"/>
    <mergeCell ref="F657:F659"/>
    <mergeCell ref="K680:K682"/>
    <mergeCell ref="H669:H672"/>
    <mergeCell ref="R683:R686"/>
    <mergeCell ref="S683:S686"/>
    <mergeCell ref="R657:R659"/>
    <mergeCell ref="I657:I659"/>
    <mergeCell ref="G677:G679"/>
    <mergeCell ref="H677:H679"/>
    <mergeCell ref="I677:I679"/>
    <mergeCell ref="T677:T679"/>
    <mergeCell ref="S669:S672"/>
    <mergeCell ref="G687:G690"/>
    <mergeCell ref="E683:E686"/>
    <mergeCell ref="N687:N690"/>
    <mergeCell ref="I649:I652"/>
    <mergeCell ref="AB646:AB648"/>
    <mergeCell ref="N583:N586"/>
    <mergeCell ref="AB700:AB702"/>
    <mergeCell ref="AA677:AA679"/>
    <mergeCell ref="AB677:AB679"/>
    <mergeCell ref="R578:R580"/>
    <mergeCell ref="R630:R633"/>
    <mergeCell ref="S630:S633"/>
    <mergeCell ref="X620:X623"/>
    <mergeCell ref="S640:S642"/>
    <mergeCell ref="Z640:Z642"/>
    <mergeCell ref="Z669:Z672"/>
    <mergeCell ref="N741:N743"/>
    <mergeCell ref="S729:S731"/>
    <mergeCell ref="U712:U715"/>
    <mergeCell ref="U666:U668"/>
    <mergeCell ref="P653:P656"/>
    <mergeCell ref="P669:P672"/>
    <mergeCell ref="R669:R672"/>
    <mergeCell ref="T669:T672"/>
    <mergeCell ref="S694:S696"/>
    <mergeCell ref="U697:U699"/>
    <mergeCell ref="T697:T699"/>
    <mergeCell ref="Q719:Q721"/>
    <mergeCell ref="T729:T731"/>
    <mergeCell ref="X706:X708"/>
    <mergeCell ref="Q741:Q743"/>
    <mergeCell ref="X741:X743"/>
    <mergeCell ref="T726:T728"/>
    <mergeCell ref="U726:U728"/>
    <mergeCell ref="R660:R662"/>
    <mergeCell ref="R700:R702"/>
    <mergeCell ref="Q703:Q705"/>
    <mergeCell ref="R703:R705"/>
    <mergeCell ref="R666:R668"/>
    <mergeCell ref="T653:T656"/>
    <mergeCell ref="S653:S656"/>
    <mergeCell ref="U677:U679"/>
    <mergeCell ref="P726:P728"/>
    <mergeCell ref="S680:S682"/>
    <mergeCell ref="P709:P711"/>
    <mergeCell ref="R663:R665"/>
    <mergeCell ref="S663:S665"/>
    <mergeCell ref="Q694:Q696"/>
    <mergeCell ref="U643:U645"/>
    <mergeCell ref="AA666:AA668"/>
    <mergeCell ref="N674:N676"/>
    <mergeCell ref="O674:O676"/>
    <mergeCell ref="AA611:AA613"/>
    <mergeCell ref="AA512:AA514"/>
    <mergeCell ref="N440:N442"/>
    <mergeCell ref="Y527:Y530"/>
    <mergeCell ref="Y553:Y555"/>
    <mergeCell ref="X578:X580"/>
    <mergeCell ref="U556:U559"/>
    <mergeCell ref="U575:U577"/>
    <mergeCell ref="V571:V574"/>
    <mergeCell ref="U568:U570"/>
    <mergeCell ref="X568:X570"/>
    <mergeCell ref="V503:V505"/>
    <mergeCell ref="V521:V523"/>
    <mergeCell ref="AB563:AB565"/>
    <mergeCell ref="Z556:Z559"/>
    <mergeCell ref="AA515:AA517"/>
    <mergeCell ref="AC571:AC574"/>
    <mergeCell ref="S506:S508"/>
    <mergeCell ref="N503:N505"/>
    <mergeCell ref="Q512:Q514"/>
    <mergeCell ref="Q506:Q508"/>
    <mergeCell ref="V663:V665"/>
    <mergeCell ref="U660:U662"/>
    <mergeCell ref="V660:V662"/>
    <mergeCell ref="O653:O656"/>
    <mergeCell ref="Y566:Y567"/>
    <mergeCell ref="Y640:Y642"/>
    <mergeCell ref="X653:X656"/>
    <mergeCell ref="X643:X645"/>
    <mergeCell ref="X611:X613"/>
    <mergeCell ref="T434:T436"/>
    <mergeCell ref="P489:P491"/>
    <mergeCell ref="P472:P475"/>
    <mergeCell ref="Q472:Q475"/>
    <mergeCell ref="Q480:Q482"/>
    <mergeCell ref="Y649:Y652"/>
    <mergeCell ref="Y620:Y623"/>
    <mergeCell ref="AC434:AC436"/>
    <mergeCell ref="R646:R648"/>
    <mergeCell ref="S646:S648"/>
    <mergeCell ref="T646:T648"/>
    <mergeCell ref="Y466:Y468"/>
    <mergeCell ref="V434:V436"/>
    <mergeCell ref="V440:V442"/>
    <mergeCell ref="U434:U436"/>
    <mergeCell ref="Y434:Y436"/>
    <mergeCell ref="R463:R465"/>
    <mergeCell ref="Z454:Z456"/>
    <mergeCell ref="U437:U439"/>
    <mergeCell ref="V469:V471"/>
    <mergeCell ref="W469:W471"/>
    <mergeCell ref="X469:X471"/>
    <mergeCell ref="U509:U511"/>
    <mergeCell ref="Y646:Y648"/>
    <mergeCell ref="R640:R642"/>
    <mergeCell ref="R583:R586"/>
    <mergeCell ref="Q437:Q439"/>
    <mergeCell ref="R437:R439"/>
    <mergeCell ref="Z624:Z626"/>
    <mergeCell ref="AC627:AC629"/>
    <mergeCell ref="AB571:AB574"/>
    <mergeCell ref="AA506:AA508"/>
    <mergeCell ref="N486:N488"/>
    <mergeCell ref="N660:N662"/>
    <mergeCell ref="U614:U616"/>
    <mergeCell ref="R620:R623"/>
    <mergeCell ref="U617:U619"/>
    <mergeCell ref="R617:R619"/>
    <mergeCell ref="V428:V430"/>
    <mergeCell ref="W624:W626"/>
    <mergeCell ref="W457:W459"/>
    <mergeCell ref="X457:X459"/>
    <mergeCell ref="S560:S562"/>
    <mergeCell ref="S428:S430"/>
    <mergeCell ref="X531:X533"/>
    <mergeCell ref="W563:W565"/>
    <mergeCell ref="W556:W559"/>
    <mergeCell ref="X556:X559"/>
    <mergeCell ref="Y590:Y592"/>
    <mergeCell ref="T590:T592"/>
    <mergeCell ref="Z547:Z549"/>
    <mergeCell ref="T446:T449"/>
    <mergeCell ref="Q446:Q449"/>
    <mergeCell ref="Z527:Z530"/>
    <mergeCell ref="V437:V439"/>
    <mergeCell ref="W443:W445"/>
    <mergeCell ref="Q587:Q589"/>
    <mergeCell ref="S611:S613"/>
    <mergeCell ref="S637:S639"/>
    <mergeCell ref="U418:U420"/>
    <mergeCell ref="Z421:Z424"/>
    <mergeCell ref="X581:X582"/>
    <mergeCell ref="Y587:Y589"/>
    <mergeCell ref="Z590:Z592"/>
    <mergeCell ref="Y617:Y619"/>
    <mergeCell ref="Y624:Y626"/>
    <mergeCell ref="Z431:Z433"/>
    <mergeCell ref="X418:X420"/>
    <mergeCell ref="U446:U449"/>
    <mergeCell ref="V446:V449"/>
    <mergeCell ref="Q614:Q616"/>
    <mergeCell ref="T578:T580"/>
    <mergeCell ref="S518:S520"/>
    <mergeCell ref="S521:S523"/>
    <mergeCell ref="Y630:Y633"/>
    <mergeCell ref="Z425:Z427"/>
    <mergeCell ref="X492:X494"/>
    <mergeCell ref="Q560:Q562"/>
    <mergeCell ref="R624:R626"/>
    <mergeCell ref="T428:T430"/>
    <mergeCell ref="S431:S433"/>
    <mergeCell ref="X597:X598"/>
    <mergeCell ref="T581:T582"/>
    <mergeCell ref="Z503:Z505"/>
    <mergeCell ref="T472:T475"/>
    <mergeCell ref="U472:U475"/>
    <mergeCell ref="W489:W491"/>
    <mergeCell ref="V457:V459"/>
    <mergeCell ref="Q443:Q445"/>
    <mergeCell ref="R556:R559"/>
    <mergeCell ref="V566:V567"/>
    <mergeCell ref="U492:U494"/>
    <mergeCell ref="U460:U462"/>
    <mergeCell ref="R476:R479"/>
    <mergeCell ref="S476:S479"/>
    <mergeCell ref="R434:R436"/>
    <mergeCell ref="U457:U459"/>
    <mergeCell ref="R486:R488"/>
    <mergeCell ref="N232:N234"/>
    <mergeCell ref="X232:X234"/>
    <mergeCell ref="N300:N302"/>
    <mergeCell ref="N294:N296"/>
    <mergeCell ref="N318:N320"/>
    <mergeCell ref="N411:N414"/>
    <mergeCell ref="N353:N356"/>
    <mergeCell ref="Y303:Y305"/>
    <mergeCell ref="W363:W365"/>
    <mergeCell ref="X363:X365"/>
    <mergeCell ref="Z277:Z280"/>
    <mergeCell ref="Y277:Y280"/>
    <mergeCell ref="W331:W333"/>
    <mergeCell ref="W328:W330"/>
    <mergeCell ref="X328:X330"/>
    <mergeCell ref="Y328:Y330"/>
    <mergeCell ref="X268:X270"/>
    <mergeCell ref="X248:X250"/>
    <mergeCell ref="W265:W267"/>
    <mergeCell ref="W251:W254"/>
    <mergeCell ref="X251:X254"/>
    <mergeCell ref="Y251:Y254"/>
    <mergeCell ref="V328:V330"/>
    <mergeCell ref="V300:V302"/>
    <mergeCell ref="W274:W276"/>
    <mergeCell ref="W374:W376"/>
    <mergeCell ref="X274:X276"/>
    <mergeCell ref="Z328:Z330"/>
    <mergeCell ref="Z318:Z320"/>
    <mergeCell ref="Z297:Z299"/>
    <mergeCell ref="V251:V254"/>
    <mergeCell ref="T393:T395"/>
    <mergeCell ref="W303:W305"/>
    <mergeCell ref="X303:X305"/>
    <mergeCell ref="U321:U324"/>
    <mergeCell ref="X350:X352"/>
    <mergeCell ref="Y374:Y376"/>
    <mergeCell ref="Y363:Y365"/>
    <mergeCell ref="Z363:Z365"/>
    <mergeCell ref="W318:W320"/>
    <mergeCell ref="Q274:Q276"/>
    <mergeCell ref="N350:N352"/>
    <mergeCell ref="U265:U267"/>
    <mergeCell ref="V265:V267"/>
    <mergeCell ref="W268:W270"/>
    <mergeCell ref="O371:O373"/>
    <mergeCell ref="O350:O352"/>
    <mergeCell ref="W353:W356"/>
    <mergeCell ref="O232:O234"/>
    <mergeCell ref="P232:P234"/>
    <mergeCell ref="Q232:Q234"/>
    <mergeCell ref="R232:R234"/>
    <mergeCell ref="S232:S234"/>
    <mergeCell ref="T232:T234"/>
    <mergeCell ref="U232:U234"/>
    <mergeCell ref="V232:V234"/>
    <mergeCell ref="W232:W234"/>
    <mergeCell ref="S386:S389"/>
    <mergeCell ref="R306:R309"/>
    <mergeCell ref="X386:X389"/>
    <mergeCell ref="S303:S305"/>
    <mergeCell ref="V290:V293"/>
    <mergeCell ref="W290:W293"/>
    <mergeCell ref="Y242:Y244"/>
    <mergeCell ref="U268:U270"/>
    <mergeCell ref="V271:V273"/>
    <mergeCell ref="U271:U273"/>
    <mergeCell ref="AB300:AB302"/>
    <mergeCell ref="U274:U276"/>
    <mergeCell ref="AA300:AA302"/>
    <mergeCell ref="V274:V276"/>
    <mergeCell ref="W284:W286"/>
    <mergeCell ref="Z274:Z276"/>
    <mergeCell ref="V229:V231"/>
    <mergeCell ref="AB290:AB293"/>
    <mergeCell ref="W281:W283"/>
    <mergeCell ref="X281:X283"/>
    <mergeCell ref="Y281:Y283"/>
    <mergeCell ref="Z281:Z283"/>
    <mergeCell ref="AA281:AA283"/>
    <mergeCell ref="W287:W289"/>
    <mergeCell ref="Z316:Z317"/>
    <mergeCell ref="AA316:AA317"/>
    <mergeCell ref="V321:V324"/>
    <mergeCell ref="AA271:AA273"/>
    <mergeCell ref="AA328:AA330"/>
    <mergeCell ref="Z337:Z340"/>
    <mergeCell ref="X313:X315"/>
    <mergeCell ref="X353:X356"/>
    <mergeCell ref="Y353:Y356"/>
    <mergeCell ref="Z353:Z356"/>
    <mergeCell ref="X371:X373"/>
    <mergeCell ref="Y341:Y343"/>
    <mergeCell ref="X310:X312"/>
    <mergeCell ref="Z303:Z305"/>
    <mergeCell ref="V334:V336"/>
    <mergeCell ref="V347:V349"/>
    <mergeCell ref="AA318:AA320"/>
    <mergeCell ref="AA363:AA365"/>
    <mergeCell ref="Y265:Y267"/>
    <mergeCell ref="V331:V333"/>
    <mergeCell ref="X318:X320"/>
    <mergeCell ref="AB357:AB359"/>
    <mergeCell ref="V357:V359"/>
    <mergeCell ref="Y357:Y359"/>
    <mergeCell ref="AA357:AA359"/>
    <mergeCell ref="W271:W273"/>
    <mergeCell ref="AB310:AB312"/>
    <mergeCell ref="AA353:AA356"/>
    <mergeCell ref="AB366:AB368"/>
    <mergeCell ref="AA290:AA293"/>
    <mergeCell ref="V318:V320"/>
    <mergeCell ref="Y284:Y286"/>
    <mergeCell ref="Z284:Z286"/>
    <mergeCell ref="V353:V356"/>
    <mergeCell ref="U258:U261"/>
    <mergeCell ref="V258:V261"/>
    <mergeCell ref="U313:U315"/>
    <mergeCell ref="U353:U356"/>
    <mergeCell ref="X347:X349"/>
    <mergeCell ref="W350:W352"/>
    <mergeCell ref="Y344:Y346"/>
    <mergeCell ref="X344:X346"/>
    <mergeCell ref="R334:R336"/>
    <mergeCell ref="U341:U343"/>
    <mergeCell ref="S360:S362"/>
    <mergeCell ref="R357:R359"/>
    <mergeCell ref="S357:S359"/>
    <mergeCell ref="T357:T359"/>
    <mergeCell ref="U357:U359"/>
    <mergeCell ref="O374:O376"/>
    <mergeCell ref="O386:O389"/>
    <mergeCell ref="O377:O379"/>
    <mergeCell ref="Q383:Q385"/>
    <mergeCell ref="O328:O330"/>
    <mergeCell ref="AA331:AA333"/>
    <mergeCell ref="AA415:AA417"/>
    <mergeCell ref="AA408:AA410"/>
    <mergeCell ref="Z294:Z296"/>
    <mergeCell ref="Q353:Q356"/>
    <mergeCell ref="Z347:Z349"/>
    <mergeCell ref="O334:O336"/>
    <mergeCell ref="O337:O340"/>
    <mergeCell ref="V341:V343"/>
    <mergeCell ref="S313:S315"/>
    <mergeCell ref="Y294:Y296"/>
    <mergeCell ref="W344:W346"/>
    <mergeCell ref="X402:X404"/>
    <mergeCell ref="R408:R410"/>
    <mergeCell ref="V396:V398"/>
    <mergeCell ref="R390:R392"/>
    <mergeCell ref="S390:S392"/>
    <mergeCell ref="Q396:Q398"/>
    <mergeCell ref="W418:W420"/>
    <mergeCell ref="O347:O349"/>
    <mergeCell ref="T408:T410"/>
    <mergeCell ref="Q360:Q362"/>
    <mergeCell ref="T328:T330"/>
    <mergeCell ref="R318:R320"/>
    <mergeCell ref="T294:T296"/>
    <mergeCell ref="P380:P382"/>
    <mergeCell ref="T402:T404"/>
    <mergeCell ref="U363:U365"/>
    <mergeCell ref="V371:V373"/>
    <mergeCell ref="V294:V296"/>
    <mergeCell ref="W371:W373"/>
    <mergeCell ref="X341:X343"/>
    <mergeCell ref="W341:W343"/>
    <mergeCell ref="V399:V401"/>
    <mergeCell ref="U303:U305"/>
    <mergeCell ref="U306:U309"/>
    <mergeCell ref="Y316:Y317"/>
    <mergeCell ref="Y347:Y349"/>
    <mergeCell ref="Q331:Q333"/>
    <mergeCell ref="Q347:Q349"/>
    <mergeCell ref="Y399:Y401"/>
    <mergeCell ref="X383:X385"/>
    <mergeCell ref="W408:W410"/>
    <mergeCell ref="X408:X410"/>
    <mergeCell ref="W383:W385"/>
    <mergeCell ref="T415:T417"/>
    <mergeCell ref="X411:X414"/>
    <mergeCell ref="R371:R373"/>
    <mergeCell ref="T334:T336"/>
    <mergeCell ref="Q316:Q317"/>
    <mergeCell ref="P265:P267"/>
    <mergeCell ref="Y245:Y247"/>
    <mergeCell ref="Y248:Y250"/>
    <mergeCell ref="Z251:Z254"/>
    <mergeCell ref="Y258:Y261"/>
    <mergeCell ref="Z258:Z261"/>
    <mergeCell ref="X399:X401"/>
    <mergeCell ref="P418:P420"/>
    <mergeCell ref="Q418:Q420"/>
    <mergeCell ref="X393:X395"/>
    <mergeCell ref="Z383:Z385"/>
    <mergeCell ref="W396:W398"/>
    <mergeCell ref="W402:W404"/>
    <mergeCell ref="AC265:AC267"/>
    <mergeCell ref="U290:U293"/>
    <mergeCell ref="AA297:AA299"/>
    <mergeCell ref="W294:W296"/>
    <mergeCell ref="AC262:AC264"/>
    <mergeCell ref="AC268:AC270"/>
    <mergeCell ref="P297:P299"/>
    <mergeCell ref="N258:N261"/>
    <mergeCell ref="O281:O283"/>
    <mergeCell ref="P281:P283"/>
    <mergeCell ref="Q281:Q283"/>
    <mergeCell ref="Z290:Z293"/>
    <mergeCell ref="AD245:AD247"/>
    <mergeCell ref="P248:P250"/>
    <mergeCell ref="AB251:AB254"/>
    <mergeCell ref="Q245:Q247"/>
    <mergeCell ref="P251:P254"/>
    <mergeCell ref="X255:X257"/>
    <mergeCell ref="Y255:Y257"/>
    <mergeCell ref="O255:O257"/>
    <mergeCell ref="P245:P247"/>
    <mergeCell ref="O245:O247"/>
    <mergeCell ref="T245:T247"/>
    <mergeCell ref="AB377:AB379"/>
    <mergeCell ref="W334:W336"/>
    <mergeCell ref="AA337:AA340"/>
    <mergeCell ref="AA383:AA385"/>
    <mergeCell ref="AC396:AC398"/>
    <mergeCell ref="Z402:Z404"/>
    <mergeCell ref="AC393:AC395"/>
    <mergeCell ref="AC331:AC333"/>
    <mergeCell ref="AD265:AD267"/>
    <mergeCell ref="AC303:AC305"/>
    <mergeCell ref="AB303:AB305"/>
    <mergeCell ref="X380:X382"/>
    <mergeCell ref="Y383:Y385"/>
    <mergeCell ref="S318:S320"/>
    <mergeCell ref="W316:W317"/>
    <mergeCell ref="X316:X317"/>
    <mergeCell ref="S310:S312"/>
    <mergeCell ref="T310:T312"/>
    <mergeCell ref="U310:U312"/>
    <mergeCell ref="U360:U362"/>
    <mergeCell ref="O341:O343"/>
    <mergeCell ref="Q334:Q336"/>
    <mergeCell ref="T350:T352"/>
    <mergeCell ref="O405:O407"/>
    <mergeCell ref="R418:R420"/>
    <mergeCell ref="S418:S420"/>
    <mergeCell ref="T313:T315"/>
    <mergeCell ref="Z357:Z359"/>
    <mergeCell ref="S248:S250"/>
    <mergeCell ref="T248:T250"/>
    <mergeCell ref="U248:U250"/>
    <mergeCell ref="R251:R254"/>
    <mergeCell ref="U255:U257"/>
    <mergeCell ref="Q251:Q254"/>
    <mergeCell ref="R245:R247"/>
    <mergeCell ref="S337:S340"/>
    <mergeCell ref="X265:X267"/>
    <mergeCell ref="Z245:Z247"/>
    <mergeCell ref="AB258:AB261"/>
    <mergeCell ref="AB265:AB267"/>
    <mergeCell ref="N265:N267"/>
    <mergeCell ref="Q265:Q267"/>
    <mergeCell ref="N235:N238"/>
    <mergeCell ref="O248:O250"/>
    <mergeCell ref="R297:R299"/>
    <mergeCell ref="U300:U302"/>
    <mergeCell ref="S300:S302"/>
    <mergeCell ref="S294:S296"/>
    <mergeCell ref="X277:X280"/>
    <mergeCell ref="X284:X286"/>
    <mergeCell ref="V277:V280"/>
    <mergeCell ref="P255:P257"/>
    <mergeCell ref="N287:N289"/>
    <mergeCell ref="O287:O289"/>
    <mergeCell ref="P287:P289"/>
    <mergeCell ref="Q287:Q289"/>
    <mergeCell ref="R287:R289"/>
    <mergeCell ref="S287:S289"/>
    <mergeCell ref="T287:T289"/>
    <mergeCell ref="U287:U289"/>
    <mergeCell ref="V287:V289"/>
    <mergeCell ref="V268:V270"/>
    <mergeCell ref="N277:N280"/>
    <mergeCell ref="N281:N283"/>
    <mergeCell ref="R284:R286"/>
    <mergeCell ref="N255:N257"/>
    <mergeCell ref="N251:N254"/>
    <mergeCell ref="T255:T257"/>
    <mergeCell ref="V255:V257"/>
    <mergeCell ref="T235:T238"/>
    <mergeCell ref="U235:U238"/>
    <mergeCell ref="V235:V238"/>
    <mergeCell ref="W235:W238"/>
    <mergeCell ref="X235:X238"/>
    <mergeCell ref="Q255:Q257"/>
    <mergeCell ref="O265:O267"/>
    <mergeCell ref="W258:W261"/>
    <mergeCell ref="X258:X261"/>
    <mergeCell ref="V239:V241"/>
    <mergeCell ref="W239:W241"/>
    <mergeCell ref="X239:X241"/>
    <mergeCell ref="U242:U244"/>
    <mergeCell ref="V242:V244"/>
    <mergeCell ref="W242:W244"/>
    <mergeCell ref="X242:X244"/>
    <mergeCell ref="Y239:Y241"/>
    <mergeCell ref="U277:U280"/>
    <mergeCell ref="X271:X273"/>
    <mergeCell ref="S255:S257"/>
    <mergeCell ref="W255:W257"/>
    <mergeCell ref="O251:O254"/>
    <mergeCell ref="R265:R267"/>
    <mergeCell ref="N226:N228"/>
    <mergeCell ref="N222:N225"/>
    <mergeCell ref="AC229:AC231"/>
    <mergeCell ref="AG222:AG225"/>
    <mergeCell ref="AA251:AA254"/>
    <mergeCell ref="AA245:AA247"/>
    <mergeCell ref="Z248:Z250"/>
    <mergeCell ref="Y232:Y234"/>
    <mergeCell ref="Z232:Z234"/>
    <mergeCell ref="AA232:AA234"/>
    <mergeCell ref="AB232:AB234"/>
    <mergeCell ref="AB248:AB250"/>
    <mergeCell ref="W245:W247"/>
    <mergeCell ref="Z255:Z257"/>
    <mergeCell ref="S226:S228"/>
    <mergeCell ref="X222:X225"/>
    <mergeCell ref="S251:S254"/>
    <mergeCell ref="P222:P225"/>
    <mergeCell ref="S245:S247"/>
    <mergeCell ref="W219:W221"/>
    <mergeCell ref="W248:W250"/>
    <mergeCell ref="AB229:AB231"/>
    <mergeCell ref="X229:X231"/>
    <mergeCell ref="Y229:Y231"/>
    <mergeCell ref="Z229:Z231"/>
    <mergeCell ref="AA229:AA231"/>
    <mergeCell ref="O229:O231"/>
    <mergeCell ref="Q226:Q228"/>
    <mergeCell ref="R226:R228"/>
    <mergeCell ref="S229:S231"/>
    <mergeCell ref="T229:T231"/>
    <mergeCell ref="U229:U231"/>
    <mergeCell ref="P229:P231"/>
    <mergeCell ref="Y235:Y238"/>
    <mergeCell ref="Z235:Z238"/>
    <mergeCell ref="AA235:AA238"/>
    <mergeCell ref="AB235:AB238"/>
    <mergeCell ref="Q229:Q231"/>
    <mergeCell ref="T251:T254"/>
    <mergeCell ref="U251:U254"/>
    <mergeCell ref="S242:S244"/>
    <mergeCell ref="T242:T244"/>
    <mergeCell ref="Z242:Z244"/>
    <mergeCell ref="AA242:AA244"/>
    <mergeCell ref="AB242:AB244"/>
    <mergeCell ref="Z239:Z241"/>
    <mergeCell ref="AA239:AA241"/>
    <mergeCell ref="AB239:AB241"/>
    <mergeCell ref="S222:S225"/>
    <mergeCell ref="R219:R221"/>
    <mergeCell ref="AB222:AB225"/>
    <mergeCell ref="O222:O225"/>
    <mergeCell ref="T222:T225"/>
    <mergeCell ref="AC235:AC238"/>
    <mergeCell ref="AC248:AC250"/>
    <mergeCell ref="AG242:AG244"/>
    <mergeCell ref="AE232:AE234"/>
    <mergeCell ref="O219:O221"/>
    <mergeCell ref="AA248:AA250"/>
    <mergeCell ref="AA255:AA257"/>
    <mergeCell ref="AB255:AB257"/>
    <mergeCell ref="AB245:AB247"/>
    <mergeCell ref="Q248:Q250"/>
    <mergeCell ref="R248:R250"/>
    <mergeCell ref="AG229:AG231"/>
    <mergeCell ref="AG226:AG228"/>
    <mergeCell ref="AE214:AE216"/>
    <mergeCell ref="AD226:AD228"/>
    <mergeCell ref="W222:W225"/>
    <mergeCell ref="V222:V225"/>
    <mergeCell ref="AE222:AE225"/>
    <mergeCell ref="AH193:AH196"/>
    <mergeCell ref="AH186:AH188"/>
    <mergeCell ref="AF226:AF228"/>
    <mergeCell ref="Q197:Q199"/>
    <mergeCell ref="AG219:AG221"/>
    <mergeCell ref="R197:R199"/>
    <mergeCell ref="S197:S199"/>
    <mergeCell ref="AA193:AA196"/>
    <mergeCell ref="AE217:AE218"/>
    <mergeCell ref="U211:U213"/>
    <mergeCell ref="Z222:Z225"/>
    <mergeCell ref="AD217:AD218"/>
    <mergeCell ref="T217:T218"/>
    <mergeCell ref="P208:P210"/>
    <mergeCell ref="AA219:AA221"/>
    <mergeCell ref="AC222:AC225"/>
    <mergeCell ref="AB219:AB221"/>
    <mergeCell ref="R229:R231"/>
    <mergeCell ref="X219:X221"/>
    <mergeCell ref="Y219:Y221"/>
    <mergeCell ref="T214:T216"/>
    <mergeCell ref="T208:T210"/>
    <mergeCell ref="U208:U210"/>
    <mergeCell ref="W211:W213"/>
    <mergeCell ref="X211:X213"/>
    <mergeCell ref="U222:U225"/>
    <mergeCell ref="AE219:AE221"/>
    <mergeCell ref="AF211:AF213"/>
    <mergeCell ref="AG211:AG213"/>
    <mergeCell ref="AC217:AC218"/>
    <mergeCell ref="P226:P228"/>
    <mergeCell ref="T219:T221"/>
    <mergeCell ref="AH226:AH228"/>
    <mergeCell ref="AB226:AB228"/>
    <mergeCell ref="AH211:AH213"/>
    <mergeCell ref="S214:S216"/>
    <mergeCell ref="P189:P192"/>
    <mergeCell ref="T193:T196"/>
    <mergeCell ref="V193:V196"/>
    <mergeCell ref="AA211:AA213"/>
    <mergeCell ref="AB211:AB213"/>
    <mergeCell ref="AC189:AC192"/>
    <mergeCell ref="P217:P218"/>
    <mergeCell ref="V214:V216"/>
    <mergeCell ref="AA222:AA225"/>
    <mergeCell ref="P219:P221"/>
    <mergeCell ref="Q219:Q221"/>
    <mergeCell ref="Z219:Z221"/>
    <mergeCell ref="X217:X218"/>
    <mergeCell ref="M217:M218"/>
    <mergeCell ref="T170:T172"/>
    <mergeCell ref="T211:T213"/>
    <mergeCell ref="O170:O172"/>
    <mergeCell ref="Q170:Q172"/>
    <mergeCell ref="R170:R172"/>
    <mergeCell ref="S170:S172"/>
    <mergeCell ref="W170:W172"/>
    <mergeCell ref="J217:J218"/>
    <mergeCell ref="K217:K218"/>
    <mergeCell ref="L217:L218"/>
    <mergeCell ref="AB183:AB185"/>
    <mergeCell ref="AC186:AC188"/>
    <mergeCell ref="AA179:AA180"/>
    <mergeCell ref="AC179:AC180"/>
    <mergeCell ref="Z176:Z178"/>
    <mergeCell ref="AC176:AC178"/>
    <mergeCell ref="Z186:Z188"/>
    <mergeCell ref="AB214:AB216"/>
    <mergeCell ref="AA176:AA178"/>
    <mergeCell ref="AB176:AB178"/>
    <mergeCell ref="AA173:AA175"/>
    <mergeCell ref="Z179:Z180"/>
    <mergeCell ref="W193:W196"/>
    <mergeCell ref="U176:U178"/>
    <mergeCell ref="V176:V178"/>
    <mergeCell ref="P179:P180"/>
    <mergeCell ref="Q179:Q180"/>
    <mergeCell ref="AC214:AC216"/>
    <mergeCell ref="AC173:AC175"/>
    <mergeCell ref="N193:N196"/>
    <mergeCell ref="N217:N218"/>
    <mergeCell ref="O217:O218"/>
    <mergeCell ref="O189:O192"/>
    <mergeCell ref="Y170:Y172"/>
    <mergeCell ref="P183:P185"/>
    <mergeCell ref="AB179:AB180"/>
    <mergeCell ref="P170:P172"/>
    <mergeCell ref="Z170:Z172"/>
    <mergeCell ref="Y214:Y216"/>
    <mergeCell ref="P214:P216"/>
    <mergeCell ref="N186:N188"/>
    <mergeCell ref="O186:O188"/>
    <mergeCell ref="N183:N185"/>
    <mergeCell ref="X168:X169"/>
    <mergeCell ref="Y168:Y169"/>
    <mergeCell ref="Z168:Z169"/>
    <mergeCell ref="N200:N201"/>
    <mergeCell ref="O200:O201"/>
    <mergeCell ref="P197:P199"/>
    <mergeCell ref="V211:V213"/>
    <mergeCell ref="Z211:Z213"/>
    <mergeCell ref="P211:P213"/>
    <mergeCell ref="R208:R210"/>
    <mergeCell ref="R211:R213"/>
    <mergeCell ref="S211:S213"/>
    <mergeCell ref="I214:I216"/>
    <mergeCell ref="H208:H210"/>
    <mergeCell ref="X189:X192"/>
    <mergeCell ref="Y189:Y192"/>
    <mergeCell ref="V186:V188"/>
    <mergeCell ref="H200:H201"/>
    <mergeCell ref="I200:I201"/>
    <mergeCell ref="N197:N199"/>
    <mergeCell ref="W183:W185"/>
    <mergeCell ref="Z183:Z185"/>
    <mergeCell ref="AA183:AA185"/>
    <mergeCell ref="U214:U216"/>
    <mergeCell ref="V217:V218"/>
    <mergeCell ref="W217:W218"/>
    <mergeCell ref="W214:W216"/>
    <mergeCell ref="Z214:Z216"/>
    <mergeCell ref="V219:V221"/>
    <mergeCell ref="H186:H188"/>
    <mergeCell ref="B153:B155"/>
    <mergeCell ref="C153:C155"/>
    <mergeCell ref="D153:D155"/>
    <mergeCell ref="E153:E155"/>
    <mergeCell ref="P126:P128"/>
    <mergeCell ref="B126:B128"/>
    <mergeCell ref="C126:C128"/>
    <mergeCell ref="P129:P130"/>
    <mergeCell ref="Q129:Q130"/>
    <mergeCell ref="O123:O125"/>
    <mergeCell ref="P123:P125"/>
    <mergeCell ref="V173:V175"/>
    <mergeCell ref="O153:O155"/>
    <mergeCell ref="T153:T155"/>
    <mergeCell ref="W153:W155"/>
    <mergeCell ref="Q176:Q178"/>
    <mergeCell ref="R176:R178"/>
    <mergeCell ref="S176:S178"/>
    <mergeCell ref="T176:T178"/>
    <mergeCell ref="X186:X188"/>
    <mergeCell ref="N176:N178"/>
    <mergeCell ref="Z173:Z175"/>
    <mergeCell ref="N173:N175"/>
    <mergeCell ref="O159:O162"/>
    <mergeCell ref="W186:W188"/>
    <mergeCell ref="U193:U196"/>
    <mergeCell ref="S189:S192"/>
    <mergeCell ref="Y211:Y213"/>
    <mergeCell ref="Y193:Y196"/>
    <mergeCell ref="Z193:Z196"/>
    <mergeCell ref="Z208:Z210"/>
    <mergeCell ref="Z153:Z155"/>
    <mergeCell ref="S208:S210"/>
    <mergeCell ref="Y208:Y210"/>
    <mergeCell ref="Q183:Q185"/>
    <mergeCell ref="X159:X162"/>
    <mergeCell ref="N179:N180"/>
    <mergeCell ref="AH108:AH110"/>
    <mergeCell ref="B108:B110"/>
    <mergeCell ref="C108:C110"/>
    <mergeCell ref="D108:D110"/>
    <mergeCell ref="E108:E110"/>
    <mergeCell ref="F108:F110"/>
    <mergeCell ref="G108:G110"/>
    <mergeCell ref="N85:N87"/>
    <mergeCell ref="H94:H97"/>
    <mergeCell ref="I85:I87"/>
    <mergeCell ref="Y104:Y107"/>
    <mergeCell ref="Z104:Z107"/>
    <mergeCell ref="Y91:Y93"/>
    <mergeCell ref="Y85:Y87"/>
    <mergeCell ref="R120:R122"/>
    <mergeCell ref="S120:S122"/>
    <mergeCell ref="AF123:AF125"/>
    <mergeCell ref="AE123:AE125"/>
    <mergeCell ref="AG104:AG107"/>
    <mergeCell ref="Q120:Q122"/>
    <mergeCell ref="AA104:AA107"/>
    <mergeCell ref="AB104:AB107"/>
    <mergeCell ref="AC104:AC107"/>
    <mergeCell ref="AD104:AD107"/>
    <mergeCell ref="AE104:AE107"/>
    <mergeCell ref="AF104:AF107"/>
    <mergeCell ref="S88:S90"/>
    <mergeCell ref="B98:B100"/>
    <mergeCell ref="C98:C100"/>
    <mergeCell ref="X108:X110"/>
    <mergeCell ref="X94:X97"/>
    <mergeCell ref="O120:O122"/>
    <mergeCell ref="D104:D107"/>
    <mergeCell ref="R111:R113"/>
    <mergeCell ref="S111:S113"/>
    <mergeCell ref="T111:T113"/>
    <mergeCell ref="U111:U113"/>
    <mergeCell ref="G88:G90"/>
    <mergeCell ref="D98:D100"/>
    <mergeCell ref="F88:F90"/>
    <mergeCell ref="U98:U100"/>
    <mergeCell ref="C88:C90"/>
    <mergeCell ref="D88:D90"/>
    <mergeCell ref="E98:E100"/>
    <mergeCell ref="F98:F100"/>
    <mergeCell ref="G98:G100"/>
    <mergeCell ref="D94:D97"/>
    <mergeCell ref="E94:E97"/>
    <mergeCell ref="F94:F97"/>
    <mergeCell ref="G94:G97"/>
    <mergeCell ref="D85:D87"/>
    <mergeCell ref="AB111:AB113"/>
    <mergeCell ref="AC111:AC113"/>
    <mergeCell ref="AD111:AD113"/>
    <mergeCell ref="I120:I122"/>
    <mergeCell ref="B88:B90"/>
    <mergeCell ref="O108:O110"/>
    <mergeCell ref="P108:P110"/>
    <mergeCell ref="Q108:Q110"/>
    <mergeCell ref="T98:T100"/>
    <mergeCell ref="Q98:Q100"/>
    <mergeCell ref="V120:V122"/>
    <mergeCell ref="X123:X125"/>
    <mergeCell ref="T123:T125"/>
    <mergeCell ref="N91:N93"/>
    <mergeCell ref="H88:H90"/>
    <mergeCell ref="I88:I90"/>
    <mergeCell ref="N88:N90"/>
    <mergeCell ref="O88:O90"/>
    <mergeCell ref="P88:P90"/>
    <mergeCell ref="X91:X93"/>
    <mergeCell ref="H123:H125"/>
    <mergeCell ref="I123:I125"/>
    <mergeCell ref="Z123:Z125"/>
    <mergeCell ref="Y123:Y125"/>
    <mergeCell ref="W120:W122"/>
    <mergeCell ref="W126:W128"/>
    <mergeCell ref="X126:X128"/>
    <mergeCell ref="W129:W130"/>
    <mergeCell ref="X136:X139"/>
    <mergeCell ref="Y136:Y139"/>
    <mergeCell ref="Z136:Z139"/>
    <mergeCell ref="AB132:AB135"/>
    <mergeCell ref="AA136:AA139"/>
    <mergeCell ref="AB136:AB139"/>
    <mergeCell ref="X143:X146"/>
    <mergeCell ref="V129:V130"/>
    <mergeCell ref="G123:G125"/>
    <mergeCell ref="K136:K137"/>
    <mergeCell ref="L136:L137"/>
    <mergeCell ref="W132:W135"/>
    <mergeCell ref="AA132:AA135"/>
    <mergeCell ref="Z132:Z135"/>
    <mergeCell ref="V132:V135"/>
    <mergeCell ref="Y132:Y135"/>
    <mergeCell ref="AE129:AE130"/>
    <mergeCell ref="AB126:AB128"/>
    <mergeCell ref="AC126:AC128"/>
    <mergeCell ref="Y129:Y130"/>
    <mergeCell ref="Q123:Q125"/>
    <mergeCell ref="W123:W125"/>
    <mergeCell ref="Q132:Q135"/>
    <mergeCell ref="O136:O139"/>
    <mergeCell ref="N136:N139"/>
    <mergeCell ref="O132:O135"/>
    <mergeCell ref="H108:H110"/>
    <mergeCell ref="I108:I110"/>
    <mergeCell ref="N108:N110"/>
    <mergeCell ref="AC108:AC110"/>
    <mergeCell ref="AD108:AD110"/>
    <mergeCell ref="AE108:AE110"/>
    <mergeCell ref="I136:I139"/>
    <mergeCell ref="R129:R130"/>
    <mergeCell ref="S129:S130"/>
    <mergeCell ref="T129:T130"/>
    <mergeCell ref="U129:U130"/>
    <mergeCell ref="O126:O128"/>
    <mergeCell ref="T136:T139"/>
    <mergeCell ref="U136:U139"/>
    <mergeCell ref="O143:O146"/>
    <mergeCell ref="O140:O142"/>
    <mergeCell ref="Q126:Q128"/>
    <mergeCell ref="Q136:Q139"/>
    <mergeCell ref="R136:R139"/>
    <mergeCell ref="S136:S139"/>
    <mergeCell ref="R132:R135"/>
    <mergeCell ref="N126:N128"/>
    <mergeCell ref="R126:R128"/>
    <mergeCell ref="AB189:AB192"/>
    <mergeCell ref="AF232:AF234"/>
    <mergeCell ref="AC219:AC221"/>
    <mergeCell ref="AD219:AD221"/>
    <mergeCell ref="AF219:AF221"/>
    <mergeCell ref="AE255:AE257"/>
    <mergeCell ref="AE313:AE315"/>
    <mergeCell ref="AA334:AA336"/>
    <mergeCell ref="AE211:AE213"/>
    <mergeCell ref="AE265:AE267"/>
    <mergeCell ref="Z380:Z382"/>
    <mergeCell ref="AG265:AG267"/>
    <mergeCell ref="AD232:AD234"/>
    <mergeCell ref="AG179:AG180"/>
    <mergeCell ref="X132:X135"/>
    <mergeCell ref="AF170:AF172"/>
    <mergeCell ref="AD170:AD172"/>
    <mergeCell ref="AG170:AG172"/>
    <mergeCell ref="I150:I152"/>
    <mergeCell ref="S123:S125"/>
    <mergeCell ref="U123:U125"/>
    <mergeCell ref="D170:D172"/>
    <mergeCell ref="B147:B149"/>
    <mergeCell ref="N170:N172"/>
    <mergeCell ref="J159:J160"/>
    <mergeCell ref="B176:B178"/>
    <mergeCell ref="C176:C178"/>
    <mergeCell ref="D176:D178"/>
    <mergeCell ref="E176:E178"/>
    <mergeCell ref="E179:E180"/>
    <mergeCell ref="H140:H142"/>
    <mergeCell ref="I94:I97"/>
    <mergeCell ref="E104:E107"/>
    <mergeCell ref="X111:X113"/>
    <mergeCell ref="AA153:AA155"/>
    <mergeCell ref="Q153:Q155"/>
    <mergeCell ref="AG123:AG125"/>
    <mergeCell ref="AF108:AF110"/>
    <mergeCell ref="AG108:AG110"/>
    <mergeCell ref="C136:C139"/>
    <mergeCell ref="G179:G180"/>
    <mergeCell ref="T179:T180"/>
    <mergeCell ref="U179:U180"/>
    <mergeCell ref="O179:O180"/>
    <mergeCell ref="S126:S128"/>
    <mergeCell ref="B114:B116"/>
    <mergeCell ref="C114:C116"/>
    <mergeCell ref="D114:D116"/>
    <mergeCell ref="E114:E116"/>
    <mergeCell ref="F114:F116"/>
    <mergeCell ref="G114:G116"/>
    <mergeCell ref="H114:H116"/>
    <mergeCell ref="B163:B166"/>
    <mergeCell ref="C163:C166"/>
    <mergeCell ref="D163:D166"/>
    <mergeCell ref="E163:E166"/>
    <mergeCell ref="F163:F166"/>
    <mergeCell ref="E129:E130"/>
    <mergeCell ref="F129:F130"/>
    <mergeCell ref="P150:P152"/>
    <mergeCell ref="Q150:Q152"/>
    <mergeCell ref="R150:R152"/>
    <mergeCell ref="S150:S152"/>
    <mergeCell ref="H179:H180"/>
    <mergeCell ref="F153:F155"/>
    <mergeCell ref="G153:G155"/>
    <mergeCell ref="T159:T162"/>
    <mergeCell ref="P186:P188"/>
    <mergeCell ref="U170:U172"/>
    <mergeCell ref="V170:V172"/>
    <mergeCell ref="T150:T152"/>
    <mergeCell ref="U159:U162"/>
    <mergeCell ref="V159:V162"/>
    <mergeCell ref="W159:W162"/>
    <mergeCell ref="AD186:AD188"/>
    <mergeCell ref="Z159:Z162"/>
    <mergeCell ref="U245:U247"/>
    <mergeCell ref="V245:V247"/>
    <mergeCell ref="U153:U155"/>
    <mergeCell ref="P153:P155"/>
    <mergeCell ref="S179:S180"/>
    <mergeCell ref="O173:O175"/>
    <mergeCell ref="O176:O178"/>
    <mergeCell ref="P176:P178"/>
    <mergeCell ref="N157:N158"/>
    <mergeCell ref="O157:O158"/>
    <mergeCell ref="P157:P158"/>
    <mergeCell ref="Q157:Q158"/>
    <mergeCell ref="R157:R158"/>
    <mergeCell ref="Y159:Y162"/>
    <mergeCell ref="AB159:AB162"/>
    <mergeCell ref="V383:V385"/>
    <mergeCell ref="V377:V379"/>
    <mergeCell ref="Y337:Y340"/>
    <mergeCell ref="F226:F228"/>
    <mergeCell ref="Z399:Z401"/>
    <mergeCell ref="AD235:AD238"/>
    <mergeCell ref="AD229:AD231"/>
    <mergeCell ref="AD248:AD250"/>
    <mergeCell ref="AD222:AD225"/>
    <mergeCell ref="V374:V376"/>
    <mergeCell ref="V386:V389"/>
    <mergeCell ref="T399:T401"/>
    <mergeCell ref="T371:T373"/>
    <mergeCell ref="S183:S185"/>
    <mergeCell ref="T183:T185"/>
    <mergeCell ref="N208:N210"/>
    <mergeCell ref="O150:O152"/>
    <mergeCell ref="R179:R180"/>
    <mergeCell ref="Q173:Q175"/>
    <mergeCell ref="R173:R175"/>
    <mergeCell ref="S157:S158"/>
    <mergeCell ref="T157:T158"/>
    <mergeCell ref="U157:U158"/>
    <mergeCell ref="W173:W175"/>
    <mergeCell ref="T186:T188"/>
    <mergeCell ref="X173:X175"/>
    <mergeCell ref="P200:P201"/>
    <mergeCell ref="AA347:AA349"/>
    <mergeCell ref="Z350:Z352"/>
    <mergeCell ref="AA350:AA352"/>
    <mergeCell ref="Y371:Y373"/>
    <mergeCell ref="AA306:AA309"/>
    <mergeCell ref="Y306:Y309"/>
    <mergeCell ref="Z300:Z302"/>
    <mergeCell ref="Z306:Z309"/>
    <mergeCell ref="AA303:AA305"/>
    <mergeCell ref="AA344:AA346"/>
    <mergeCell ref="T126:T128"/>
    <mergeCell ref="X129:X130"/>
    <mergeCell ref="U126:U128"/>
    <mergeCell ref="U173:U175"/>
    <mergeCell ref="Q140:Q142"/>
    <mergeCell ref="P173:P175"/>
    <mergeCell ref="Q143:Q146"/>
    <mergeCell ref="W176:W178"/>
    <mergeCell ref="R143:R146"/>
    <mergeCell ref="Y173:Y175"/>
    <mergeCell ref="U183:U185"/>
    <mergeCell ref="Q186:Q188"/>
    <mergeCell ref="Y153:Y155"/>
    <mergeCell ref="U189:U192"/>
    <mergeCell ref="U186:U188"/>
    <mergeCell ref="X208:X210"/>
    <mergeCell ref="P159:P162"/>
    <mergeCell ref="Q159:Q162"/>
    <mergeCell ref="R159:R162"/>
    <mergeCell ref="Y140:Y142"/>
    <mergeCell ref="V208:V210"/>
    <mergeCell ref="W208:W210"/>
    <mergeCell ref="AA200:AA201"/>
    <mergeCell ref="AB200:AB201"/>
    <mergeCell ref="S217:S218"/>
    <mergeCell ref="O183:O185"/>
    <mergeCell ref="H197:H199"/>
    <mergeCell ref="AD287:AD289"/>
    <mergeCell ref="Z271:Z273"/>
    <mergeCell ref="Y274:Y276"/>
    <mergeCell ref="AH300:AH302"/>
    <mergeCell ref="AH328:AH330"/>
    <mergeCell ref="AF303:AF305"/>
    <mergeCell ref="AH271:AH273"/>
    <mergeCell ref="AD321:AD324"/>
    <mergeCell ref="AD318:AD320"/>
    <mergeCell ref="AD290:AD293"/>
    <mergeCell ref="AE290:AE293"/>
    <mergeCell ref="AF290:AF293"/>
    <mergeCell ref="AG290:AG293"/>
    <mergeCell ref="H157:H158"/>
    <mergeCell ref="K255:K256"/>
    <mergeCell ref="O235:O238"/>
    <mergeCell ref="P235:P238"/>
    <mergeCell ref="Q235:Q238"/>
    <mergeCell ref="R235:R238"/>
    <mergeCell ref="S235:S238"/>
    <mergeCell ref="I157:I158"/>
    <mergeCell ref="T140:T142"/>
    <mergeCell ref="Y179:Y180"/>
    <mergeCell ref="Y150:Y152"/>
    <mergeCell ref="Z150:Z152"/>
    <mergeCell ref="AB173:AB175"/>
    <mergeCell ref="N147:N149"/>
    <mergeCell ref="R153:R155"/>
    <mergeCell ref="S153:S155"/>
    <mergeCell ref="N140:N142"/>
    <mergeCell ref="S147:S149"/>
    <mergeCell ref="N153:N155"/>
    <mergeCell ref="T173:T175"/>
    <mergeCell ref="P193:P196"/>
    <mergeCell ref="Q193:Q196"/>
    <mergeCell ref="R193:R196"/>
    <mergeCell ref="S193:S196"/>
    <mergeCell ref="J150:J151"/>
    <mergeCell ref="AC277:AC280"/>
    <mergeCell ref="AB268:AB270"/>
    <mergeCell ref="AC377:AC379"/>
    <mergeCell ref="AC344:AC346"/>
    <mergeCell ref="AB353:AB356"/>
    <mergeCell ref="X374:X376"/>
    <mergeCell ref="Z268:Z270"/>
    <mergeCell ref="V281:V283"/>
    <mergeCell ref="AC271:AC273"/>
    <mergeCell ref="Y380:Y382"/>
    <mergeCell ref="V380:V382"/>
    <mergeCell ref="W380:W382"/>
    <mergeCell ref="Y287:Y289"/>
    <mergeCell ref="Z287:Z289"/>
    <mergeCell ref="AA287:AA289"/>
    <mergeCell ref="AB287:AB289"/>
    <mergeCell ref="AC287:AC289"/>
    <mergeCell ref="Z341:Z343"/>
    <mergeCell ref="Y331:Y333"/>
    <mergeCell ref="W357:W359"/>
    <mergeCell ref="X357:X359"/>
    <mergeCell ref="AA360:AA362"/>
    <mergeCell ref="X337:X340"/>
    <mergeCell ref="AA294:AA296"/>
    <mergeCell ref="V350:V352"/>
    <mergeCell ref="V363:V365"/>
    <mergeCell ref="AC328:AC330"/>
    <mergeCell ref="X300:X302"/>
    <mergeCell ref="Y300:Y302"/>
    <mergeCell ref="AC306:AC309"/>
    <mergeCell ref="Z374:Z376"/>
    <mergeCell ref="AA374:AA376"/>
    <mergeCell ref="Y318:Y320"/>
    <mergeCell ref="AC374:AC376"/>
    <mergeCell ref="X306:X309"/>
    <mergeCell ref="Y268:Y270"/>
    <mergeCell ref="AC363:AC365"/>
    <mergeCell ref="Z377:Z379"/>
    <mergeCell ref="X287:X289"/>
    <mergeCell ref="Z325:Z327"/>
    <mergeCell ref="AA325:AA327"/>
    <mergeCell ref="AB325:AB327"/>
    <mergeCell ref="AA380:AA382"/>
    <mergeCell ref="AA189:AA192"/>
    <mergeCell ref="AA186:AA188"/>
    <mergeCell ref="AC232:AC234"/>
    <mergeCell ref="AC245:AC247"/>
    <mergeCell ref="AC226:AC228"/>
    <mergeCell ref="Y222:Y225"/>
    <mergeCell ref="S173:S175"/>
    <mergeCell ref="X176:X178"/>
    <mergeCell ref="AA371:AA373"/>
    <mergeCell ref="Z344:Z346"/>
    <mergeCell ref="AA284:AA286"/>
    <mergeCell ref="AB284:AB286"/>
    <mergeCell ref="X294:X296"/>
    <mergeCell ref="AB281:AB283"/>
    <mergeCell ref="AC281:AC283"/>
    <mergeCell ref="U281:U283"/>
    <mergeCell ref="AA274:AA276"/>
    <mergeCell ref="AB274:AB276"/>
    <mergeCell ref="V248:V250"/>
    <mergeCell ref="X245:X247"/>
    <mergeCell ref="AG402:AG404"/>
    <mergeCell ref="AA405:AA407"/>
    <mergeCell ref="AC437:AC439"/>
    <mergeCell ref="AB434:AB436"/>
    <mergeCell ref="AI421:AI424"/>
    <mergeCell ref="AA421:AA424"/>
    <mergeCell ref="AJ437:AJ439"/>
    <mergeCell ref="AH374:AH376"/>
    <mergeCell ref="AI434:AI436"/>
    <mergeCell ref="AI431:AI433"/>
    <mergeCell ref="AH408:AH410"/>
    <mergeCell ref="AA377:AA379"/>
    <mergeCell ref="AB415:AB417"/>
    <mergeCell ref="AH143:AH146"/>
    <mergeCell ref="Z140:Z142"/>
    <mergeCell ref="V153:V155"/>
    <mergeCell ref="X153:X155"/>
    <mergeCell ref="W147:W149"/>
    <mergeCell ref="V157:V158"/>
    <mergeCell ref="W157:W158"/>
    <mergeCell ref="X157:X158"/>
    <mergeCell ref="Y157:Y158"/>
    <mergeCell ref="Z157:Z158"/>
    <mergeCell ref="AA157:AA158"/>
    <mergeCell ref="AB157:AB158"/>
    <mergeCell ref="AC157:AC158"/>
    <mergeCell ref="AD157:AD158"/>
    <mergeCell ref="AF183:AF185"/>
    <mergeCell ref="P140:P142"/>
    <mergeCell ref="W226:W228"/>
    <mergeCell ref="U226:U228"/>
    <mergeCell ref="AE157:AE158"/>
    <mergeCell ref="AF157:AF158"/>
    <mergeCell ref="AG157:AG158"/>
    <mergeCell ref="AH157:AH158"/>
    <mergeCell ref="AG386:AG389"/>
    <mergeCell ref="AF396:AF398"/>
    <mergeCell ref="AH344:AH346"/>
    <mergeCell ref="AF347:AF349"/>
    <mergeCell ref="AH176:AH178"/>
    <mergeCell ref="AG176:AG178"/>
    <mergeCell ref="AH245:AH247"/>
    <mergeCell ref="AF245:AF247"/>
    <mergeCell ref="AH229:AH231"/>
    <mergeCell ref="AE226:AE228"/>
    <mergeCell ref="AD337:AD340"/>
    <mergeCell ref="AD251:AD254"/>
    <mergeCell ref="AF214:AF216"/>
    <mergeCell ref="AD179:AD180"/>
    <mergeCell ref="AD176:AD178"/>
    <mergeCell ref="AE176:AE178"/>
    <mergeCell ref="AF380:AF382"/>
    <mergeCell ref="AG380:AG382"/>
    <mergeCell ref="AG374:AG376"/>
    <mergeCell ref="AE303:AE305"/>
    <mergeCell ref="AF328:AF330"/>
    <mergeCell ref="AE251:AE254"/>
    <mergeCell ref="AD281:AD283"/>
    <mergeCell ref="AE281:AE283"/>
    <mergeCell ref="AF281:AF283"/>
    <mergeCell ref="AF297:AF299"/>
    <mergeCell ref="AG245:AG247"/>
    <mergeCell ref="AE179:AE180"/>
    <mergeCell ref="AF173:AF175"/>
    <mergeCell ref="AG437:AG439"/>
    <mergeCell ref="AE399:AE401"/>
    <mergeCell ref="AH411:AH414"/>
    <mergeCell ref="AH396:AH398"/>
    <mergeCell ref="AG377:AG379"/>
    <mergeCell ref="AF371:AF373"/>
    <mergeCell ref="AH383:AH385"/>
    <mergeCell ref="AJ386:AJ389"/>
    <mergeCell ref="AI402:AI404"/>
    <mergeCell ref="AJ421:AJ424"/>
    <mergeCell ref="AI371:AI373"/>
    <mergeCell ref="AE347:AE349"/>
    <mergeCell ref="AE411:AE414"/>
    <mergeCell ref="AE393:AE395"/>
    <mergeCell ref="AE431:AE433"/>
    <mergeCell ref="AF383:AF385"/>
    <mergeCell ref="AE383:AE385"/>
    <mergeCell ref="AJ408:AJ410"/>
    <mergeCell ref="AF350:AF352"/>
    <mergeCell ref="AG350:AG352"/>
    <mergeCell ref="AJ353:AJ356"/>
    <mergeCell ref="AG383:AG385"/>
    <mergeCell ref="AH402:AH404"/>
    <mergeCell ref="AJ431:AJ433"/>
    <mergeCell ref="AH437:AH439"/>
    <mergeCell ref="AI374:AI376"/>
    <mergeCell ref="AJ374:AJ376"/>
    <mergeCell ref="AF431:AF433"/>
    <mergeCell ref="AF415:AF417"/>
    <mergeCell ref="AI411:AI414"/>
    <mergeCell ref="AF408:AF410"/>
    <mergeCell ref="AF418:AF420"/>
    <mergeCell ref="AF399:AF401"/>
    <mergeCell ref="AH347:AH349"/>
    <mergeCell ref="AJ393:AJ395"/>
    <mergeCell ref="AI415:AI417"/>
    <mergeCell ref="AH350:AH352"/>
    <mergeCell ref="AI405:AI407"/>
    <mergeCell ref="AI399:AI401"/>
    <mergeCell ref="AG371:AG373"/>
    <mergeCell ref="AE357:AE359"/>
    <mergeCell ref="AF357:AF359"/>
    <mergeCell ref="AJ383:AJ385"/>
    <mergeCell ref="AJ377:AJ379"/>
    <mergeCell ref="AE415:AE417"/>
    <mergeCell ref="AJ411:AJ414"/>
    <mergeCell ref="AI393:AI395"/>
    <mergeCell ref="AF393:AF395"/>
    <mergeCell ref="AF434:AF436"/>
    <mergeCell ref="AG434:AG436"/>
    <mergeCell ref="AH363:AH365"/>
    <mergeCell ref="AI363:AI365"/>
    <mergeCell ref="AF360:AF362"/>
    <mergeCell ref="AF377:AF379"/>
    <mergeCell ref="AG353:AG356"/>
    <mergeCell ref="AH371:AH373"/>
    <mergeCell ref="AG431:AG433"/>
    <mergeCell ref="AJ363:AJ365"/>
    <mergeCell ref="AI396:AI398"/>
    <mergeCell ref="AG411:AG414"/>
    <mergeCell ref="AG408:AG410"/>
    <mergeCell ref="AF405:AF407"/>
    <mergeCell ref="AE371:AE373"/>
    <mergeCell ref="AJ405:AJ407"/>
    <mergeCell ref="AJ341:AJ343"/>
    <mergeCell ref="AJ402:AJ404"/>
    <mergeCell ref="AJ399:AJ401"/>
    <mergeCell ref="AH393:AH395"/>
    <mergeCell ref="AJ428:AJ430"/>
    <mergeCell ref="AI428:AI430"/>
    <mergeCell ref="AG393:AG395"/>
    <mergeCell ref="AH418:AH420"/>
    <mergeCell ref="AI418:AI420"/>
    <mergeCell ref="AJ418:AJ420"/>
    <mergeCell ref="AJ415:AJ417"/>
    <mergeCell ref="AG360:AG362"/>
    <mergeCell ref="AF411:AF414"/>
    <mergeCell ref="AG418:AG420"/>
    <mergeCell ref="AI380:AI382"/>
    <mergeCell ref="AJ371:AJ373"/>
    <mergeCell ref="AH377:AH379"/>
    <mergeCell ref="AI377:AI379"/>
    <mergeCell ref="AG399:AG401"/>
    <mergeCell ref="AH380:AH382"/>
    <mergeCell ref="AJ434:AJ436"/>
    <mergeCell ref="AF341:AF343"/>
    <mergeCell ref="AG341:AG343"/>
    <mergeCell ref="AH341:AH343"/>
    <mergeCell ref="AB397:AB398"/>
    <mergeCell ref="Z396:Z398"/>
    <mergeCell ref="AD399:AD401"/>
    <mergeCell ref="AD380:AD382"/>
    <mergeCell ref="AD357:AD359"/>
    <mergeCell ref="AD415:AD417"/>
    <mergeCell ref="AD347:AD349"/>
    <mergeCell ref="AC300:AC302"/>
    <mergeCell ref="AD303:AD305"/>
    <mergeCell ref="AI386:AI389"/>
    <mergeCell ref="AB380:AB382"/>
    <mergeCell ref="AB334:AB336"/>
    <mergeCell ref="AC310:AC312"/>
    <mergeCell ref="AB313:AB315"/>
    <mergeCell ref="AC313:AC315"/>
    <mergeCell ref="AC383:AC385"/>
    <mergeCell ref="AC350:AC352"/>
    <mergeCell ref="AB374:AB376"/>
    <mergeCell ref="AB360:AB362"/>
    <mergeCell ref="AB363:AB365"/>
    <mergeCell ref="AD386:AD389"/>
    <mergeCell ref="AC316:AC317"/>
    <mergeCell ref="Z371:Z373"/>
    <mergeCell ref="AA341:AA343"/>
    <mergeCell ref="Z334:Z336"/>
    <mergeCell ref="AI350:AI352"/>
    <mergeCell ref="AJ380:AJ382"/>
    <mergeCell ref="AC405:AC407"/>
    <mergeCell ref="AD393:AD395"/>
    <mergeCell ref="AH405:AH407"/>
    <mergeCell ref="AC411:AC414"/>
    <mergeCell ref="AD411:AD414"/>
    <mergeCell ref="AD371:AD373"/>
    <mergeCell ref="AA411:AA414"/>
    <mergeCell ref="AE374:AE376"/>
    <mergeCell ref="AA393:AA395"/>
    <mergeCell ref="AB386:AB389"/>
    <mergeCell ref="AB383:AB385"/>
    <mergeCell ref="AA386:AA389"/>
    <mergeCell ref="Z393:Z395"/>
    <mergeCell ref="AH179:AH180"/>
    <mergeCell ref="AE245:AE247"/>
    <mergeCell ref="AJ334:AJ336"/>
    <mergeCell ref="AJ331:AJ333"/>
    <mergeCell ref="AF316:AF317"/>
    <mergeCell ref="AG316:AG317"/>
    <mergeCell ref="AH313:AH315"/>
    <mergeCell ref="AI313:AI315"/>
    <mergeCell ref="AH277:AH280"/>
    <mergeCell ref="AF321:AF324"/>
    <mergeCell ref="AG331:AG333"/>
    <mergeCell ref="AF294:AF296"/>
    <mergeCell ref="AG294:AG296"/>
    <mergeCell ref="AG281:AG283"/>
    <mergeCell ref="AE321:AE324"/>
    <mergeCell ref="AD328:AD330"/>
    <mergeCell ref="AE328:AE330"/>
    <mergeCell ref="AF274:AF276"/>
    <mergeCell ref="AE268:AE270"/>
    <mergeCell ref="AG274:AG276"/>
    <mergeCell ref="AG268:AG270"/>
    <mergeCell ref="AF325:AF327"/>
    <mergeCell ref="AG325:AG327"/>
    <mergeCell ref="AI297:AI299"/>
    <mergeCell ref="AI300:AI302"/>
    <mergeCell ref="AD331:AD333"/>
    <mergeCell ref="AH248:AH250"/>
    <mergeCell ref="AI222:AI225"/>
    <mergeCell ref="Y334:Y336"/>
    <mergeCell ref="AG446:AG449"/>
    <mergeCell ref="AE418:AE420"/>
    <mergeCell ref="AF402:AF404"/>
    <mergeCell ref="AE405:AE407"/>
    <mergeCell ref="AE402:AE404"/>
    <mergeCell ref="AE428:AE430"/>
    <mergeCell ref="AE306:AE309"/>
    <mergeCell ref="AF313:AF315"/>
    <mergeCell ref="AF310:AF312"/>
    <mergeCell ref="AE350:AE352"/>
    <mergeCell ref="AC353:AC356"/>
    <mergeCell ref="AI437:AI439"/>
    <mergeCell ref="AC399:AC401"/>
    <mergeCell ref="AC415:AC417"/>
    <mergeCell ref="AE337:AE340"/>
    <mergeCell ref="AD396:AD398"/>
    <mergeCell ref="AB399:AB401"/>
    <mergeCell ref="Y396:Y398"/>
    <mergeCell ref="AC380:AC382"/>
    <mergeCell ref="AD344:AD346"/>
    <mergeCell ref="AA418:AA420"/>
    <mergeCell ref="AA437:AA439"/>
    <mergeCell ref="AB428:AB430"/>
    <mergeCell ref="AB418:AB420"/>
    <mergeCell ref="AC360:AC362"/>
    <mergeCell ref="AG306:AG309"/>
    <mergeCell ref="AH331:AH333"/>
    <mergeCell ref="AD341:AD343"/>
    <mergeCell ref="AI318:AI320"/>
    <mergeCell ref="AI245:AI247"/>
    <mergeCell ref="AG232:AG234"/>
    <mergeCell ref="AE235:AE238"/>
    <mergeCell ref="AI232:AI234"/>
    <mergeCell ref="AH268:AH270"/>
    <mergeCell ref="AG248:AG250"/>
    <mergeCell ref="AJ229:AJ231"/>
    <mergeCell ref="AI219:AI221"/>
    <mergeCell ref="AI360:AI362"/>
    <mergeCell ref="AJ360:AJ362"/>
    <mergeCell ref="AJ294:AJ296"/>
    <mergeCell ref="AI255:AI257"/>
    <mergeCell ref="AJ344:AJ346"/>
    <mergeCell ref="AG344:AG346"/>
    <mergeCell ref="AI337:AI340"/>
    <mergeCell ref="AI344:AI346"/>
    <mergeCell ref="AJ337:AJ340"/>
    <mergeCell ref="AH334:AH336"/>
    <mergeCell ref="AI334:AI336"/>
    <mergeCell ref="AE274:AE276"/>
    <mergeCell ref="AH353:AH356"/>
    <mergeCell ref="AI357:AI359"/>
    <mergeCell ref="AJ357:AJ359"/>
    <mergeCell ref="AF353:AF356"/>
    <mergeCell ref="AF334:AF336"/>
    <mergeCell ref="AI341:AI343"/>
    <mergeCell ref="AF277:AF280"/>
    <mergeCell ref="AF255:AF257"/>
    <mergeCell ref="AI265:AI267"/>
    <mergeCell ref="AI271:AI273"/>
    <mergeCell ref="AE331:AE333"/>
    <mergeCell ref="AF331:AF333"/>
    <mergeCell ref="AD274:AD276"/>
    <mergeCell ref="AD255:AD257"/>
    <mergeCell ref="AH290:AH293"/>
    <mergeCell ref="AI290:AI293"/>
    <mergeCell ref="AE287:AE289"/>
    <mergeCell ref="AF287:AF289"/>
    <mergeCell ref="AG287:AG289"/>
    <mergeCell ref="AH287:AH289"/>
    <mergeCell ref="AI287:AI289"/>
    <mergeCell ref="AF251:AF254"/>
    <mergeCell ref="AG321:AG324"/>
    <mergeCell ref="AH321:AH324"/>
    <mergeCell ref="AI321:AI324"/>
    <mergeCell ref="AH265:AH267"/>
    <mergeCell ref="AE297:AE299"/>
    <mergeCell ref="AH219:AH221"/>
    <mergeCell ref="AJ268:AJ270"/>
    <mergeCell ref="AH274:AH276"/>
    <mergeCell ref="AI274:AI276"/>
    <mergeCell ref="AE271:AE273"/>
    <mergeCell ref="AF271:AF273"/>
    <mergeCell ref="AD268:AD270"/>
    <mergeCell ref="AH337:AH340"/>
    <mergeCell ref="AJ281:AJ283"/>
    <mergeCell ref="AJ271:AJ273"/>
    <mergeCell ref="AJ277:AJ280"/>
    <mergeCell ref="AG310:AG312"/>
    <mergeCell ref="AD310:AD312"/>
    <mergeCell ref="AE310:AE312"/>
    <mergeCell ref="AE318:AE320"/>
    <mergeCell ref="AD313:AD315"/>
    <mergeCell ref="AJ303:AJ305"/>
    <mergeCell ref="AJ284:AJ286"/>
    <mergeCell ref="AD306:AD309"/>
    <mergeCell ref="AJ347:AJ349"/>
    <mergeCell ref="AJ350:AJ352"/>
    <mergeCell ref="AD360:AD362"/>
    <mergeCell ref="AH360:AH362"/>
    <mergeCell ref="AJ46:AJ49"/>
    <mergeCell ref="AJ111:AJ113"/>
    <mergeCell ref="AF98:AF100"/>
    <mergeCell ref="AA159:AA162"/>
    <mergeCell ref="AG120:AG122"/>
    <mergeCell ref="AH120:AH122"/>
    <mergeCell ref="AI69:AI71"/>
    <mergeCell ref="AC136:AC139"/>
    <mergeCell ref="AD136:AD139"/>
    <mergeCell ref="AC132:AC135"/>
    <mergeCell ref="AD132:AD135"/>
    <mergeCell ref="AA98:AA100"/>
    <mergeCell ref="AB98:AB100"/>
    <mergeCell ref="AB143:AB146"/>
    <mergeCell ref="AG98:AG100"/>
    <mergeCell ref="AJ440:AJ442"/>
    <mergeCell ref="AH232:AH234"/>
    <mergeCell ref="AG189:AG192"/>
    <mergeCell ref="AJ159:AJ162"/>
    <mergeCell ref="AF159:AF162"/>
    <mergeCell ref="AI179:AI180"/>
    <mergeCell ref="AG159:AG162"/>
    <mergeCell ref="AF179:AF180"/>
    <mergeCell ref="AH318:AH320"/>
    <mergeCell ref="AF217:AF218"/>
    <mergeCell ref="AI226:AI228"/>
    <mergeCell ref="AG217:AG218"/>
    <mergeCell ref="AI248:AI250"/>
    <mergeCell ref="AG153:AG155"/>
    <mergeCell ref="AH153:AH155"/>
    <mergeCell ref="AI153:AI155"/>
    <mergeCell ref="AC153:AC155"/>
    <mergeCell ref="AD153:AD155"/>
    <mergeCell ref="AG129:AG130"/>
    <mergeCell ref="AJ129:AJ130"/>
    <mergeCell ref="AB66:AB68"/>
    <mergeCell ref="AJ147:AJ149"/>
    <mergeCell ref="AE153:AE155"/>
    <mergeCell ref="AG140:AG142"/>
    <mergeCell ref="AE140:AE142"/>
    <mergeCell ref="AG132:AG135"/>
    <mergeCell ref="AH72:AH74"/>
    <mergeCell ref="AG94:AG97"/>
    <mergeCell ref="AH94:AH97"/>
    <mergeCell ref="AA82:AA84"/>
    <mergeCell ref="AB82:AB84"/>
    <mergeCell ref="AI129:AI130"/>
    <mergeCell ref="AB153:AB155"/>
    <mergeCell ref="AA147:AA149"/>
    <mergeCell ref="AB147:AB149"/>
    <mergeCell ref="AJ222:AJ225"/>
    <mergeCell ref="AG271:AG273"/>
    <mergeCell ref="AJ219:AJ221"/>
    <mergeCell ref="AG300:AG302"/>
    <mergeCell ref="AI310:AI312"/>
    <mergeCell ref="AI229:AI231"/>
    <mergeCell ref="AJ232:AJ234"/>
    <mergeCell ref="AG235:AG238"/>
    <mergeCell ref="AJ297:AJ299"/>
    <mergeCell ref="AJ186:AJ188"/>
    <mergeCell ref="AI183:AI185"/>
    <mergeCell ref="AJ183:AJ185"/>
    <mergeCell ref="AJ306:AJ309"/>
    <mergeCell ref="AH294:AH296"/>
    <mergeCell ref="AF94:AF97"/>
    <mergeCell ref="AG75:AG77"/>
    <mergeCell ref="AJ153:AJ155"/>
    <mergeCell ref="AF153:AF155"/>
    <mergeCell ref="AD173:AD175"/>
    <mergeCell ref="AI157:AI158"/>
    <mergeCell ref="AI208:AI210"/>
    <mergeCell ref="AI170:AI172"/>
    <mergeCell ref="AC159:AC162"/>
    <mergeCell ref="AD159:AD162"/>
    <mergeCell ref="AE159:AE162"/>
    <mergeCell ref="AH159:AH162"/>
    <mergeCell ref="AI159:AI162"/>
    <mergeCell ref="O147:O149"/>
    <mergeCell ref="P147:P149"/>
    <mergeCell ref="U147:U149"/>
    <mergeCell ref="S159:S162"/>
    <mergeCell ref="T147:T149"/>
    <mergeCell ref="R147:R149"/>
    <mergeCell ref="U150:U152"/>
    <mergeCell ref="X147:X149"/>
    <mergeCell ref="V147:V149"/>
    <mergeCell ref="AH170:AH172"/>
    <mergeCell ref="AE170:AE172"/>
    <mergeCell ref="AE183:AE185"/>
    <mergeCell ref="AH399:AH401"/>
    <mergeCell ref="AG357:AG359"/>
    <mergeCell ref="AH357:AH359"/>
    <mergeCell ref="AI383:AI385"/>
    <mergeCell ref="AH325:AH327"/>
    <mergeCell ref="AI325:AI327"/>
    <mergeCell ref="AE386:AE389"/>
    <mergeCell ref="AF386:AF389"/>
    <mergeCell ref="AE284:AE286"/>
    <mergeCell ref="AE277:AE280"/>
    <mergeCell ref="AJ396:AJ398"/>
    <mergeCell ref="AG214:AG216"/>
    <mergeCell ref="AH214:AH216"/>
    <mergeCell ref="AE229:AE231"/>
    <mergeCell ref="AF229:AF231"/>
    <mergeCell ref="AH235:AH238"/>
    <mergeCell ref="AD189:AD192"/>
    <mergeCell ref="AE189:AE192"/>
    <mergeCell ref="AF189:AF192"/>
    <mergeCell ref="AJ226:AJ228"/>
    <mergeCell ref="AJ318:AJ320"/>
    <mergeCell ref="AG363:AG365"/>
    <mergeCell ref="AF265:AF267"/>
    <mergeCell ref="AB94:AB97"/>
    <mergeCell ref="U104:U107"/>
    <mergeCell ref="V104:V107"/>
    <mergeCell ref="Y147:Y149"/>
    <mergeCell ref="Z147:Z149"/>
    <mergeCell ref="AD147:AD149"/>
    <mergeCell ref="S101:S103"/>
    <mergeCell ref="AH222:AH225"/>
    <mergeCell ref="AJ251:AJ254"/>
    <mergeCell ref="AJ310:AJ312"/>
    <mergeCell ref="AJ316:AJ317"/>
    <mergeCell ref="AE248:AE250"/>
    <mergeCell ref="AH303:AH305"/>
    <mergeCell ref="AJ157:AJ158"/>
    <mergeCell ref="AJ170:AJ172"/>
    <mergeCell ref="AJ245:AJ247"/>
    <mergeCell ref="J153:J154"/>
    <mergeCell ref="P72:P74"/>
    <mergeCell ref="X72:X74"/>
    <mergeCell ref="U72:U74"/>
    <mergeCell ref="V150:V152"/>
    <mergeCell ref="W150:W152"/>
    <mergeCell ref="X150:X152"/>
    <mergeCell ref="R140:R142"/>
    <mergeCell ref="S140:S142"/>
    <mergeCell ref="Y143:Y146"/>
    <mergeCell ref="K159:K160"/>
    <mergeCell ref="J136:J137"/>
    <mergeCell ref="T75:T77"/>
    <mergeCell ref="R72:R74"/>
    <mergeCell ref="S72:S74"/>
    <mergeCell ref="U75:U77"/>
    <mergeCell ref="X78:X81"/>
    <mergeCell ref="Z85:Z87"/>
    <mergeCell ref="Z91:Z93"/>
    <mergeCell ref="Z98:Z100"/>
    <mergeCell ref="AA91:AA93"/>
    <mergeCell ref="AF147:AF149"/>
    <mergeCell ref="AJ208:AJ210"/>
    <mergeCell ref="AJ189:AJ192"/>
    <mergeCell ref="AI189:AI192"/>
    <mergeCell ref="AJ193:AJ196"/>
    <mergeCell ref="AA143:AA146"/>
    <mergeCell ref="AI75:AI77"/>
    <mergeCell ref="AI173:AI175"/>
    <mergeCell ref="AJ173:AJ175"/>
    <mergeCell ref="AJ91:AJ93"/>
    <mergeCell ref="AJ143:AJ146"/>
    <mergeCell ref="AI140:AI142"/>
    <mergeCell ref="AJ140:AJ142"/>
    <mergeCell ref="AJ104:AJ107"/>
    <mergeCell ref="AA140:AA142"/>
    <mergeCell ref="AH173:AH175"/>
    <mergeCell ref="AG173:AG175"/>
    <mergeCell ref="AA150:AA152"/>
    <mergeCell ref="AH132:AH135"/>
    <mergeCell ref="AF193:AF196"/>
    <mergeCell ref="AG193:AG196"/>
    <mergeCell ref="AC183:AC185"/>
    <mergeCell ref="AB186:AB188"/>
    <mergeCell ref="AB170:AB172"/>
    <mergeCell ref="N98:N100"/>
    <mergeCell ref="O98:O100"/>
    <mergeCell ref="P98:P100"/>
    <mergeCell ref="V98:V100"/>
    <mergeCell ref="AF85:AF87"/>
    <mergeCell ref="AH189:AH192"/>
    <mergeCell ref="AE136:AE139"/>
    <mergeCell ref="AF136:AF139"/>
    <mergeCell ref="AH104:AH107"/>
    <mergeCell ref="AI104:AI107"/>
    <mergeCell ref="AH85:AH87"/>
    <mergeCell ref="AE88:AE90"/>
    <mergeCell ref="AI91:AI93"/>
    <mergeCell ref="AF88:AF90"/>
    <mergeCell ref="AG88:AG90"/>
    <mergeCell ref="AC85:AC87"/>
    <mergeCell ref="AD85:AD87"/>
    <mergeCell ref="AE85:AE87"/>
    <mergeCell ref="AD123:AD125"/>
    <mergeCell ref="Y94:Y97"/>
    <mergeCell ref="Z94:Z97"/>
    <mergeCell ref="AC91:AC93"/>
    <mergeCell ref="AA94:AA97"/>
    <mergeCell ref="AE91:AE93"/>
    <mergeCell ref="AC94:AC97"/>
    <mergeCell ref="AF78:AF81"/>
    <mergeCell ref="AI98:AI100"/>
    <mergeCell ref="Q147:Q149"/>
    <mergeCell ref="S143:S146"/>
    <mergeCell ref="T143:T146"/>
    <mergeCell ref="T78:T81"/>
    <mergeCell ref="AF129:AF130"/>
    <mergeCell ref="Z129:Z130"/>
    <mergeCell ref="V136:V139"/>
    <mergeCell ref="R108:R110"/>
    <mergeCell ref="S108:S110"/>
    <mergeCell ref="Z75:Z77"/>
    <mergeCell ref="H75:H77"/>
    <mergeCell ref="AG147:AG149"/>
    <mergeCell ref="S98:S100"/>
    <mergeCell ref="H98:H100"/>
    <mergeCell ref="AH140:AH142"/>
    <mergeCell ref="AB129:AB130"/>
    <mergeCell ref="AC120:AC122"/>
    <mergeCell ref="AB150:AB152"/>
    <mergeCell ref="AC150:AC152"/>
    <mergeCell ref="AI126:AI128"/>
    <mergeCell ref="AI143:AI146"/>
    <mergeCell ref="AI136:AI139"/>
    <mergeCell ref="AI150:AI152"/>
    <mergeCell ref="AI123:AI125"/>
    <mergeCell ref="AI108:AI110"/>
    <mergeCell ref="AE132:AE135"/>
    <mergeCell ref="AD129:AD130"/>
    <mergeCell ref="AC123:AC125"/>
    <mergeCell ref="AF150:AF152"/>
    <mergeCell ref="AG150:AG152"/>
    <mergeCell ref="AH150:AH152"/>
    <mergeCell ref="AE147:AE149"/>
    <mergeCell ref="AF126:AF128"/>
    <mergeCell ref="R78:R81"/>
    <mergeCell ref="AD120:AD122"/>
    <mergeCell ref="W136:W139"/>
    <mergeCell ref="AC140:AC142"/>
    <mergeCell ref="AG143:AG146"/>
    <mergeCell ref="AD140:AD142"/>
    <mergeCell ref="AA88:AA90"/>
    <mergeCell ref="AB88:AB90"/>
    <mergeCell ref="P94:P97"/>
    <mergeCell ref="Q94:Q97"/>
    <mergeCell ref="R94:R97"/>
    <mergeCell ref="S94:S97"/>
    <mergeCell ref="O94:O97"/>
    <mergeCell ref="S78:S81"/>
    <mergeCell ref="AG126:AG128"/>
    <mergeCell ref="K150:K151"/>
    <mergeCell ref="L150:L151"/>
    <mergeCell ref="Y117:Y119"/>
    <mergeCell ref="Z117:Z119"/>
    <mergeCell ref="AA117:AA119"/>
    <mergeCell ref="AB117:AB119"/>
    <mergeCell ref="AH91:AH93"/>
    <mergeCell ref="AB91:AB93"/>
    <mergeCell ref="C129:C130"/>
    <mergeCell ref="D129:D130"/>
    <mergeCell ref="N129:N130"/>
    <mergeCell ref="T132:T135"/>
    <mergeCell ref="P136:P139"/>
    <mergeCell ref="P132:P135"/>
    <mergeCell ref="U132:U135"/>
    <mergeCell ref="I129:I130"/>
    <mergeCell ref="N123:N125"/>
    <mergeCell ref="AA101:AA103"/>
    <mergeCell ref="AB101:AB103"/>
    <mergeCell ref="Y126:Y128"/>
    <mergeCell ref="Z126:Z128"/>
    <mergeCell ref="AA126:AA128"/>
    <mergeCell ref="AA123:AA125"/>
    <mergeCell ref="AB123:AB125"/>
    <mergeCell ref="AB140:AB142"/>
    <mergeCell ref="AD126:AD128"/>
    <mergeCell ref="E126:E128"/>
    <mergeCell ref="W143:W146"/>
    <mergeCell ref="O129:O130"/>
    <mergeCell ref="Z143:Z146"/>
    <mergeCell ref="R104:R107"/>
    <mergeCell ref="V123:V125"/>
    <mergeCell ref="U143:U146"/>
    <mergeCell ref="V143:V146"/>
    <mergeCell ref="P143:P146"/>
    <mergeCell ref="W140:W142"/>
    <mergeCell ref="X140:X142"/>
    <mergeCell ref="U140:U142"/>
    <mergeCell ref="V140:V142"/>
    <mergeCell ref="Y101:Y103"/>
    <mergeCell ref="AA111:AA113"/>
    <mergeCell ref="Y108:Y110"/>
    <mergeCell ref="Z108:Z110"/>
    <mergeCell ref="AA108:AA110"/>
    <mergeCell ref="AB108:AB110"/>
    <mergeCell ref="C123:C125"/>
    <mergeCell ref="D123:D125"/>
    <mergeCell ref="F126:F128"/>
    <mergeCell ref="R123:R125"/>
    <mergeCell ref="C140:C142"/>
    <mergeCell ref="U120:U122"/>
    <mergeCell ref="Y120:Y122"/>
    <mergeCell ref="Z120:Z122"/>
    <mergeCell ref="V126:V128"/>
    <mergeCell ref="S132:S135"/>
    <mergeCell ref="N132:N135"/>
    <mergeCell ref="E123:E125"/>
    <mergeCell ref="F123:F125"/>
    <mergeCell ref="G120:G122"/>
    <mergeCell ref="H120:H122"/>
    <mergeCell ref="E120:E122"/>
    <mergeCell ref="F120:F122"/>
    <mergeCell ref="P120:P122"/>
    <mergeCell ref="D136:D139"/>
    <mergeCell ref="E136:E139"/>
    <mergeCell ref="H126:H128"/>
    <mergeCell ref="I126:I128"/>
    <mergeCell ref="I114:I116"/>
    <mergeCell ref="N114:N116"/>
    <mergeCell ref="O114:O116"/>
    <mergeCell ref="P114:P116"/>
    <mergeCell ref="AC117:AC119"/>
    <mergeCell ref="I140:I142"/>
    <mergeCell ref="G147:G149"/>
    <mergeCell ref="D140:D142"/>
    <mergeCell ref="E140:E142"/>
    <mergeCell ref="T108:T110"/>
    <mergeCell ref="AD98:AD100"/>
    <mergeCell ref="AD91:AD93"/>
    <mergeCell ref="Y111:Y113"/>
    <mergeCell ref="Z111:Z113"/>
    <mergeCell ref="Z101:Z103"/>
    <mergeCell ref="V72:V74"/>
    <mergeCell ref="AE50:AE51"/>
    <mergeCell ref="AE72:AE74"/>
    <mergeCell ref="AC75:AC77"/>
    <mergeCell ref="AA72:AA74"/>
    <mergeCell ref="AE82:AE84"/>
    <mergeCell ref="AE101:AE103"/>
    <mergeCell ref="Y98:Y100"/>
    <mergeCell ref="T101:T103"/>
    <mergeCell ref="U101:U103"/>
    <mergeCell ref="V101:V103"/>
    <mergeCell ref="W101:W103"/>
    <mergeCell ref="U108:U110"/>
    <mergeCell ref="V108:V110"/>
    <mergeCell ref="W108:W110"/>
    <mergeCell ref="Q85:Q87"/>
    <mergeCell ref="AB18:AB19"/>
    <mergeCell ref="AB20:AB21"/>
    <mergeCell ref="AD20:AD21"/>
    <mergeCell ref="AE20:AE21"/>
    <mergeCell ref="Z20:Z21"/>
    <mergeCell ref="X82:X84"/>
    <mergeCell ref="X85:X87"/>
    <mergeCell ref="R85:R87"/>
    <mergeCell ref="S85:S87"/>
    <mergeCell ref="X52:X53"/>
    <mergeCell ref="S46:S49"/>
    <mergeCell ref="S42:S45"/>
    <mergeCell ref="T42:T45"/>
    <mergeCell ref="P33:P35"/>
    <mergeCell ref="D132:D135"/>
    <mergeCell ref="F104:F107"/>
    <mergeCell ref="G104:G107"/>
    <mergeCell ref="H104:H107"/>
    <mergeCell ref="T52:T53"/>
    <mergeCell ref="U52:U53"/>
    <mergeCell ref="R50:R51"/>
    <mergeCell ref="S50:S51"/>
    <mergeCell ref="T50:T51"/>
    <mergeCell ref="U50:U51"/>
    <mergeCell ref="V50:V51"/>
    <mergeCell ref="W50:W51"/>
    <mergeCell ref="T36:T38"/>
    <mergeCell ref="U30:U32"/>
    <mergeCell ref="R42:R45"/>
    <mergeCell ref="X36:X38"/>
    <mergeCell ref="T39:T41"/>
    <mergeCell ref="V30:V32"/>
    <mergeCell ref="R54:R56"/>
    <mergeCell ref="S54:S56"/>
    <mergeCell ref="AD42:AD45"/>
    <mergeCell ref="AB39:AB41"/>
    <mergeCell ref="D126:D128"/>
    <mergeCell ref="I72:I74"/>
    <mergeCell ref="AF82:AF84"/>
    <mergeCell ref="AG82:AG84"/>
    <mergeCell ref="AC82:AC84"/>
    <mergeCell ref="AC33:AC35"/>
    <mergeCell ref="AD33:AD35"/>
    <mergeCell ref="AE33:AE35"/>
    <mergeCell ref="AA85:AA87"/>
    <mergeCell ref="AB85:AB87"/>
    <mergeCell ref="X33:X35"/>
    <mergeCell ref="AC20:AC21"/>
    <mergeCell ref="Z22:Z23"/>
    <mergeCell ref="AF20:AF21"/>
    <mergeCell ref="Z36:Z38"/>
    <mergeCell ref="AB30:AB32"/>
    <mergeCell ref="AC30:AC32"/>
    <mergeCell ref="AD30:AD32"/>
    <mergeCell ref="W33:W35"/>
    <mergeCell ref="Y82:Y84"/>
    <mergeCell ref="AA42:AA45"/>
    <mergeCell ref="AB42:AB45"/>
    <mergeCell ref="AA36:AA38"/>
    <mergeCell ref="Y54:Y56"/>
    <mergeCell ref="Z54:Z56"/>
    <mergeCell ref="Y42:Y45"/>
    <mergeCell ref="R36:R38"/>
    <mergeCell ref="S36:S38"/>
    <mergeCell ref="B3:AI3"/>
    <mergeCell ref="AH5:AH6"/>
    <mergeCell ref="AI5:AI6"/>
    <mergeCell ref="U5:U6"/>
    <mergeCell ref="V5:AA5"/>
    <mergeCell ref="AB5:AB6"/>
    <mergeCell ref="J5:M5"/>
    <mergeCell ref="O5:O6"/>
    <mergeCell ref="S5:S6"/>
    <mergeCell ref="T5:T6"/>
    <mergeCell ref="G5:G6"/>
    <mergeCell ref="H5:H6"/>
    <mergeCell ref="I5:I6"/>
    <mergeCell ref="Y9:Y14"/>
    <mergeCell ref="Z9:Z14"/>
    <mergeCell ref="F9:F10"/>
    <mergeCell ref="F11:F12"/>
    <mergeCell ref="B5:B6"/>
    <mergeCell ref="C5:C6"/>
    <mergeCell ref="D5:D6"/>
    <mergeCell ref="E5:E6"/>
    <mergeCell ref="F5:F6"/>
    <mergeCell ref="AD5:AF5"/>
    <mergeCell ref="O15:O17"/>
    <mergeCell ref="B15:B17"/>
    <mergeCell ref="Q9:Q14"/>
    <mergeCell ref="P15:P17"/>
    <mergeCell ref="AI15:AI17"/>
    <mergeCell ref="N5:N6"/>
    <mergeCell ref="B9:B14"/>
    <mergeCell ref="C9:C14"/>
    <mergeCell ref="D9:D14"/>
    <mergeCell ref="E9:E14"/>
    <mergeCell ref="AH82:AH84"/>
    <mergeCell ref="U78:U81"/>
    <mergeCell ref="AB69:AB71"/>
    <mergeCell ref="G85:G87"/>
    <mergeCell ref="B85:B87"/>
    <mergeCell ref="W20:W21"/>
    <mergeCell ref="U22:U23"/>
    <mergeCell ref="AA28:AA29"/>
    <mergeCell ref="F18:F19"/>
    <mergeCell ref="J25:J27"/>
    <mergeCell ref="F22:F23"/>
    <mergeCell ref="T18:T23"/>
    <mergeCell ref="AB28:AB29"/>
    <mergeCell ref="AC28:AC29"/>
    <mergeCell ref="AD28:AD29"/>
    <mergeCell ref="AB24:AB27"/>
    <mergeCell ref="AE28:AE29"/>
    <mergeCell ref="Y24:Y27"/>
    <mergeCell ref="Y28:Y29"/>
    <mergeCell ref="V18:V19"/>
    <mergeCell ref="Y22:Y23"/>
    <mergeCell ref="AA24:AA27"/>
    <mergeCell ref="P24:P29"/>
    <mergeCell ref="P18:P23"/>
    <mergeCell ref="U15:U17"/>
    <mergeCell ref="AB22:AB23"/>
    <mergeCell ref="AC22:AC23"/>
    <mergeCell ref="U18:U19"/>
    <mergeCell ref="W28:W29"/>
    <mergeCell ref="AC18:AC19"/>
    <mergeCell ref="AD18:AD19"/>
    <mergeCell ref="AG54:AG56"/>
    <mergeCell ref="AC69:AC71"/>
    <mergeCell ref="AD69:AD71"/>
    <mergeCell ref="AE69:AE71"/>
    <mergeCell ref="AG69:AG71"/>
    <mergeCell ref="T15:T17"/>
    <mergeCell ref="W18:W19"/>
    <mergeCell ref="X18:X19"/>
    <mergeCell ref="W22:W23"/>
    <mergeCell ref="X22:X23"/>
    <mergeCell ref="AA39:AA41"/>
    <mergeCell ref="P39:P41"/>
    <mergeCell ref="AF54:AF56"/>
    <mergeCell ref="AA52:AA53"/>
    <mergeCell ref="AB52:AB53"/>
    <mergeCell ref="AC52:AC53"/>
    <mergeCell ref="AD52:AD53"/>
    <mergeCell ref="AE52:AE53"/>
    <mergeCell ref="K30:K31"/>
    <mergeCell ref="L30:L31"/>
    <mergeCell ref="M30:M31"/>
    <mergeCell ref="K39:K40"/>
    <mergeCell ref="L39:L40"/>
    <mergeCell ref="M39:M40"/>
    <mergeCell ref="H30:H32"/>
    <mergeCell ref="I30:I32"/>
    <mergeCell ref="V36:V38"/>
    <mergeCell ref="I42:I45"/>
    <mergeCell ref="V39:V41"/>
    <mergeCell ref="W39:W41"/>
    <mergeCell ref="X39:X41"/>
    <mergeCell ref="U42:U45"/>
    <mergeCell ref="V42:V45"/>
    <mergeCell ref="W42:W45"/>
    <mergeCell ref="X42:X45"/>
    <mergeCell ref="N42:N45"/>
    <mergeCell ref="AH18:AH23"/>
    <mergeCell ref="AG18:AG23"/>
    <mergeCell ref="R9:R14"/>
    <mergeCell ref="S9:S14"/>
    <mergeCell ref="T9:T14"/>
    <mergeCell ref="U9:U14"/>
    <mergeCell ref="AE9:AE14"/>
    <mergeCell ref="AF9:AF14"/>
    <mergeCell ref="AF22:AF23"/>
    <mergeCell ref="AD22:AD23"/>
    <mergeCell ref="AE22:AE23"/>
    <mergeCell ref="AA22:AA23"/>
    <mergeCell ref="V22:V23"/>
    <mergeCell ref="AJ9:AJ14"/>
    <mergeCell ref="R18:R23"/>
    <mergeCell ref="F13:F14"/>
    <mergeCell ref="AJ18:AJ23"/>
    <mergeCell ref="AJ15:AJ17"/>
    <mergeCell ref="F20:F21"/>
    <mergeCell ref="AE18:AE19"/>
    <mergeCell ref="X20:X21"/>
    <mergeCell ref="O24:O29"/>
    <mergeCell ref="K25:K27"/>
    <mergeCell ref="AJ24:AJ29"/>
    <mergeCell ref="AG24:AG29"/>
    <mergeCell ref="AF18:AF19"/>
    <mergeCell ref="Z18:Z19"/>
    <mergeCell ref="AH24:AH29"/>
    <mergeCell ref="AI24:AI29"/>
    <mergeCell ref="G9:G14"/>
    <mergeCell ref="H9:H14"/>
    <mergeCell ref="I9:I14"/>
    <mergeCell ref="N9:N14"/>
    <mergeCell ref="O9:O14"/>
    <mergeCell ref="P9:P14"/>
    <mergeCell ref="V9:V14"/>
    <mergeCell ref="AB9:AB14"/>
    <mergeCell ref="AC9:AC14"/>
    <mergeCell ref="AD9:AD14"/>
    <mergeCell ref="Q15:Q17"/>
    <mergeCell ref="R15:R17"/>
    <mergeCell ref="W9:W14"/>
    <mergeCell ref="X9:X14"/>
    <mergeCell ref="AI9:AI14"/>
    <mergeCell ref="AA9:AA14"/>
    <mergeCell ref="AH9:AH14"/>
    <mergeCell ref="AG9:AG14"/>
    <mergeCell ref="AI18:AI23"/>
    <mergeCell ref="AG15:AG17"/>
    <mergeCell ref="AH15:AH17"/>
    <mergeCell ref="S15:S17"/>
    <mergeCell ref="G15:G17"/>
    <mergeCell ref="H15:H17"/>
    <mergeCell ref="I15:I17"/>
    <mergeCell ref="AE24:AE27"/>
    <mergeCell ref="X28:X29"/>
    <mergeCell ref="I24:I29"/>
    <mergeCell ref="I18:I23"/>
    <mergeCell ref="AC24:AC27"/>
    <mergeCell ref="Y20:Y21"/>
    <mergeCell ref="B24:B29"/>
    <mergeCell ref="C24:C29"/>
    <mergeCell ref="D24:D29"/>
    <mergeCell ref="E24:E29"/>
    <mergeCell ref="H24:H29"/>
    <mergeCell ref="L25:L27"/>
    <mergeCell ref="M25:M27"/>
    <mergeCell ref="U24:U27"/>
    <mergeCell ref="W24:W27"/>
    <mergeCell ref="X24:X27"/>
    <mergeCell ref="G18:G23"/>
    <mergeCell ref="H18:H23"/>
    <mergeCell ref="B18:B23"/>
    <mergeCell ref="C18:C23"/>
    <mergeCell ref="D18:D23"/>
    <mergeCell ref="E18:E23"/>
    <mergeCell ref="V20:V21"/>
    <mergeCell ref="Y18:Y19"/>
    <mergeCell ref="AA20:AA21"/>
    <mergeCell ref="AA18:AA19"/>
    <mergeCell ref="S18:S23"/>
    <mergeCell ref="Q18:Q23"/>
    <mergeCell ref="Z24:Z27"/>
    <mergeCell ref="F28:F29"/>
    <mergeCell ref="F24:F27"/>
    <mergeCell ref="G24:G29"/>
    <mergeCell ref="N18:N23"/>
    <mergeCell ref="O18:O23"/>
    <mergeCell ref="N24:N29"/>
    <mergeCell ref="AD24:AD27"/>
    <mergeCell ref="V24:V27"/>
    <mergeCell ref="U28:U29"/>
    <mergeCell ref="Q24:Q29"/>
    <mergeCell ref="R24:R29"/>
    <mergeCell ref="S24:S29"/>
    <mergeCell ref="T24:T29"/>
    <mergeCell ref="V28:V29"/>
    <mergeCell ref="Z28:Z29"/>
    <mergeCell ref="U20:U21"/>
    <mergeCell ref="W104:W107"/>
    <mergeCell ref="X104:X107"/>
    <mergeCell ref="V91:V93"/>
    <mergeCell ref="W91:W93"/>
    <mergeCell ref="Q88:Q90"/>
    <mergeCell ref="R88:R90"/>
    <mergeCell ref="T120:T122"/>
    <mergeCell ref="H101:H103"/>
    <mergeCell ref="S104:S107"/>
    <mergeCell ref="V88:V90"/>
    <mergeCell ref="W88:W90"/>
    <mergeCell ref="Z78:Z81"/>
    <mergeCell ref="X50:X51"/>
    <mergeCell ref="Y50:Y51"/>
    <mergeCell ref="Z50:Z51"/>
    <mergeCell ref="U39:U41"/>
    <mergeCell ref="X69:X71"/>
    <mergeCell ref="P46:P49"/>
    <mergeCell ref="Q46:Q49"/>
    <mergeCell ref="T46:T49"/>
    <mergeCell ref="Y69:Y71"/>
    <mergeCell ref="Y72:Y74"/>
    <mergeCell ref="Y75:Y77"/>
    <mergeCell ref="Y78:Y81"/>
    <mergeCell ref="B57:B59"/>
    <mergeCell ref="C57:C59"/>
    <mergeCell ref="D57:D59"/>
    <mergeCell ref="E57:E59"/>
    <mergeCell ref="F57:F59"/>
    <mergeCell ref="G57:G59"/>
    <mergeCell ref="H57:H59"/>
    <mergeCell ref="I57:I59"/>
    <mergeCell ref="J57:J58"/>
    <mergeCell ref="K57:K58"/>
    <mergeCell ref="L57:L58"/>
    <mergeCell ref="M57:M58"/>
    <mergeCell ref="N57:N59"/>
    <mergeCell ref="O57:O59"/>
    <mergeCell ref="T72:T74"/>
    <mergeCell ref="V52:V53"/>
    <mergeCell ref="W52:W53"/>
    <mergeCell ref="R46:R49"/>
    <mergeCell ref="B46:B49"/>
    <mergeCell ref="X54:X56"/>
    <mergeCell ref="U46:U49"/>
    <mergeCell ref="R52:R53"/>
    <mergeCell ref="S52:S53"/>
    <mergeCell ref="T54:T56"/>
    <mergeCell ref="U54:U56"/>
    <mergeCell ref="V54:V56"/>
    <mergeCell ref="W54:W56"/>
    <mergeCell ref="P69:P71"/>
    <mergeCell ref="W72:W74"/>
    <mergeCell ref="E88:E90"/>
    <mergeCell ref="R101:R103"/>
    <mergeCell ref="N94:N97"/>
    <mergeCell ref="U88:U90"/>
    <mergeCell ref="X101:X103"/>
    <mergeCell ref="U94:U97"/>
    <mergeCell ref="S75:S77"/>
    <mergeCell ref="Z82:Z84"/>
    <mergeCell ref="Y88:Y90"/>
    <mergeCell ref="Z88:Z90"/>
    <mergeCell ref="I69:I71"/>
    <mergeCell ref="F101:F103"/>
    <mergeCell ref="O52:O53"/>
    <mergeCell ref="P52:P53"/>
    <mergeCell ref="Q52:Q53"/>
    <mergeCell ref="U69:U71"/>
    <mergeCell ref="O101:O103"/>
    <mergeCell ref="P101:P103"/>
    <mergeCell ref="Q101:Q103"/>
    <mergeCell ref="I78:I81"/>
    <mergeCell ref="C78:C81"/>
    <mergeCell ref="I75:I77"/>
    <mergeCell ref="B78:B81"/>
    <mergeCell ref="V78:V81"/>
    <mergeCell ref="W78:W81"/>
    <mergeCell ref="O33:O35"/>
    <mergeCell ref="T104:T107"/>
    <mergeCell ref="I104:I107"/>
    <mergeCell ref="N104:N107"/>
    <mergeCell ref="O104:O107"/>
    <mergeCell ref="P104:P107"/>
    <mergeCell ref="Q104:Q107"/>
    <mergeCell ref="Q82:Q84"/>
    <mergeCell ref="V46:V49"/>
    <mergeCell ref="W46:W49"/>
    <mergeCell ref="Q33:Q35"/>
    <mergeCell ref="R33:R35"/>
    <mergeCell ref="S33:S35"/>
    <mergeCell ref="T33:T35"/>
    <mergeCell ref="U33:U35"/>
    <mergeCell ref="B82:B84"/>
    <mergeCell ref="T85:T87"/>
    <mergeCell ref="B94:B97"/>
    <mergeCell ref="C94:C97"/>
    <mergeCell ref="B101:B103"/>
    <mergeCell ref="C36:C38"/>
    <mergeCell ref="V69:V71"/>
    <mergeCell ref="W69:W71"/>
    <mergeCell ref="N78:N81"/>
    <mergeCell ref="O78:O81"/>
    <mergeCell ref="R75:R77"/>
    <mergeCell ref="C101:C103"/>
    <mergeCell ref="S69:S71"/>
    <mergeCell ref="T69:T71"/>
    <mergeCell ref="N75:N77"/>
    <mergeCell ref="O75:O77"/>
    <mergeCell ref="P75:P77"/>
    <mergeCell ref="Q75:Q77"/>
    <mergeCell ref="E69:E71"/>
    <mergeCell ref="F69:F71"/>
    <mergeCell ref="T94:T97"/>
    <mergeCell ref="V94:V97"/>
    <mergeCell ref="W94:W97"/>
    <mergeCell ref="G101:G103"/>
    <mergeCell ref="I98:I100"/>
    <mergeCell ref="B66:B68"/>
    <mergeCell ref="C66:C68"/>
    <mergeCell ref="D66:D68"/>
    <mergeCell ref="B72:B74"/>
    <mergeCell ref="C72:C74"/>
    <mergeCell ref="D72:D74"/>
    <mergeCell ref="B52:B53"/>
    <mergeCell ref="C52:C53"/>
    <mergeCell ref="C42:C45"/>
    <mergeCell ref="J39:J40"/>
    <mergeCell ref="B120:B122"/>
    <mergeCell ref="C120:C122"/>
    <mergeCell ref="D120:D122"/>
    <mergeCell ref="W98:W100"/>
    <mergeCell ref="X98:X100"/>
    <mergeCell ref="P91:P93"/>
    <mergeCell ref="Q91:Q93"/>
    <mergeCell ref="R91:R93"/>
    <mergeCell ref="S91:S93"/>
    <mergeCell ref="T91:T93"/>
    <mergeCell ref="U91:U93"/>
    <mergeCell ref="S82:S84"/>
    <mergeCell ref="T82:T84"/>
    <mergeCell ref="U82:U84"/>
    <mergeCell ref="V82:V84"/>
    <mergeCell ref="C104:C107"/>
    <mergeCell ref="W85:W87"/>
    <mergeCell ref="O82:O84"/>
    <mergeCell ref="P82:P84"/>
    <mergeCell ref="U85:U87"/>
    <mergeCell ref="V85:V87"/>
    <mergeCell ref="V33:V35"/>
    <mergeCell ref="Q36:Q38"/>
    <mergeCell ref="P42:P45"/>
    <mergeCell ref="Q42:Q45"/>
    <mergeCell ref="X88:X90"/>
    <mergeCell ref="I101:I103"/>
    <mergeCell ref="N101:N103"/>
    <mergeCell ref="N120:N122"/>
    <mergeCell ref="B91:B93"/>
    <mergeCell ref="C91:C93"/>
    <mergeCell ref="D91:D93"/>
    <mergeCell ref="E91:E93"/>
    <mergeCell ref="B42:B45"/>
    <mergeCell ref="D42:D45"/>
    <mergeCell ref="E42:E45"/>
    <mergeCell ref="F42:F45"/>
    <mergeCell ref="G42:G45"/>
    <mergeCell ref="H42:H45"/>
    <mergeCell ref="N46:N49"/>
    <mergeCell ref="O46:O49"/>
    <mergeCell ref="O50:O51"/>
    <mergeCell ref="P50:P51"/>
    <mergeCell ref="Q50:Q51"/>
    <mergeCell ref="X46:X49"/>
    <mergeCell ref="F72:F74"/>
    <mergeCell ref="R98:R100"/>
    <mergeCell ref="W82:W84"/>
    <mergeCell ref="X120:X122"/>
    <mergeCell ref="E111:E113"/>
    <mergeCell ref="F111:F113"/>
    <mergeCell ref="G111:G113"/>
    <mergeCell ref="H111:H113"/>
    <mergeCell ref="I111:I113"/>
    <mergeCell ref="N111:N113"/>
    <mergeCell ref="O111:O113"/>
    <mergeCell ref="P111:P113"/>
    <mergeCell ref="Q111:Q113"/>
    <mergeCell ref="V111:V113"/>
    <mergeCell ref="W111:W113"/>
    <mergeCell ref="R82:R84"/>
    <mergeCell ref="O69:O71"/>
    <mergeCell ref="Q69:Q71"/>
    <mergeCell ref="R69:R71"/>
    <mergeCell ref="P66:P68"/>
    <mergeCell ref="Z69:Z71"/>
    <mergeCell ref="D46:D49"/>
    <mergeCell ref="E46:E49"/>
    <mergeCell ref="G69:G71"/>
    <mergeCell ref="H69:H71"/>
    <mergeCell ref="Y66:Y68"/>
    <mergeCell ref="C69:C71"/>
    <mergeCell ref="D69:D71"/>
    <mergeCell ref="AB46:AB49"/>
    <mergeCell ref="Y46:Y49"/>
    <mergeCell ref="D54:D56"/>
    <mergeCell ref="E54:E56"/>
    <mergeCell ref="F54:F56"/>
    <mergeCell ref="G54:G56"/>
    <mergeCell ref="H54:H56"/>
    <mergeCell ref="I54:I56"/>
    <mergeCell ref="N54:N56"/>
    <mergeCell ref="O54:O56"/>
    <mergeCell ref="P54:P56"/>
    <mergeCell ref="Q54:Q56"/>
    <mergeCell ref="U36:U38"/>
    <mergeCell ref="W66:W68"/>
    <mergeCell ref="X66:X68"/>
    <mergeCell ref="P57:P59"/>
    <mergeCell ref="Q57:Q59"/>
    <mergeCell ref="R57:R59"/>
    <mergeCell ref="S57:S59"/>
    <mergeCell ref="T57:T59"/>
    <mergeCell ref="U57:U59"/>
    <mergeCell ref="V57:V59"/>
    <mergeCell ref="W57:W59"/>
    <mergeCell ref="X57:X59"/>
    <mergeCell ref="F60:F61"/>
    <mergeCell ref="G60:G61"/>
    <mergeCell ref="H60:H61"/>
    <mergeCell ref="I60:I61"/>
    <mergeCell ref="N60:N61"/>
    <mergeCell ref="O60:O61"/>
    <mergeCell ref="P60:P61"/>
    <mergeCell ref="Q60:Q61"/>
    <mergeCell ref="R60:R61"/>
    <mergeCell ref="S60:S61"/>
    <mergeCell ref="T60:T61"/>
    <mergeCell ref="U60:U61"/>
    <mergeCell ref="V60:V61"/>
    <mergeCell ref="W60:W61"/>
    <mergeCell ref="X60:X61"/>
    <mergeCell ref="Y60:Y61"/>
    <mergeCell ref="Z60:Z61"/>
    <mergeCell ref="AA60:AA61"/>
    <mergeCell ref="AB60:AB61"/>
    <mergeCell ref="AE66:AE68"/>
    <mergeCell ref="AA69:AA71"/>
    <mergeCell ref="R39:R41"/>
    <mergeCell ref="Y30:Y32"/>
    <mergeCell ref="Q39:Q41"/>
    <mergeCell ref="D52:D53"/>
    <mergeCell ref="E52:E53"/>
    <mergeCell ref="F52:F53"/>
    <mergeCell ref="G52:G53"/>
    <mergeCell ref="H52:H53"/>
    <mergeCell ref="I52:I53"/>
    <mergeCell ref="N52:N53"/>
    <mergeCell ref="O42:O45"/>
    <mergeCell ref="S39:S41"/>
    <mergeCell ref="F50:F51"/>
    <mergeCell ref="I39:I41"/>
    <mergeCell ref="Y57:Y59"/>
    <mergeCell ref="Z57:Z59"/>
    <mergeCell ref="B30:B32"/>
    <mergeCell ref="B75:B77"/>
    <mergeCell ref="C75:C77"/>
    <mergeCell ref="D75:D77"/>
    <mergeCell ref="B36:B38"/>
    <mergeCell ref="B69:B71"/>
    <mergeCell ref="B54:B56"/>
    <mergeCell ref="B39:B41"/>
    <mergeCell ref="N30:N32"/>
    <mergeCell ref="O30:O32"/>
    <mergeCell ref="Y36:Y38"/>
    <mergeCell ref="W30:W32"/>
    <mergeCell ref="Y52:Y53"/>
    <mergeCell ref="Z52:Z53"/>
    <mergeCell ref="Z42:Z45"/>
    <mergeCell ref="Z33:Z35"/>
    <mergeCell ref="Z46:Z49"/>
    <mergeCell ref="B33:B35"/>
    <mergeCell ref="E75:E77"/>
    <mergeCell ref="F75:F77"/>
    <mergeCell ref="G75:G77"/>
    <mergeCell ref="N50:N51"/>
    <mergeCell ref="X75:X77"/>
    <mergeCell ref="C54:C56"/>
    <mergeCell ref="Q30:Q32"/>
    <mergeCell ref="R30:R32"/>
    <mergeCell ref="S30:S32"/>
    <mergeCell ref="T30:T32"/>
    <mergeCell ref="Y39:Y41"/>
    <mergeCell ref="Y33:Y35"/>
    <mergeCell ref="X30:X32"/>
    <mergeCell ref="H33:H35"/>
    <mergeCell ref="Q66:Q68"/>
    <mergeCell ref="R66:R68"/>
    <mergeCell ref="S66:S68"/>
    <mergeCell ref="T66:T68"/>
    <mergeCell ref="U66:U68"/>
    <mergeCell ref="V66:V68"/>
    <mergeCell ref="H72:H74"/>
    <mergeCell ref="B60:B61"/>
    <mergeCell ref="C60:C61"/>
    <mergeCell ref="D60:D61"/>
    <mergeCell ref="E60:E61"/>
    <mergeCell ref="AA33:AA35"/>
    <mergeCell ref="AE36:AE38"/>
    <mergeCell ref="AF36:AF38"/>
    <mergeCell ref="AF72:AF74"/>
    <mergeCell ref="AG72:AG74"/>
    <mergeCell ref="AJ54:AJ56"/>
    <mergeCell ref="AJ50:AJ51"/>
    <mergeCell ref="Z30:Z32"/>
    <mergeCell ref="Z39:Z41"/>
    <mergeCell ref="AA75:AA77"/>
    <mergeCell ref="Z66:Z68"/>
    <mergeCell ref="Z72:Z74"/>
    <mergeCell ref="AI50:AI51"/>
    <mergeCell ref="AD75:AD77"/>
    <mergeCell ref="AE75:AE77"/>
    <mergeCell ref="AC72:AC74"/>
    <mergeCell ref="AF75:AF77"/>
    <mergeCell ref="AF30:AF32"/>
    <mergeCell ref="AG30:AG32"/>
    <mergeCell ref="AB33:AB35"/>
    <mergeCell ref="AC143:AC146"/>
    <mergeCell ref="AD143:AD146"/>
    <mergeCell ref="AC88:AC90"/>
    <mergeCell ref="AD88:AD90"/>
    <mergeCell ref="AI94:AI97"/>
    <mergeCell ref="AF91:AF93"/>
    <mergeCell ref="AA129:AA130"/>
    <mergeCell ref="AE57:AE59"/>
    <mergeCell ref="AF57:AF59"/>
    <mergeCell ref="AG57:AG59"/>
    <mergeCell ref="AE111:AE113"/>
    <mergeCell ref="AF111:AF113"/>
    <mergeCell ref="AG111:AG113"/>
    <mergeCell ref="AH111:AH113"/>
    <mergeCell ref="AI88:AI90"/>
    <mergeCell ref="AD72:AD74"/>
    <mergeCell ref="AH98:AH100"/>
    <mergeCell ref="AI120:AI122"/>
    <mergeCell ref="AJ123:AJ125"/>
    <mergeCell ref="AJ98:AJ100"/>
    <mergeCell ref="AJ101:AJ103"/>
    <mergeCell ref="AC98:AC100"/>
    <mergeCell ref="AB36:AB38"/>
    <mergeCell ref="AC36:AC38"/>
    <mergeCell ref="AD39:AD41"/>
    <mergeCell ref="AE39:AE41"/>
    <mergeCell ref="AD82:AD84"/>
    <mergeCell ref="AF66:AF68"/>
    <mergeCell ref="AH36:AH38"/>
    <mergeCell ref="AF39:AF41"/>
    <mergeCell ref="AG50:AG51"/>
    <mergeCell ref="AH50:AH51"/>
    <mergeCell ref="AJ82:AJ84"/>
    <mergeCell ref="AC101:AC103"/>
    <mergeCell ref="AJ36:AJ38"/>
    <mergeCell ref="AI30:AI32"/>
    <mergeCell ref="AA30:AA32"/>
    <mergeCell ref="AJ30:AJ32"/>
    <mergeCell ref="AI66:AI68"/>
    <mergeCell ref="AF69:AF71"/>
    <mergeCell ref="AH69:AH71"/>
    <mergeCell ref="AF33:AF35"/>
    <mergeCell ref="AH33:AH35"/>
    <mergeCell ref="AD46:AD49"/>
    <mergeCell ref="AE30:AE32"/>
    <mergeCell ref="AG39:AG41"/>
    <mergeCell ref="AH39:AH41"/>
    <mergeCell ref="AI39:AI41"/>
    <mergeCell ref="AJ39:AJ41"/>
    <mergeCell ref="AG46:AG49"/>
    <mergeCell ref="AH46:AH49"/>
    <mergeCell ref="AD193:AD196"/>
    <mergeCell ref="AD214:AD216"/>
    <mergeCell ref="AJ150:AJ152"/>
    <mergeCell ref="AJ126:AJ128"/>
    <mergeCell ref="AJ132:AJ135"/>
    <mergeCell ref="AJ136:AJ139"/>
    <mergeCell ref="AE46:AE49"/>
    <mergeCell ref="AF52:AF53"/>
    <mergeCell ref="AG52:AG53"/>
    <mergeCell ref="AH52:AH53"/>
    <mergeCell ref="AI52:AI53"/>
    <mergeCell ref="AI57:AI59"/>
    <mergeCell ref="AJ120:AJ122"/>
    <mergeCell ref="AC129:AC130"/>
    <mergeCell ref="AE143:AE146"/>
    <mergeCell ref="AJ78:AJ81"/>
    <mergeCell ref="AI132:AI135"/>
    <mergeCell ref="AD94:AD97"/>
    <mergeCell ref="AE94:AE97"/>
    <mergeCell ref="AC66:AC68"/>
    <mergeCell ref="AD66:AD68"/>
    <mergeCell ref="AC39:AC41"/>
    <mergeCell ref="AJ94:AJ97"/>
    <mergeCell ref="AJ88:AJ90"/>
    <mergeCell ref="AE120:AE122"/>
    <mergeCell ref="AF120:AF122"/>
    <mergeCell ref="AI72:AI74"/>
    <mergeCell ref="AJ72:AJ74"/>
    <mergeCell ref="AI36:AI38"/>
    <mergeCell ref="AC42:AC45"/>
    <mergeCell ref="AJ57:AJ59"/>
    <mergeCell ref="AD150:AD152"/>
    <mergeCell ref="AH126:AH128"/>
    <mergeCell ref="AI82:AI84"/>
    <mergeCell ref="AI101:AI103"/>
    <mergeCell ref="AD101:AD103"/>
    <mergeCell ref="AF101:AF103"/>
    <mergeCell ref="AG101:AG103"/>
    <mergeCell ref="AH101:AH103"/>
    <mergeCell ref="AC147:AC149"/>
    <mergeCell ref="AH88:AH90"/>
    <mergeCell ref="AG33:AG35"/>
    <mergeCell ref="AJ33:AJ35"/>
    <mergeCell ref="AC50:AC51"/>
    <mergeCell ref="AD50:AD51"/>
    <mergeCell ref="AH54:AH56"/>
    <mergeCell ref="AI54:AI56"/>
    <mergeCell ref="AG36:AG38"/>
    <mergeCell ref="AD36:AD38"/>
    <mergeCell ref="AC54:AC56"/>
    <mergeCell ref="AD54:AD56"/>
    <mergeCell ref="AI33:AI35"/>
    <mergeCell ref="AH75:AH77"/>
    <mergeCell ref="AE42:AE45"/>
    <mergeCell ref="AE150:AE152"/>
    <mergeCell ref="AF42:AF45"/>
    <mergeCell ref="AE54:AE56"/>
    <mergeCell ref="AG66:AG68"/>
    <mergeCell ref="AH66:AH68"/>
    <mergeCell ref="AE126:AE128"/>
    <mergeCell ref="AB78:AB81"/>
    <mergeCell ref="AC78:AC81"/>
    <mergeCell ref="AD78:AD81"/>
    <mergeCell ref="AE78:AE81"/>
    <mergeCell ref="AJ255:AJ257"/>
    <mergeCell ref="AH306:AH309"/>
    <mergeCell ref="AJ217:AJ218"/>
    <mergeCell ref="AC255:AC257"/>
    <mergeCell ref="AH251:AH254"/>
    <mergeCell ref="AF248:AF250"/>
    <mergeCell ref="AC274:AC276"/>
    <mergeCell ref="AC251:AC254"/>
    <mergeCell ref="AI268:AI270"/>
    <mergeCell ref="AH281:AH283"/>
    <mergeCell ref="AI281:AI283"/>
    <mergeCell ref="AF284:AF286"/>
    <mergeCell ref="AG284:AG286"/>
    <mergeCell ref="AH284:AH286"/>
    <mergeCell ref="AI284:AI286"/>
    <mergeCell ref="AI306:AI309"/>
    <mergeCell ref="AG297:AG299"/>
    <mergeCell ref="AF300:AF302"/>
    <mergeCell ref="AJ235:AJ238"/>
    <mergeCell ref="AJ66:AJ68"/>
    <mergeCell ref="AA66:AA68"/>
    <mergeCell ref="AA46:AA49"/>
    <mergeCell ref="AF50:AF51"/>
    <mergeCell ref="AJ52:AJ53"/>
    <mergeCell ref="AH57:AH59"/>
    <mergeCell ref="AA50:AA51"/>
    <mergeCell ref="AI78:AI81"/>
    <mergeCell ref="AG78:AG81"/>
    <mergeCell ref="AH78:AH81"/>
    <mergeCell ref="AI147:AI149"/>
    <mergeCell ref="AJ85:AJ87"/>
    <mergeCell ref="AI111:AI113"/>
    <mergeCell ref="AB50:AB51"/>
    <mergeCell ref="AB72:AB74"/>
    <mergeCell ref="AA54:AA56"/>
    <mergeCell ref="AB54:AB56"/>
    <mergeCell ref="AA78:AA81"/>
    <mergeCell ref="AA57:AA59"/>
    <mergeCell ref="AB57:AB59"/>
    <mergeCell ref="AC57:AC59"/>
    <mergeCell ref="AD57:AD59"/>
    <mergeCell ref="AH147:AH149"/>
    <mergeCell ref="AF132:AF135"/>
    <mergeCell ref="AH129:AH130"/>
    <mergeCell ref="AH123:AH125"/>
    <mergeCell ref="AG136:AG139"/>
    <mergeCell ref="AH136:AH139"/>
    <mergeCell ref="AI85:AI87"/>
    <mergeCell ref="AG85:AG87"/>
    <mergeCell ref="AC46:AC49"/>
    <mergeCell ref="AG91:AG93"/>
    <mergeCell ref="AE98:AE100"/>
    <mergeCell ref="AA120:AA122"/>
    <mergeCell ref="AB120:AB122"/>
    <mergeCell ref="AF46:AF49"/>
    <mergeCell ref="AJ108:AJ110"/>
    <mergeCell ref="AD284:AD286"/>
    <mergeCell ref="AG42:AG45"/>
    <mergeCell ref="AH42:AH45"/>
    <mergeCell ref="AI42:AI45"/>
    <mergeCell ref="AB75:AB77"/>
    <mergeCell ref="AI235:AI238"/>
    <mergeCell ref="AG255:AG257"/>
    <mergeCell ref="AH255:AH257"/>
    <mergeCell ref="AJ300:AJ302"/>
    <mergeCell ref="AJ274:AJ276"/>
    <mergeCell ref="AH30:AH32"/>
    <mergeCell ref="AJ42:AJ45"/>
    <mergeCell ref="AF24:AF27"/>
    <mergeCell ref="AF28:AF29"/>
    <mergeCell ref="AI46:AI49"/>
    <mergeCell ref="AE334:AE336"/>
    <mergeCell ref="AI294:AI296"/>
    <mergeCell ref="AH297:AH299"/>
    <mergeCell ref="AG277:AG280"/>
    <mergeCell ref="AF268:AF270"/>
    <mergeCell ref="AF374:AF376"/>
    <mergeCell ref="AG347:AG349"/>
    <mergeCell ref="AC371:AC373"/>
    <mergeCell ref="AC347:AC349"/>
    <mergeCell ref="AC294:AC296"/>
    <mergeCell ref="AD294:AD296"/>
    <mergeCell ref="AE294:AE296"/>
    <mergeCell ref="AD353:AD356"/>
    <mergeCell ref="AE353:AE356"/>
    <mergeCell ref="AD277:AD280"/>
    <mergeCell ref="AI251:AI254"/>
    <mergeCell ref="AG251:AG254"/>
    <mergeCell ref="AI347:AI349"/>
    <mergeCell ref="AC334:AC336"/>
    <mergeCell ref="AD334:AD336"/>
    <mergeCell ref="AI328:AI330"/>
    <mergeCell ref="AJ321:AJ324"/>
    <mergeCell ref="AJ328:AJ330"/>
    <mergeCell ref="AJ265:AJ267"/>
    <mergeCell ref="AB371:AB373"/>
    <mergeCell ref="AI214:AI216"/>
    <mergeCell ref="AI211:AI213"/>
    <mergeCell ref="AJ211:AJ213"/>
    <mergeCell ref="AJ214:AJ216"/>
    <mergeCell ref="AI193:AI196"/>
    <mergeCell ref="AH183:AH185"/>
    <mergeCell ref="AH208:AH210"/>
    <mergeCell ref="AJ179:AJ180"/>
    <mergeCell ref="AI186:AI188"/>
    <mergeCell ref="AF222:AF225"/>
    <mergeCell ref="AJ69:AJ71"/>
    <mergeCell ref="AJ75:AJ77"/>
    <mergeCell ref="AG183:AG185"/>
    <mergeCell ref="AG208:AG210"/>
    <mergeCell ref="AE173:AE175"/>
    <mergeCell ref="AJ176:AJ178"/>
    <mergeCell ref="AI176:AI178"/>
    <mergeCell ref="AG186:AG188"/>
    <mergeCell ref="AF235:AF238"/>
    <mergeCell ref="AH217:AH218"/>
    <mergeCell ref="AH310:AH312"/>
    <mergeCell ref="AG303:AG305"/>
    <mergeCell ref="AF140:AF142"/>
    <mergeCell ref="AF143:AF146"/>
    <mergeCell ref="AI217:AI218"/>
    <mergeCell ref="AC297:AC299"/>
    <mergeCell ref="AB321:AB324"/>
    <mergeCell ref="AB277:AB280"/>
    <mergeCell ref="AI331:AI333"/>
    <mergeCell ref="AD271:AD273"/>
    <mergeCell ref="AE300:AE302"/>
    <mergeCell ref="AH316:AH317"/>
    <mergeCell ref="AI316:AI317"/>
    <mergeCell ref="AB297:AB299"/>
    <mergeCell ref="AB337:AB340"/>
    <mergeCell ref="AB350:AB352"/>
    <mergeCell ref="AC284:AC286"/>
    <mergeCell ref="AC290:AC293"/>
    <mergeCell ref="AB408:AB410"/>
    <mergeCell ref="W377:W379"/>
    <mergeCell ref="U386:U389"/>
    <mergeCell ref="R328:R330"/>
    <mergeCell ref="U393:U395"/>
    <mergeCell ref="S393:S395"/>
    <mergeCell ref="U297:U299"/>
    <mergeCell ref="U377:U379"/>
    <mergeCell ref="Y271:Y273"/>
    <mergeCell ref="AA268:AA270"/>
    <mergeCell ref="AF390:AF392"/>
    <mergeCell ref="AG390:AG392"/>
    <mergeCell ref="AH390:AH392"/>
    <mergeCell ref="AI390:AI392"/>
    <mergeCell ref="AJ390:AJ392"/>
    <mergeCell ref="AE390:AE392"/>
    <mergeCell ref="AE377:AE379"/>
    <mergeCell ref="AD297:AD299"/>
    <mergeCell ref="U316:U317"/>
    <mergeCell ref="V313:V315"/>
    <mergeCell ref="Y313:Y315"/>
    <mergeCell ref="Z313:Z315"/>
    <mergeCell ref="S402:S404"/>
    <mergeCell ref="S408:S410"/>
    <mergeCell ref="U331:U333"/>
    <mergeCell ref="Z331:Z333"/>
    <mergeCell ref="U399:U401"/>
    <mergeCell ref="V393:V395"/>
    <mergeCell ref="U402:U404"/>
    <mergeCell ref="U383:U385"/>
    <mergeCell ref="V405:V407"/>
    <mergeCell ref="V408:V410"/>
    <mergeCell ref="U337:U340"/>
    <mergeCell ref="AD363:AD365"/>
    <mergeCell ref="AE363:AE365"/>
    <mergeCell ref="AF363:AF365"/>
    <mergeCell ref="AE344:AE346"/>
    <mergeCell ref="AF344:AF346"/>
    <mergeCell ref="U405:U407"/>
    <mergeCell ref="U408:U410"/>
    <mergeCell ref="U374:U376"/>
    <mergeCell ref="AD350:AD352"/>
    <mergeCell ref="R347:R349"/>
    <mergeCell ref="AD374:AD376"/>
    <mergeCell ref="W393:W395"/>
    <mergeCell ref="Y393:Y395"/>
    <mergeCell ref="X377:X379"/>
    <mergeCell ref="W337:W340"/>
    <mergeCell ref="AE380:AE382"/>
    <mergeCell ref="W297:W299"/>
    <mergeCell ref="W310:W312"/>
    <mergeCell ref="AJ287:AJ289"/>
    <mergeCell ref="AJ313:AJ315"/>
    <mergeCell ref="AI277:AI280"/>
    <mergeCell ref="AI353:AI356"/>
    <mergeCell ref="AB344:AB346"/>
    <mergeCell ref="AB331:AB333"/>
    <mergeCell ref="P1049:P1051"/>
    <mergeCell ref="Q1049:Q1051"/>
    <mergeCell ref="U934:U936"/>
    <mergeCell ref="Q924:Q926"/>
    <mergeCell ref="P924:P926"/>
    <mergeCell ref="R947:R949"/>
    <mergeCell ref="R483:R485"/>
    <mergeCell ref="S483:S485"/>
    <mergeCell ref="T483:T485"/>
    <mergeCell ref="V480:V482"/>
    <mergeCell ref="W347:W349"/>
    <mergeCell ref="T341:T343"/>
    <mergeCell ref="T337:T340"/>
    <mergeCell ref="T321:T324"/>
    <mergeCell ref="S321:S324"/>
    <mergeCell ref="U328:U330"/>
    <mergeCell ref="U334:U336"/>
    <mergeCell ref="AB318:AB320"/>
    <mergeCell ref="S411:S414"/>
    <mergeCell ref="T380:T382"/>
    <mergeCell ref="AC325:AC327"/>
    <mergeCell ref="X325:X327"/>
    <mergeCell ref="Y325:Y327"/>
    <mergeCell ref="AA313:AA315"/>
    <mergeCell ref="V360:V362"/>
    <mergeCell ref="W360:W362"/>
    <mergeCell ref="X360:X362"/>
    <mergeCell ref="Y360:Y362"/>
    <mergeCell ref="Z360:Z362"/>
    <mergeCell ref="V337:V340"/>
    <mergeCell ref="U350:U352"/>
    <mergeCell ref="Y377:Y379"/>
    <mergeCell ref="AC321:AC324"/>
    <mergeCell ref="AB341:AB343"/>
    <mergeCell ref="R353:R356"/>
    <mergeCell ref="S353:S356"/>
    <mergeCell ref="AC357:AC359"/>
    <mergeCell ref="S380:S382"/>
    <mergeCell ref="U371:U373"/>
    <mergeCell ref="V344:V346"/>
    <mergeCell ref="U347:U349"/>
    <mergeCell ref="W321:W324"/>
    <mergeCell ref="X321:X324"/>
    <mergeCell ref="Y321:Y324"/>
    <mergeCell ref="Z321:Z324"/>
    <mergeCell ref="X331:X333"/>
    <mergeCell ref="U318:U320"/>
    <mergeCell ref="T325:T327"/>
    <mergeCell ref="U325:U327"/>
    <mergeCell ref="V325:V327"/>
    <mergeCell ref="W325:W327"/>
    <mergeCell ref="S328:S330"/>
    <mergeCell ref="R377:R379"/>
    <mergeCell ref="AC366:AC368"/>
    <mergeCell ref="U411:U414"/>
    <mergeCell ref="X334:X336"/>
    <mergeCell ref="W313:W315"/>
    <mergeCell ref="AB316:AB317"/>
    <mergeCell ref="V316:V317"/>
    <mergeCell ref="AB393:AB395"/>
    <mergeCell ref="AA402:AA404"/>
    <mergeCell ref="Q1021:Q1024"/>
    <mergeCell ref="R1021:R1024"/>
    <mergeCell ref="P1015:P1017"/>
    <mergeCell ref="V972:V974"/>
    <mergeCell ref="V934:V936"/>
    <mergeCell ref="W960:W962"/>
    <mergeCell ref="V953:V955"/>
    <mergeCell ref="P927:P930"/>
    <mergeCell ref="Q927:Q930"/>
    <mergeCell ref="T931:T933"/>
    <mergeCell ref="Q921:Q923"/>
    <mergeCell ref="P1037:P1039"/>
    <mergeCell ref="R921:R923"/>
    <mergeCell ref="S921:S923"/>
    <mergeCell ref="T921:T923"/>
    <mergeCell ref="T360:T362"/>
    <mergeCell ref="T374:T376"/>
    <mergeCell ref="S446:S449"/>
    <mergeCell ref="U1114:U1116"/>
    <mergeCell ref="V1114:V1116"/>
    <mergeCell ref="T1091:T1093"/>
    <mergeCell ref="U1091:U1093"/>
    <mergeCell ref="Q956:Q959"/>
    <mergeCell ref="Q968:Q971"/>
    <mergeCell ref="R968:R971"/>
    <mergeCell ref="R956:R959"/>
    <mergeCell ref="V1055:V1057"/>
    <mergeCell ref="V1034:V1036"/>
    <mergeCell ref="P931:P933"/>
    <mergeCell ref="U1055:U1057"/>
    <mergeCell ref="S1037:S1039"/>
    <mergeCell ref="T1028:T1030"/>
    <mergeCell ref="U1028:U1030"/>
    <mergeCell ref="V927:V930"/>
    <mergeCell ref="T386:T389"/>
    <mergeCell ref="W386:W389"/>
    <mergeCell ref="U380:U382"/>
    <mergeCell ref="P431:P433"/>
    <mergeCell ref="U649:U652"/>
    <mergeCell ref="P666:P668"/>
    <mergeCell ref="S649:S652"/>
    <mergeCell ref="U646:U648"/>
    <mergeCell ref="V418:V420"/>
    <mergeCell ref="V683:V686"/>
    <mergeCell ref="T663:T665"/>
    <mergeCell ref="V568:V570"/>
    <mergeCell ref="U627:U629"/>
    <mergeCell ref="V627:V629"/>
    <mergeCell ref="W627:W629"/>
    <mergeCell ref="R446:R449"/>
    <mergeCell ref="V443:V445"/>
    <mergeCell ref="W480:W482"/>
    <mergeCell ref="V805:V807"/>
    <mergeCell ref="T784:T786"/>
    <mergeCell ref="V787:V789"/>
    <mergeCell ref="R753:R755"/>
    <mergeCell ref="R796:R799"/>
    <mergeCell ref="W753:W755"/>
    <mergeCell ref="T956:T959"/>
    <mergeCell ref="R940:R943"/>
    <mergeCell ref="S857:S859"/>
    <mergeCell ref="S1163:S1165"/>
    <mergeCell ref="U1110:U1113"/>
    <mergeCell ref="Y1104:Y1106"/>
    <mergeCell ref="X1123:X1125"/>
    <mergeCell ref="AC318:AC320"/>
    <mergeCell ref="AE341:AE343"/>
    <mergeCell ref="AD377:AD379"/>
    <mergeCell ref="S983:S984"/>
    <mergeCell ref="S995:S998"/>
    <mergeCell ref="C229:C231"/>
    <mergeCell ref="D229:D231"/>
    <mergeCell ref="E229:E231"/>
    <mergeCell ref="B1326:B1329"/>
    <mergeCell ref="F1320:F1322"/>
    <mergeCell ref="B1320:B1322"/>
    <mergeCell ref="B1323:B1325"/>
    <mergeCell ref="C1323:C1325"/>
    <mergeCell ref="H1293:H1295"/>
    <mergeCell ref="P1309:P1312"/>
    <mergeCell ref="F1313:F1316"/>
    <mergeCell ref="G1313:G1316"/>
    <mergeCell ref="H1313:H1316"/>
    <mergeCell ref="G1317:G1319"/>
    <mergeCell ref="H1317:H1319"/>
    <mergeCell ref="R1290:R1292"/>
    <mergeCell ref="B1296:B1298"/>
    <mergeCell ref="C1296:C1298"/>
    <mergeCell ref="D1296:D1298"/>
    <mergeCell ref="D1323:D1325"/>
    <mergeCell ref="D1317:D1319"/>
    <mergeCell ref="E1317:E1319"/>
    <mergeCell ref="Q1284:Q1286"/>
    <mergeCell ref="R1284:R1286"/>
    <mergeCell ref="P1323:P1325"/>
    <mergeCell ref="F1317:F1319"/>
    <mergeCell ref="P1296:P1298"/>
    <mergeCell ref="Q1296:Q1298"/>
    <mergeCell ref="R1296:R1298"/>
    <mergeCell ref="N1320:N1322"/>
    <mergeCell ref="C1287:C1289"/>
    <mergeCell ref="D1287:D1289"/>
    <mergeCell ref="E1287:E1289"/>
    <mergeCell ref="D1290:D1292"/>
    <mergeCell ref="E1290:E1292"/>
    <mergeCell ref="I274:I276"/>
    <mergeCell ref="N437:N439"/>
    <mergeCell ref="F1287:F1289"/>
    <mergeCell ref="P1326:P1329"/>
    <mergeCell ref="Q1326:Q1329"/>
    <mergeCell ref="B235:B238"/>
    <mergeCell ref="E331:E333"/>
    <mergeCell ref="F331:F333"/>
    <mergeCell ref="H265:H267"/>
    <mergeCell ref="B274:B276"/>
    <mergeCell ref="D300:D302"/>
    <mergeCell ref="E300:E302"/>
    <mergeCell ref="F300:F302"/>
    <mergeCell ref="AA310:AA312"/>
    <mergeCell ref="X297:X299"/>
    <mergeCell ref="R1320:R1322"/>
    <mergeCell ref="R1309:R1312"/>
    <mergeCell ref="F1309:F1312"/>
    <mergeCell ref="I251:I254"/>
    <mergeCell ref="I287:I289"/>
    <mergeCell ref="C82:C84"/>
    <mergeCell ref="D82:D84"/>
    <mergeCell ref="E82:E84"/>
    <mergeCell ref="D33:D35"/>
    <mergeCell ref="E33:E35"/>
    <mergeCell ref="P36:P38"/>
    <mergeCell ref="C46:C49"/>
    <mergeCell ref="C85:C87"/>
    <mergeCell ref="O91:O93"/>
    <mergeCell ref="J30:J31"/>
    <mergeCell ref="N69:N71"/>
    <mergeCell ref="V75:V77"/>
    <mergeCell ref="W75:W77"/>
    <mergeCell ref="N39:N41"/>
    <mergeCell ref="O39:O41"/>
    <mergeCell ref="C30:C32"/>
    <mergeCell ref="D30:D32"/>
    <mergeCell ref="E30:E32"/>
    <mergeCell ref="F30:F32"/>
    <mergeCell ref="D36:D38"/>
    <mergeCell ref="E36:E38"/>
    <mergeCell ref="F36:F38"/>
    <mergeCell ref="G36:G38"/>
    <mergeCell ref="H36:H38"/>
    <mergeCell ref="I36:I38"/>
    <mergeCell ref="O36:O38"/>
    <mergeCell ref="W36:W38"/>
    <mergeCell ref="N36:N38"/>
    <mergeCell ref="P30:P32"/>
    <mergeCell ref="T88:T90"/>
    <mergeCell ref="F91:F93"/>
    <mergeCell ref="G91:G93"/>
    <mergeCell ref="H91:H93"/>
    <mergeCell ref="I91:I93"/>
    <mergeCell ref="P78:P81"/>
    <mergeCell ref="Q78:Q81"/>
    <mergeCell ref="H50:H51"/>
    <mergeCell ref="I50:I51"/>
    <mergeCell ref="H82:H84"/>
    <mergeCell ref="I82:I84"/>
    <mergeCell ref="D78:D81"/>
    <mergeCell ref="E78:E81"/>
    <mergeCell ref="F78:F81"/>
    <mergeCell ref="G78:G81"/>
    <mergeCell ref="H78:H81"/>
    <mergeCell ref="H85:H87"/>
    <mergeCell ref="N82:N84"/>
    <mergeCell ref="O85:O87"/>
    <mergeCell ref="E66:E68"/>
    <mergeCell ref="F66:F68"/>
    <mergeCell ref="G66:G68"/>
    <mergeCell ref="H66:H68"/>
    <mergeCell ref="I66:I68"/>
    <mergeCell ref="P85:P87"/>
    <mergeCell ref="F33:F35"/>
    <mergeCell ref="G33:G35"/>
    <mergeCell ref="C33:C35"/>
    <mergeCell ref="C39:C41"/>
    <mergeCell ref="D39:D41"/>
    <mergeCell ref="Q72:Q74"/>
    <mergeCell ref="G82:G84"/>
    <mergeCell ref="I33:I35"/>
    <mergeCell ref="N33:N35"/>
    <mergeCell ref="G72:G74"/>
    <mergeCell ref="E85:E87"/>
    <mergeCell ref="F85:F87"/>
    <mergeCell ref="F82:F84"/>
    <mergeCell ref="B104:B107"/>
    <mergeCell ref="N1261:N1264"/>
    <mergeCell ref="N1265:N1267"/>
    <mergeCell ref="N1216:N1219"/>
    <mergeCell ref="F1208:F1211"/>
    <mergeCell ref="I222:I225"/>
    <mergeCell ref="N214:N216"/>
    <mergeCell ref="I183:I185"/>
    <mergeCell ref="I217:I218"/>
    <mergeCell ref="N248:N250"/>
    <mergeCell ref="H226:H228"/>
    <mergeCell ref="I229:I231"/>
    <mergeCell ref="N229:N231"/>
    <mergeCell ref="I281:I283"/>
    <mergeCell ref="B527:B530"/>
    <mergeCell ref="H524:H526"/>
    <mergeCell ref="C620:C623"/>
    <mergeCell ref="H614:H616"/>
    <mergeCell ref="H617:H619"/>
    <mergeCell ref="B437:B439"/>
    <mergeCell ref="B428:B430"/>
    <mergeCell ref="F440:F442"/>
    <mergeCell ref="B440:B442"/>
    <mergeCell ref="C440:C442"/>
    <mergeCell ref="D440:D442"/>
    <mergeCell ref="C170:C172"/>
    <mergeCell ref="I219:I221"/>
    <mergeCell ref="C316:C317"/>
    <mergeCell ref="B170:B172"/>
    <mergeCell ref="E173:E175"/>
    <mergeCell ref="F173:F175"/>
    <mergeCell ref="G173:G175"/>
    <mergeCell ref="H173:H175"/>
    <mergeCell ref="I173:I175"/>
    <mergeCell ref="G193:G196"/>
    <mergeCell ref="D251:D254"/>
    <mergeCell ref="E251:E254"/>
    <mergeCell ref="F251:F254"/>
    <mergeCell ref="E217:E218"/>
    <mergeCell ref="F217:F218"/>
    <mergeCell ref="E186:E188"/>
    <mergeCell ref="N1220:N1222"/>
    <mergeCell ref="F1223:F1225"/>
    <mergeCell ref="G1223:G1225"/>
    <mergeCell ref="H1223:H1225"/>
    <mergeCell ref="I1223:I1225"/>
    <mergeCell ref="G1216:G1219"/>
    <mergeCell ref="B173:B175"/>
    <mergeCell ref="I208:I210"/>
    <mergeCell ref="N189:N192"/>
    <mergeCell ref="N219:N221"/>
    <mergeCell ref="D303:D305"/>
    <mergeCell ref="E303:E305"/>
    <mergeCell ref="F303:F305"/>
    <mergeCell ref="D245:D247"/>
    <mergeCell ref="E245:E247"/>
    <mergeCell ref="F245:F247"/>
    <mergeCell ref="C211:C213"/>
    <mergeCell ref="F179:F180"/>
    <mergeCell ref="B245:B247"/>
    <mergeCell ref="C245:C247"/>
    <mergeCell ref="I153:I155"/>
    <mergeCell ref="D147:D149"/>
    <mergeCell ref="E147:E149"/>
    <mergeCell ref="G129:G130"/>
    <mergeCell ref="H129:H130"/>
    <mergeCell ref="G136:G139"/>
    <mergeCell ref="H136:H139"/>
    <mergeCell ref="E132:E135"/>
    <mergeCell ref="F132:F135"/>
    <mergeCell ref="G132:G135"/>
    <mergeCell ref="B132:B135"/>
    <mergeCell ref="C132:C135"/>
    <mergeCell ref="B129:B130"/>
    <mergeCell ref="B136:B139"/>
    <mergeCell ref="B123:B125"/>
    <mergeCell ref="C193:C196"/>
    <mergeCell ref="M150:M151"/>
    <mergeCell ref="K153:K154"/>
    <mergeCell ref="L153:L154"/>
    <mergeCell ref="M153:M154"/>
    <mergeCell ref="N150:N152"/>
    <mergeCell ref="I179:I180"/>
    <mergeCell ref="F176:F178"/>
    <mergeCell ref="G176:G178"/>
    <mergeCell ref="H176:H178"/>
    <mergeCell ref="I176:I178"/>
    <mergeCell ref="F200:F201"/>
    <mergeCell ref="G200:G201"/>
    <mergeCell ref="C197:C199"/>
    <mergeCell ref="D197:D199"/>
    <mergeCell ref="E197:E199"/>
    <mergeCell ref="F197:F199"/>
    <mergeCell ref="G197:G199"/>
    <mergeCell ref="H193:H196"/>
    <mergeCell ref="H132:H135"/>
    <mergeCell ref="I132:I135"/>
    <mergeCell ref="M136:M137"/>
    <mergeCell ref="B150:B152"/>
    <mergeCell ref="C150:C152"/>
    <mergeCell ref="D150:D152"/>
    <mergeCell ref="I170:I172"/>
    <mergeCell ref="F150:F152"/>
    <mergeCell ref="G170:G172"/>
    <mergeCell ref="H170:H172"/>
    <mergeCell ref="F136:F139"/>
    <mergeCell ref="C147:C149"/>
    <mergeCell ref="B186:B188"/>
    <mergeCell ref="C186:C188"/>
    <mergeCell ref="B157:B158"/>
    <mergeCell ref="C157:C158"/>
    <mergeCell ref="D157:D158"/>
    <mergeCell ref="E157:E158"/>
    <mergeCell ref="E170:E172"/>
    <mergeCell ref="C173:C175"/>
    <mergeCell ref="D173:D175"/>
    <mergeCell ref="G150:G152"/>
    <mergeCell ref="H150:H152"/>
    <mergeCell ref="G186:G188"/>
    <mergeCell ref="E183:E185"/>
    <mergeCell ref="F183:F185"/>
    <mergeCell ref="G183:G185"/>
    <mergeCell ref="H183:H185"/>
    <mergeCell ref="E150:E152"/>
    <mergeCell ref="F147:F149"/>
    <mergeCell ref="B197:B199"/>
    <mergeCell ref="I226:I228"/>
    <mergeCell ref="F229:F231"/>
    <mergeCell ref="D186:D188"/>
    <mergeCell ref="F157:F158"/>
    <mergeCell ref="G157:G158"/>
    <mergeCell ref="H147:H149"/>
    <mergeCell ref="I147:I149"/>
    <mergeCell ref="D183:D185"/>
    <mergeCell ref="B111:B113"/>
    <mergeCell ref="C111:C113"/>
    <mergeCell ref="D111:D113"/>
    <mergeCell ref="G30:G32"/>
    <mergeCell ref="N66:N68"/>
    <mergeCell ref="O66:O68"/>
    <mergeCell ref="B50:B51"/>
    <mergeCell ref="C50:C51"/>
    <mergeCell ref="B179:B180"/>
    <mergeCell ref="C179:C180"/>
    <mergeCell ref="D179:D180"/>
    <mergeCell ref="B208:B210"/>
    <mergeCell ref="C208:C210"/>
    <mergeCell ref="D208:D210"/>
    <mergeCell ref="E208:E210"/>
    <mergeCell ref="F208:F210"/>
    <mergeCell ref="G208:G210"/>
    <mergeCell ref="B211:B213"/>
    <mergeCell ref="B161:B162"/>
    <mergeCell ref="C159:C162"/>
    <mergeCell ref="D159:D162"/>
    <mergeCell ref="E159:E162"/>
    <mergeCell ref="F159:F162"/>
    <mergeCell ref="G159:G162"/>
    <mergeCell ref="H159:H162"/>
    <mergeCell ref="I159:I162"/>
    <mergeCell ref="E39:E41"/>
    <mergeCell ref="F39:F41"/>
    <mergeCell ref="G39:G41"/>
    <mergeCell ref="H39:H41"/>
    <mergeCell ref="E72:E74"/>
    <mergeCell ref="N72:N74"/>
    <mergeCell ref="O72:O74"/>
    <mergeCell ref="F46:F49"/>
    <mergeCell ref="G46:G49"/>
    <mergeCell ref="H46:H49"/>
    <mergeCell ref="I46:I49"/>
    <mergeCell ref="D50:D51"/>
    <mergeCell ref="E50:E51"/>
    <mergeCell ref="N143:N146"/>
    <mergeCell ref="G50:G51"/>
    <mergeCell ref="G126:G128"/>
    <mergeCell ref="L159:L160"/>
    <mergeCell ref="M159:M160"/>
    <mergeCell ref="B140:B142"/>
    <mergeCell ref="N159:N162"/>
    <mergeCell ref="D193:D196"/>
    <mergeCell ref="E193:E196"/>
    <mergeCell ref="F193:F196"/>
    <mergeCell ref="C183:C185"/>
    <mergeCell ref="F186:F188"/>
    <mergeCell ref="B183:B185"/>
    <mergeCell ref="D101:D103"/>
    <mergeCell ref="B214:B216"/>
    <mergeCell ref="H153:H155"/>
    <mergeCell ref="E101:E103"/>
    <mergeCell ref="B143:B146"/>
    <mergeCell ref="C143:C146"/>
    <mergeCell ref="C219:C221"/>
    <mergeCell ref="H219:H221"/>
    <mergeCell ref="G219:G221"/>
    <mergeCell ref="F219:F221"/>
    <mergeCell ref="E219:E221"/>
    <mergeCell ref="H274:H276"/>
    <mergeCell ref="C226:C228"/>
    <mergeCell ref="D226:D228"/>
    <mergeCell ref="E226:E228"/>
    <mergeCell ref="I193:I196"/>
    <mergeCell ref="B189:B192"/>
    <mergeCell ref="C189:C192"/>
    <mergeCell ref="D189:D192"/>
    <mergeCell ref="E189:E192"/>
    <mergeCell ref="F189:F192"/>
    <mergeCell ref="G189:G192"/>
    <mergeCell ref="H189:H192"/>
    <mergeCell ref="I189:I192"/>
    <mergeCell ref="D214:D216"/>
    <mergeCell ref="C214:C216"/>
    <mergeCell ref="H214:H216"/>
    <mergeCell ref="G214:G216"/>
    <mergeCell ref="F214:F216"/>
    <mergeCell ref="E214:E216"/>
    <mergeCell ref="B217:B218"/>
    <mergeCell ref="C217:C218"/>
    <mergeCell ref="D217:D218"/>
    <mergeCell ref="B232:B234"/>
    <mergeCell ref="C232:C234"/>
    <mergeCell ref="D232:D234"/>
    <mergeCell ref="E232:E234"/>
    <mergeCell ref="F232:F234"/>
    <mergeCell ref="G232:G234"/>
    <mergeCell ref="H232:H234"/>
    <mergeCell ref="I232:I234"/>
    <mergeCell ref="G255:G257"/>
    <mergeCell ref="H255:H257"/>
    <mergeCell ref="G217:G218"/>
    <mergeCell ref="H217:H218"/>
    <mergeCell ref="E211:E213"/>
    <mergeCell ref="D211:D213"/>
    <mergeCell ref="B268:B270"/>
    <mergeCell ref="G274:G276"/>
    <mergeCell ref="B255:B257"/>
    <mergeCell ref="F211:F213"/>
    <mergeCell ref="G222:G225"/>
    <mergeCell ref="H222:H225"/>
    <mergeCell ref="B219:B221"/>
    <mergeCell ref="D219:D221"/>
    <mergeCell ref="I211:I213"/>
    <mergeCell ref="H211:H213"/>
    <mergeCell ref="G211:G213"/>
    <mergeCell ref="C265:C267"/>
    <mergeCell ref="I265:I267"/>
    <mergeCell ref="C235:C238"/>
    <mergeCell ref="D235:D238"/>
    <mergeCell ref="E235:E238"/>
    <mergeCell ref="F235:F238"/>
    <mergeCell ref="G235:G238"/>
    <mergeCell ref="H235:H238"/>
    <mergeCell ref="I235:I238"/>
    <mergeCell ref="I197:I199"/>
    <mergeCell ref="B200:B201"/>
    <mergeCell ref="C200:C201"/>
    <mergeCell ref="D200:D201"/>
    <mergeCell ref="E200:E201"/>
    <mergeCell ref="D143:D146"/>
    <mergeCell ref="E143:E146"/>
    <mergeCell ref="F143:F146"/>
    <mergeCell ref="G143:G146"/>
    <mergeCell ref="H143:H146"/>
    <mergeCell ref="I143:I146"/>
    <mergeCell ref="G140:G142"/>
    <mergeCell ref="N271:N273"/>
    <mergeCell ref="R281:R283"/>
    <mergeCell ref="R321:R324"/>
    <mergeCell ref="R310:R312"/>
    <mergeCell ref="E265:E267"/>
    <mergeCell ref="F274:F276"/>
    <mergeCell ref="H271:H273"/>
    <mergeCell ref="I255:I257"/>
    <mergeCell ref="P277:P280"/>
    <mergeCell ref="Q277:Q280"/>
    <mergeCell ref="F271:F273"/>
    <mergeCell ref="G251:G254"/>
    <mergeCell ref="G226:G228"/>
    <mergeCell ref="B229:B231"/>
    <mergeCell ref="B193:B196"/>
    <mergeCell ref="G245:G247"/>
    <mergeCell ref="H245:H247"/>
    <mergeCell ref="I245:I247"/>
    <mergeCell ref="I248:I250"/>
    <mergeCell ref="B226:B228"/>
    <mergeCell ref="D318:D320"/>
    <mergeCell ref="E318:E320"/>
    <mergeCell ref="F318:F320"/>
    <mergeCell ref="G318:G320"/>
    <mergeCell ref="H318:H320"/>
    <mergeCell ref="I318:I320"/>
    <mergeCell ref="H281:H283"/>
    <mergeCell ref="I277:I280"/>
    <mergeCell ref="E255:E257"/>
    <mergeCell ref="B310:B312"/>
    <mergeCell ref="B222:B225"/>
    <mergeCell ref="C222:C225"/>
    <mergeCell ref="D222:D225"/>
    <mergeCell ref="E222:E225"/>
    <mergeCell ref="F222:F225"/>
    <mergeCell ref="B248:B250"/>
    <mergeCell ref="B251:B254"/>
    <mergeCell ref="G297:G299"/>
    <mergeCell ref="D255:D257"/>
    <mergeCell ref="F248:F250"/>
    <mergeCell ref="G248:G250"/>
    <mergeCell ref="H248:H250"/>
    <mergeCell ref="F265:F267"/>
    <mergeCell ref="C255:C257"/>
    <mergeCell ref="C248:C250"/>
    <mergeCell ref="D248:D250"/>
    <mergeCell ref="H284:H286"/>
    <mergeCell ref="G277:G280"/>
    <mergeCell ref="H306:H309"/>
    <mergeCell ref="F170:F172"/>
    <mergeCell ref="F140:F142"/>
    <mergeCell ref="G265:G267"/>
    <mergeCell ref="H251:H254"/>
    <mergeCell ref="B294:B296"/>
    <mergeCell ref="I300:I302"/>
    <mergeCell ref="D274:D276"/>
    <mergeCell ref="I297:I299"/>
    <mergeCell ref="G313:G315"/>
    <mergeCell ref="H313:H315"/>
    <mergeCell ref="U294:U296"/>
    <mergeCell ref="W277:W280"/>
    <mergeCell ref="Q268:Q270"/>
    <mergeCell ref="S271:S273"/>
    <mergeCell ref="T277:T280"/>
    <mergeCell ref="R277:R280"/>
    <mergeCell ref="S277:S280"/>
    <mergeCell ref="U284:U286"/>
    <mergeCell ref="V284:V286"/>
    <mergeCell ref="C303:C305"/>
    <mergeCell ref="C284:C286"/>
    <mergeCell ref="D306:D309"/>
    <mergeCell ref="L303:L304"/>
    <mergeCell ref="H294:H296"/>
    <mergeCell ref="G294:G296"/>
    <mergeCell ref="H300:H302"/>
    <mergeCell ref="C297:C299"/>
    <mergeCell ref="B271:B273"/>
    <mergeCell ref="C271:C273"/>
    <mergeCell ref="D271:D273"/>
    <mergeCell ref="E271:E273"/>
    <mergeCell ref="B265:B267"/>
    <mergeCell ref="C300:C302"/>
    <mergeCell ref="N268:N270"/>
    <mergeCell ref="O268:O270"/>
    <mergeCell ref="R268:R270"/>
    <mergeCell ref="S268:S270"/>
    <mergeCell ref="O271:O273"/>
    <mergeCell ref="N297:N299"/>
    <mergeCell ref="I306:I309"/>
    <mergeCell ref="G268:G270"/>
    <mergeCell ref="P268:P270"/>
    <mergeCell ref="N303:N305"/>
    <mergeCell ref="O303:O305"/>
    <mergeCell ref="Q303:Q305"/>
    <mergeCell ref="L255:L256"/>
    <mergeCell ref="M255:M256"/>
    <mergeCell ref="E297:E299"/>
    <mergeCell ref="P294:P296"/>
    <mergeCell ref="D277:D280"/>
    <mergeCell ref="C268:C270"/>
    <mergeCell ref="D268:D270"/>
    <mergeCell ref="B258:B261"/>
    <mergeCell ref="C258:C261"/>
    <mergeCell ref="D258:D261"/>
    <mergeCell ref="E258:E261"/>
    <mergeCell ref="F258:F261"/>
    <mergeCell ref="G258:G261"/>
    <mergeCell ref="H258:H261"/>
    <mergeCell ref="I258:I261"/>
    <mergeCell ref="O258:O261"/>
    <mergeCell ref="P258:P261"/>
    <mergeCell ref="Q258:Q261"/>
    <mergeCell ref="F255:F257"/>
    <mergeCell ref="C251:C254"/>
    <mergeCell ref="R258:R261"/>
    <mergeCell ref="S258:S261"/>
    <mergeCell ref="E268:E270"/>
    <mergeCell ref="F268:F270"/>
    <mergeCell ref="B313:B315"/>
    <mergeCell ref="N313:N315"/>
    <mergeCell ref="O313:O315"/>
    <mergeCell ref="P313:P315"/>
    <mergeCell ref="Q313:Q315"/>
    <mergeCell ref="G303:G305"/>
    <mergeCell ref="H303:H305"/>
    <mergeCell ref="S316:S317"/>
    <mergeCell ref="T316:T317"/>
    <mergeCell ref="G321:G324"/>
    <mergeCell ref="H321:H324"/>
    <mergeCell ref="N310:N312"/>
    <mergeCell ref="O310:O312"/>
    <mergeCell ref="T271:T273"/>
    <mergeCell ref="B316:B317"/>
    <mergeCell ref="O274:O276"/>
    <mergeCell ref="P274:P276"/>
    <mergeCell ref="N274:N276"/>
    <mergeCell ref="H277:H280"/>
    <mergeCell ref="O277:O280"/>
    <mergeCell ref="D321:D324"/>
    <mergeCell ref="F310:F312"/>
    <mergeCell ref="G310:G312"/>
    <mergeCell ref="F306:F309"/>
    <mergeCell ref="N284:N286"/>
    <mergeCell ref="O284:O286"/>
    <mergeCell ref="F277:F280"/>
    <mergeCell ref="I303:I305"/>
    <mergeCell ref="Q284:Q286"/>
    <mergeCell ref="D297:D299"/>
    <mergeCell ref="I321:I324"/>
    <mergeCell ref="K318:K319"/>
    <mergeCell ref="L318:L319"/>
    <mergeCell ref="I316:I317"/>
    <mergeCell ref="H297:H299"/>
    <mergeCell ref="M318:M319"/>
    <mergeCell ref="T268:T270"/>
    <mergeCell ref="R274:R276"/>
    <mergeCell ref="P310:P312"/>
    <mergeCell ref="Q310:Q312"/>
    <mergeCell ref="P318:P320"/>
    <mergeCell ref="H268:H270"/>
    <mergeCell ref="I268:I270"/>
    <mergeCell ref="R313:R315"/>
    <mergeCell ref="E274:E276"/>
    <mergeCell ref="D284:D286"/>
    <mergeCell ref="C294:C296"/>
    <mergeCell ref="E277:E280"/>
    <mergeCell ref="T300:T302"/>
    <mergeCell ref="B277:B280"/>
    <mergeCell ref="G271:G273"/>
    <mergeCell ref="S297:S299"/>
    <mergeCell ref="T297:T299"/>
    <mergeCell ref="K303:K304"/>
    <mergeCell ref="I313:I315"/>
    <mergeCell ref="H310:H312"/>
    <mergeCell ref="H316:H317"/>
    <mergeCell ref="N316:N317"/>
    <mergeCell ref="B287:B289"/>
    <mergeCell ref="C287:C289"/>
    <mergeCell ref="C318:C320"/>
    <mergeCell ref="B290:B293"/>
    <mergeCell ref="I271:I273"/>
    <mergeCell ref="B281:B283"/>
    <mergeCell ref="C281:C283"/>
    <mergeCell ref="D281:D283"/>
    <mergeCell ref="E281:E283"/>
    <mergeCell ref="F281:F283"/>
    <mergeCell ref="G281:G283"/>
    <mergeCell ref="C274:C276"/>
    <mergeCell ref="P271:P273"/>
    <mergeCell ref="Q271:Q273"/>
    <mergeCell ref="C277:C280"/>
    <mergeCell ref="J318:J319"/>
    <mergeCell ref="B284:B286"/>
    <mergeCell ref="D294:D296"/>
    <mergeCell ref="E306:E309"/>
    <mergeCell ref="C313:C315"/>
    <mergeCell ref="D313:D315"/>
    <mergeCell ref="C310:C312"/>
    <mergeCell ref="D310:D312"/>
    <mergeCell ref="E310:E312"/>
    <mergeCell ref="R316:R317"/>
    <mergeCell ref="D316:D317"/>
    <mergeCell ref="F313:F315"/>
    <mergeCell ref="O316:O317"/>
    <mergeCell ref="O306:O309"/>
    <mergeCell ref="P306:P309"/>
    <mergeCell ref="Q306:Q309"/>
    <mergeCell ref="R300:R302"/>
    <mergeCell ref="R303:R305"/>
    <mergeCell ref="Q297:Q299"/>
    <mergeCell ref="G306:G309"/>
    <mergeCell ref="G284:G286"/>
    <mergeCell ref="I310:I312"/>
    <mergeCell ref="P284:P286"/>
    <mergeCell ref="O294:O296"/>
    <mergeCell ref="E313:E315"/>
    <mergeCell ref="J303:J304"/>
    <mergeCell ref="Q294:Q296"/>
    <mergeCell ref="R294:R296"/>
    <mergeCell ref="N306:N309"/>
    <mergeCell ref="E287:E289"/>
    <mergeCell ref="F287:F289"/>
    <mergeCell ref="G287:G289"/>
    <mergeCell ref="H287:H289"/>
    <mergeCell ref="D337:D340"/>
    <mergeCell ref="N334:N336"/>
    <mergeCell ref="G300:G302"/>
    <mergeCell ref="I294:I296"/>
    <mergeCell ref="B350:B352"/>
    <mergeCell ref="C350:C352"/>
    <mergeCell ref="B344:B346"/>
    <mergeCell ref="B341:B343"/>
    <mergeCell ref="B328:B330"/>
    <mergeCell ref="Q344:Q346"/>
    <mergeCell ref="G331:G333"/>
    <mergeCell ref="H331:H333"/>
    <mergeCell ref="F334:F336"/>
    <mergeCell ref="T353:T356"/>
    <mergeCell ref="P331:P333"/>
    <mergeCell ref="N321:N324"/>
    <mergeCell ref="O321:O324"/>
    <mergeCell ref="P321:P324"/>
    <mergeCell ref="Q321:Q324"/>
    <mergeCell ref="E316:E317"/>
    <mergeCell ref="E284:E286"/>
    <mergeCell ref="F284:F286"/>
    <mergeCell ref="D287:D289"/>
    <mergeCell ref="B318:B320"/>
    <mergeCell ref="P328:P330"/>
    <mergeCell ref="R331:R333"/>
    <mergeCell ref="C290:C293"/>
    <mergeCell ref="D290:D293"/>
    <mergeCell ref="E290:E293"/>
    <mergeCell ref="F290:F293"/>
    <mergeCell ref="G290:G293"/>
    <mergeCell ref="H290:H293"/>
    <mergeCell ref="I290:I293"/>
    <mergeCell ref="N290:N293"/>
    <mergeCell ref="O290:O293"/>
    <mergeCell ref="P290:P293"/>
    <mergeCell ref="Q290:Q293"/>
    <mergeCell ref="R290:R293"/>
    <mergeCell ref="S290:S293"/>
    <mergeCell ref="T290:T293"/>
    <mergeCell ref="I284:I286"/>
    <mergeCell ref="F297:F299"/>
    <mergeCell ref="N331:N333"/>
    <mergeCell ref="N328:N330"/>
    <mergeCell ref="F328:F330"/>
    <mergeCell ref="G328:G330"/>
    <mergeCell ref="O331:O333"/>
    <mergeCell ref="O363:O365"/>
    <mergeCell ref="P363:P365"/>
    <mergeCell ref="Q363:Q365"/>
    <mergeCell ref="N341:N343"/>
    <mergeCell ref="H341:H343"/>
    <mergeCell ref="R393:R395"/>
    <mergeCell ref="R337:R340"/>
    <mergeCell ref="S306:S309"/>
    <mergeCell ref="T306:T309"/>
    <mergeCell ref="P316:P317"/>
    <mergeCell ref="C306:C309"/>
    <mergeCell ref="B297:B299"/>
    <mergeCell ref="B300:B302"/>
    <mergeCell ref="B306:B309"/>
    <mergeCell ref="B303:B305"/>
    <mergeCell ref="P300:P302"/>
    <mergeCell ref="Q300:Q302"/>
    <mergeCell ref="E294:E296"/>
    <mergeCell ref="F294:F296"/>
    <mergeCell ref="F316:F317"/>
    <mergeCell ref="G316:G317"/>
    <mergeCell ref="E321:E324"/>
    <mergeCell ref="S331:S333"/>
    <mergeCell ref="D353:D356"/>
    <mergeCell ref="T331:T333"/>
    <mergeCell ref="C360:C362"/>
    <mergeCell ref="B360:B362"/>
    <mergeCell ref="I328:I330"/>
    <mergeCell ref="Q328:Q330"/>
    <mergeCell ref="H328:H330"/>
    <mergeCell ref="M303:M304"/>
    <mergeCell ref="N380:N382"/>
    <mergeCell ref="B357:B359"/>
    <mergeCell ref="S369:S370"/>
    <mergeCell ref="T369:T370"/>
    <mergeCell ref="I331:I333"/>
    <mergeCell ref="T383:T385"/>
    <mergeCell ref="R369:R370"/>
    <mergeCell ref="H411:H414"/>
    <mergeCell ref="H366:H368"/>
    <mergeCell ref="B337:B340"/>
    <mergeCell ref="H386:H389"/>
    <mergeCell ref="I386:I389"/>
    <mergeCell ref="N337:N340"/>
    <mergeCell ref="N374:N376"/>
    <mergeCell ref="N377:N379"/>
    <mergeCell ref="N347:N349"/>
    <mergeCell ref="F371:F373"/>
    <mergeCell ref="E377:E379"/>
    <mergeCell ref="E386:E389"/>
    <mergeCell ref="P377:P379"/>
    <mergeCell ref="G386:G389"/>
    <mergeCell ref="B347:B349"/>
    <mergeCell ref="N399:N401"/>
    <mergeCell ref="O399:O401"/>
    <mergeCell ref="H383:H385"/>
    <mergeCell ref="B393:B395"/>
    <mergeCell ref="T344:T346"/>
    <mergeCell ref="U344:U346"/>
    <mergeCell ref="S371:S373"/>
    <mergeCell ref="B374:B376"/>
    <mergeCell ref="C374:C376"/>
    <mergeCell ref="C399:C401"/>
    <mergeCell ref="D399:D401"/>
    <mergeCell ref="B386:B389"/>
    <mergeCell ref="C377:C379"/>
    <mergeCell ref="B321:B324"/>
    <mergeCell ref="C321:C324"/>
    <mergeCell ref="B331:B333"/>
    <mergeCell ref="F321:F324"/>
    <mergeCell ref="C386:C389"/>
    <mergeCell ref="S334:S336"/>
    <mergeCell ref="B371:B373"/>
    <mergeCell ref="B383:B385"/>
    <mergeCell ref="B380:B382"/>
    <mergeCell ref="D386:D389"/>
    <mergeCell ref="C396:C398"/>
    <mergeCell ref="D396:D398"/>
    <mergeCell ref="F393:F395"/>
    <mergeCell ref="D377:D379"/>
    <mergeCell ref="C337:C340"/>
    <mergeCell ref="D347:D349"/>
    <mergeCell ref="G347:G349"/>
    <mergeCell ref="H347:H349"/>
    <mergeCell ref="I347:I349"/>
    <mergeCell ref="P344:P346"/>
    <mergeCell ref="C344:C346"/>
    <mergeCell ref="P341:P343"/>
    <mergeCell ref="I371:I373"/>
    <mergeCell ref="I393:I395"/>
    <mergeCell ref="I353:I356"/>
    <mergeCell ref="I344:I346"/>
    <mergeCell ref="I337:I340"/>
    <mergeCell ref="P383:P385"/>
    <mergeCell ref="P353:P356"/>
    <mergeCell ref="B353:B356"/>
    <mergeCell ref="Q393:Q395"/>
    <mergeCell ref="E383:E385"/>
    <mergeCell ref="B377:B379"/>
    <mergeCell ref="R341:R343"/>
    <mergeCell ref="F344:F346"/>
    <mergeCell ref="B415:B417"/>
    <mergeCell ref="B408:B410"/>
    <mergeCell ref="P393:P395"/>
    <mergeCell ref="B405:B407"/>
    <mergeCell ref="I411:I414"/>
    <mergeCell ref="N402:N404"/>
    <mergeCell ref="P374:P376"/>
    <mergeCell ref="Q374:Q376"/>
    <mergeCell ref="G402:G404"/>
    <mergeCell ref="H402:H404"/>
    <mergeCell ref="O402:O404"/>
    <mergeCell ref="P402:P404"/>
    <mergeCell ref="C369:C370"/>
    <mergeCell ref="D369:D370"/>
    <mergeCell ref="E369:E370"/>
    <mergeCell ref="B369:B370"/>
    <mergeCell ref="F369:F370"/>
    <mergeCell ref="G369:G370"/>
    <mergeCell ref="I405:I407"/>
    <mergeCell ref="F383:F385"/>
    <mergeCell ref="H405:H407"/>
    <mergeCell ref="R383:R385"/>
    <mergeCell ref="H393:H395"/>
    <mergeCell ref="G341:G343"/>
    <mergeCell ref="E337:E340"/>
    <mergeCell ref="N393:N395"/>
    <mergeCell ref="O393:O395"/>
    <mergeCell ref="G357:G359"/>
    <mergeCell ref="H357:H359"/>
    <mergeCell ref="I357:I359"/>
    <mergeCell ref="F399:F401"/>
    <mergeCell ref="H350:H352"/>
    <mergeCell ref="F408:F410"/>
    <mergeCell ref="C341:C343"/>
    <mergeCell ref="D341:D343"/>
    <mergeCell ref="C353:C356"/>
    <mergeCell ref="R350:R352"/>
    <mergeCell ref="H353:H356"/>
    <mergeCell ref="H399:H401"/>
    <mergeCell ref="G396:G398"/>
    <mergeCell ref="H396:H398"/>
    <mergeCell ref="D344:D346"/>
    <mergeCell ref="E344:E346"/>
    <mergeCell ref="E347:E349"/>
    <mergeCell ref="F347:F349"/>
    <mergeCell ref="E341:E343"/>
    <mergeCell ref="D374:D376"/>
    <mergeCell ref="O408:O410"/>
    <mergeCell ref="I402:I404"/>
    <mergeCell ref="R374:R376"/>
    <mergeCell ref="R344:R346"/>
    <mergeCell ref="P347:P349"/>
    <mergeCell ref="O344:O346"/>
    <mergeCell ref="G390:G392"/>
    <mergeCell ref="H390:H392"/>
    <mergeCell ref="I390:I392"/>
    <mergeCell ref="N390:N392"/>
    <mergeCell ref="O390:O392"/>
    <mergeCell ref="I399:I401"/>
    <mergeCell ref="E396:E398"/>
    <mergeCell ref="E380:E382"/>
    <mergeCell ref="O357:O359"/>
    <mergeCell ref="P357:P359"/>
    <mergeCell ref="Q357:Q359"/>
    <mergeCell ref="T396:T398"/>
    <mergeCell ref="R380:R382"/>
    <mergeCell ref="N357:N359"/>
    <mergeCell ref="S341:S343"/>
    <mergeCell ref="S405:S407"/>
    <mergeCell ref="N396:N398"/>
    <mergeCell ref="O396:O398"/>
    <mergeCell ref="Q380:Q382"/>
    <mergeCell ref="P334:P336"/>
    <mergeCell ref="F377:F379"/>
    <mergeCell ref="G377:G379"/>
    <mergeCell ref="H377:H379"/>
    <mergeCell ref="I377:I379"/>
    <mergeCell ref="E405:E407"/>
    <mergeCell ref="F405:F407"/>
    <mergeCell ref="G405:G407"/>
    <mergeCell ref="R363:R365"/>
    <mergeCell ref="S363:S365"/>
    <mergeCell ref="F428:F430"/>
    <mergeCell ref="G428:G430"/>
    <mergeCell ref="H428:H430"/>
    <mergeCell ref="R399:R401"/>
    <mergeCell ref="D428:D430"/>
    <mergeCell ref="I431:I433"/>
    <mergeCell ref="D415:D417"/>
    <mergeCell ref="G415:G417"/>
    <mergeCell ref="R428:R430"/>
    <mergeCell ref="N428:N430"/>
    <mergeCell ref="S350:S352"/>
    <mergeCell ref="S396:S398"/>
    <mergeCell ref="G399:G401"/>
    <mergeCell ref="F341:F343"/>
    <mergeCell ref="F353:F356"/>
    <mergeCell ref="G353:G356"/>
    <mergeCell ref="G380:G382"/>
    <mergeCell ref="H380:H382"/>
    <mergeCell ref="D334:D336"/>
    <mergeCell ref="E334:E336"/>
    <mergeCell ref="E353:E356"/>
    <mergeCell ref="G334:G336"/>
    <mergeCell ref="P386:P389"/>
    <mergeCell ref="P396:P398"/>
    <mergeCell ref="P405:P407"/>
    <mergeCell ref="H334:H336"/>
    <mergeCell ref="I334:I336"/>
    <mergeCell ref="R360:R362"/>
    <mergeCell ref="E428:E430"/>
    <mergeCell ref="E402:E404"/>
    <mergeCell ref="T405:T407"/>
    <mergeCell ref="N431:N433"/>
    <mergeCell ref="D380:D382"/>
    <mergeCell ref="O411:O414"/>
    <mergeCell ref="R402:R404"/>
    <mergeCell ref="N415:N417"/>
    <mergeCell ref="O415:O417"/>
    <mergeCell ref="I360:I362"/>
    <mergeCell ref="D402:D404"/>
    <mergeCell ref="Q408:Q410"/>
    <mergeCell ref="S374:S376"/>
    <mergeCell ref="S377:S379"/>
    <mergeCell ref="D418:D420"/>
    <mergeCell ref="E418:E420"/>
    <mergeCell ref="F402:F404"/>
    <mergeCell ref="G383:G385"/>
    <mergeCell ref="B396:B398"/>
    <mergeCell ref="B399:B401"/>
    <mergeCell ref="B363:B365"/>
    <mergeCell ref="D363:D365"/>
    <mergeCell ref="E363:E365"/>
    <mergeCell ref="F363:F365"/>
    <mergeCell ref="F415:F417"/>
    <mergeCell ref="F350:F352"/>
    <mergeCell ref="B446:B449"/>
    <mergeCell ref="B450:B453"/>
    <mergeCell ref="P446:P449"/>
    <mergeCell ref="D383:D385"/>
    <mergeCell ref="C434:C436"/>
    <mergeCell ref="D350:D352"/>
    <mergeCell ref="H415:H417"/>
    <mergeCell ref="O431:O433"/>
    <mergeCell ref="C428:C430"/>
    <mergeCell ref="E431:E433"/>
    <mergeCell ref="G434:G436"/>
    <mergeCell ref="H434:H436"/>
    <mergeCell ref="I437:I439"/>
    <mergeCell ref="F431:F433"/>
    <mergeCell ref="I428:I430"/>
    <mergeCell ref="P428:P430"/>
    <mergeCell ref="E415:E417"/>
    <mergeCell ref="S344:S346"/>
    <mergeCell ref="R405:R407"/>
    <mergeCell ref="P350:P352"/>
    <mergeCell ref="D408:D410"/>
    <mergeCell ref="E408:E410"/>
    <mergeCell ref="N344:N346"/>
    <mergeCell ref="I383:I385"/>
    <mergeCell ref="N383:N385"/>
    <mergeCell ref="O383:O385"/>
    <mergeCell ref="B411:B414"/>
    <mergeCell ref="C411:C414"/>
    <mergeCell ref="C402:C404"/>
    <mergeCell ref="B418:B420"/>
    <mergeCell ref="C418:C420"/>
    <mergeCell ref="C408:C410"/>
    <mergeCell ref="C383:C385"/>
    <mergeCell ref="C380:C382"/>
    <mergeCell ref="Q405:Q407"/>
    <mergeCell ref="N408:N410"/>
    <mergeCell ref="P415:P417"/>
    <mergeCell ref="Q415:Q417"/>
    <mergeCell ref="Q371:Q373"/>
    <mergeCell ref="N371:N373"/>
    <mergeCell ref="Q377:Q379"/>
    <mergeCell ref="D371:D373"/>
    <mergeCell ref="E371:E373"/>
    <mergeCell ref="D393:D395"/>
    <mergeCell ref="H408:H410"/>
    <mergeCell ref="I408:I410"/>
    <mergeCell ref="I415:I417"/>
    <mergeCell ref="B402:B404"/>
    <mergeCell ref="I374:I376"/>
    <mergeCell ref="F380:F382"/>
    <mergeCell ref="R386:R389"/>
    <mergeCell ref="R396:R398"/>
    <mergeCell ref="E374:E376"/>
    <mergeCell ref="P399:P401"/>
    <mergeCell ref="P411:P414"/>
    <mergeCell ref="R415:R417"/>
    <mergeCell ref="H344:H346"/>
    <mergeCell ref="P337:P340"/>
    <mergeCell ref="Q337:Q340"/>
    <mergeCell ref="Q341:Q343"/>
    <mergeCell ref="Q350:Q352"/>
    <mergeCell ref="I450:I453"/>
    <mergeCell ref="N450:N453"/>
    <mergeCell ref="N405:N407"/>
    <mergeCell ref="P437:P439"/>
    <mergeCell ref="I341:I343"/>
    <mergeCell ref="I396:I398"/>
    <mergeCell ref="I350:I352"/>
    <mergeCell ref="F386:F389"/>
    <mergeCell ref="I380:I382"/>
    <mergeCell ref="O434:O436"/>
    <mergeCell ref="D360:D362"/>
    <mergeCell ref="E393:E395"/>
    <mergeCell ref="O380:O382"/>
    <mergeCell ref="G393:G395"/>
    <mergeCell ref="E399:E401"/>
    <mergeCell ref="D357:D359"/>
    <mergeCell ref="E357:E359"/>
    <mergeCell ref="F357:F359"/>
    <mergeCell ref="F418:F420"/>
    <mergeCell ref="G418:G420"/>
    <mergeCell ref="H418:H420"/>
    <mergeCell ref="O353:O356"/>
    <mergeCell ref="Q402:Q404"/>
    <mergeCell ref="P408:P410"/>
    <mergeCell ref="Q411:Q414"/>
    <mergeCell ref="F360:F362"/>
    <mergeCell ref="G360:G362"/>
    <mergeCell ref="F396:F398"/>
    <mergeCell ref="H360:H362"/>
    <mergeCell ref="F374:F376"/>
    <mergeCell ref="G374:G376"/>
    <mergeCell ref="H374:H376"/>
    <mergeCell ref="N360:N362"/>
    <mergeCell ref="O360:O362"/>
    <mergeCell ref="G411:G414"/>
    <mergeCell ref="N386:N389"/>
    <mergeCell ref="H369:H370"/>
    <mergeCell ref="I369:I370"/>
    <mergeCell ref="N369:N370"/>
    <mergeCell ref="O369:O370"/>
    <mergeCell ref="P369:P370"/>
    <mergeCell ref="Q369:Q370"/>
    <mergeCell ref="G350:G352"/>
    <mergeCell ref="Q399:Q401"/>
    <mergeCell ref="Q386:Q389"/>
    <mergeCell ref="O440:O442"/>
    <mergeCell ref="Q431:Q433"/>
    <mergeCell ref="O437:O439"/>
    <mergeCell ref="C328:C330"/>
    <mergeCell ref="D328:D330"/>
    <mergeCell ref="E328:E330"/>
    <mergeCell ref="C334:C336"/>
    <mergeCell ref="F337:F340"/>
    <mergeCell ref="G337:G340"/>
    <mergeCell ref="H337:H340"/>
    <mergeCell ref="E360:E362"/>
    <mergeCell ref="G371:G373"/>
    <mergeCell ref="H371:H373"/>
    <mergeCell ref="P371:P373"/>
    <mergeCell ref="C347:C349"/>
    <mergeCell ref="C357:C359"/>
    <mergeCell ref="H454:H456"/>
    <mergeCell ref="G443:G445"/>
    <mergeCell ref="R431:R433"/>
    <mergeCell ref="T411:T414"/>
    <mergeCell ref="T457:T459"/>
    <mergeCell ref="R411:R414"/>
    <mergeCell ref="S434:S436"/>
    <mergeCell ref="S415:S417"/>
    <mergeCell ref="R440:R442"/>
    <mergeCell ref="D437:D439"/>
    <mergeCell ref="E437:E439"/>
    <mergeCell ref="H450:H453"/>
    <mergeCell ref="G440:G442"/>
    <mergeCell ref="H446:H449"/>
    <mergeCell ref="F457:F459"/>
    <mergeCell ref="G431:G433"/>
    <mergeCell ref="H431:H433"/>
    <mergeCell ref="D411:D414"/>
    <mergeCell ref="E411:E414"/>
    <mergeCell ref="F411:F414"/>
    <mergeCell ref="T363:T365"/>
    <mergeCell ref="C405:C407"/>
    <mergeCell ref="D405:D407"/>
    <mergeCell ref="D434:D436"/>
    <mergeCell ref="E350:E352"/>
    <mergeCell ref="D331:D333"/>
    <mergeCell ref="C331:C333"/>
    <mergeCell ref="S399:S401"/>
    <mergeCell ref="C415:C417"/>
    <mergeCell ref="O428:O430"/>
    <mergeCell ref="T377:T379"/>
    <mergeCell ref="Q428:Q430"/>
    <mergeCell ref="I443:I445"/>
    <mergeCell ref="T450:T453"/>
    <mergeCell ref="S454:S456"/>
    <mergeCell ref="P457:P459"/>
    <mergeCell ref="S440:S442"/>
    <mergeCell ref="F443:F445"/>
    <mergeCell ref="Q457:Q459"/>
    <mergeCell ref="S383:S385"/>
    <mergeCell ref="G408:G410"/>
    <mergeCell ref="I418:I420"/>
    <mergeCell ref="N418:N420"/>
    <mergeCell ref="O418:O420"/>
    <mergeCell ref="C363:C365"/>
    <mergeCell ref="E446:E449"/>
    <mergeCell ref="F434:F436"/>
    <mergeCell ref="P434:P436"/>
    <mergeCell ref="C371:C373"/>
    <mergeCell ref="C393:C395"/>
    <mergeCell ref="G344:G346"/>
    <mergeCell ref="R1163:R1165"/>
    <mergeCell ref="U1166:U1168"/>
    <mergeCell ref="W1120:W1122"/>
    <mergeCell ref="W1163:W1165"/>
    <mergeCell ref="W1150:W1152"/>
    <mergeCell ref="D1133:D1135"/>
    <mergeCell ref="E1133:E1135"/>
    <mergeCell ref="F1133:F1135"/>
    <mergeCell ref="G1133:G1135"/>
    <mergeCell ref="P1133:P1135"/>
    <mergeCell ref="Q1133:Q1135"/>
    <mergeCell ref="P1166:P1168"/>
    <mergeCell ref="Q1160:Q1162"/>
    <mergeCell ref="R1160:R1162"/>
    <mergeCell ref="R1153:R1156"/>
    <mergeCell ref="W1101:W1103"/>
    <mergeCell ref="N1146:N1149"/>
    <mergeCell ref="O1146:O1149"/>
    <mergeCell ref="P1146:P1149"/>
    <mergeCell ref="Q1146:Q1149"/>
    <mergeCell ref="R1146:R1149"/>
    <mergeCell ref="S1146:S1149"/>
    <mergeCell ref="T1146:T1149"/>
    <mergeCell ref="U1146:U1149"/>
    <mergeCell ref="V1146:V1149"/>
    <mergeCell ref="W1146:W1149"/>
    <mergeCell ref="O1139:O1142"/>
    <mergeCell ref="P1139:P1142"/>
    <mergeCell ref="Q1139:Q1142"/>
    <mergeCell ref="R1139:R1142"/>
    <mergeCell ref="S1139:S1142"/>
    <mergeCell ref="S1065:S1067"/>
    <mergeCell ref="T1065:T1067"/>
    <mergeCell ref="D1157:D1159"/>
    <mergeCell ref="E1153:E1156"/>
    <mergeCell ref="H1129:H1132"/>
    <mergeCell ref="I1129:I1132"/>
    <mergeCell ref="N1129:N1132"/>
    <mergeCell ref="O1129:O1132"/>
    <mergeCell ref="V1129:V1132"/>
    <mergeCell ref="O1157:O1159"/>
    <mergeCell ref="E1081:E1083"/>
    <mergeCell ref="O1081:O1083"/>
    <mergeCell ref="S1084:S1087"/>
    <mergeCell ref="H1065:H1067"/>
    <mergeCell ref="O1071:O1073"/>
    <mergeCell ref="I1101:I1103"/>
    <mergeCell ref="N1091:N1093"/>
    <mergeCell ref="O1091:O1093"/>
    <mergeCell ref="R1150:R1152"/>
    <mergeCell ref="S1150:S1152"/>
    <mergeCell ref="T1150:T1152"/>
    <mergeCell ref="U1150:U1152"/>
    <mergeCell ref="V1150:V1152"/>
    <mergeCell ref="G1104:G1106"/>
    <mergeCell ref="R1104:R1106"/>
    <mergeCell ref="D1094:D1096"/>
    <mergeCell ref="D1107:D1109"/>
    <mergeCell ref="E1107:E1109"/>
    <mergeCell ref="O1110:O1113"/>
    <mergeCell ref="P1110:P1113"/>
    <mergeCell ref="T1126:T1128"/>
    <mergeCell ref="U1094:U1096"/>
    <mergeCell ref="M1146:M1147"/>
    <mergeCell ref="B1160:B1162"/>
    <mergeCell ref="C1160:C1162"/>
    <mergeCell ref="G1160:G1162"/>
    <mergeCell ref="H1160:H1162"/>
    <mergeCell ref="D1160:D1162"/>
    <mergeCell ref="U1104:U1106"/>
    <mergeCell ref="V1065:V1067"/>
    <mergeCell ref="X1046:X1048"/>
    <mergeCell ref="W1055:W1057"/>
    <mergeCell ref="X1129:X1132"/>
    <mergeCell ref="U1101:U1103"/>
    <mergeCell ref="V1101:V1103"/>
    <mergeCell ref="U1084:U1087"/>
    <mergeCell ref="V1084:V1087"/>
    <mergeCell ref="O1046:O1048"/>
    <mergeCell ref="R1065:R1067"/>
    <mergeCell ref="W1074:W1076"/>
    <mergeCell ref="Q1081:Q1083"/>
    <mergeCell ref="N1101:N1103"/>
    <mergeCell ref="O1101:O1103"/>
    <mergeCell ref="S1107:S1109"/>
    <mergeCell ref="W1052:W1054"/>
    <mergeCell ref="V1097:V1100"/>
    <mergeCell ref="X1077:X1080"/>
    <mergeCell ref="P1065:P1067"/>
    <mergeCell ref="I1153:I1156"/>
    <mergeCell ref="I1157:I1159"/>
    <mergeCell ref="U1046:U1048"/>
    <mergeCell ref="B1074:B1076"/>
    <mergeCell ref="B1071:B1073"/>
    <mergeCell ref="C1071:C1073"/>
    <mergeCell ref="D1071:D1073"/>
    <mergeCell ref="E1071:E1073"/>
    <mergeCell ref="F1071:F1073"/>
    <mergeCell ref="G1071:G1073"/>
    <mergeCell ref="H1071:H1073"/>
    <mergeCell ref="I1071:I1073"/>
    <mergeCell ref="G1074:G1076"/>
    <mergeCell ref="H1074:H1076"/>
    <mergeCell ref="O1068:O1070"/>
    <mergeCell ref="B1084:B1087"/>
    <mergeCell ref="D1074:D1076"/>
    <mergeCell ref="H1077:H1080"/>
    <mergeCell ref="P1101:P1103"/>
    <mergeCell ref="S1091:S1093"/>
    <mergeCell ref="Q1065:Q1067"/>
    <mergeCell ref="C1097:C1100"/>
    <mergeCell ref="D1097:D1100"/>
    <mergeCell ref="E1097:E1100"/>
    <mergeCell ref="F1097:F1100"/>
    <mergeCell ref="G1094:G1096"/>
    <mergeCell ref="R1094:R1096"/>
    <mergeCell ref="V1094:V1096"/>
    <mergeCell ref="B1065:B1067"/>
    <mergeCell ref="W1081:W1083"/>
    <mergeCell ref="B1058:B1060"/>
    <mergeCell ref="B1061:B1064"/>
    <mergeCell ref="R1058:R1060"/>
    <mergeCell ref="B1046:B1048"/>
    <mergeCell ref="C1052:C1054"/>
    <mergeCell ref="C1091:C1093"/>
    <mergeCell ref="D1084:D1087"/>
    <mergeCell ref="B1081:B1083"/>
    <mergeCell ref="N1081:N1083"/>
    <mergeCell ref="C1084:C1087"/>
    <mergeCell ref="N1061:N1064"/>
    <mergeCell ref="O1061:O1064"/>
    <mergeCell ref="H1025:H1027"/>
    <mergeCell ref="N1034:N1036"/>
    <mergeCell ref="N1046:N1048"/>
    <mergeCell ref="N1049:N1051"/>
    <mergeCell ref="F1046:F1048"/>
    <mergeCell ref="G1021:G1024"/>
    <mergeCell ref="F1034:F1036"/>
    <mergeCell ref="X1012:X1014"/>
    <mergeCell ref="S1049:S1051"/>
    <mergeCell ref="T1049:T1051"/>
    <mergeCell ref="R1046:R1048"/>
    <mergeCell ref="S1046:S1048"/>
    <mergeCell ref="T1046:T1048"/>
    <mergeCell ref="V1012:V1014"/>
    <mergeCell ref="V999:V1001"/>
    <mergeCell ref="F960:F962"/>
    <mergeCell ref="I1012:I1014"/>
    <mergeCell ref="N1012:N1014"/>
    <mergeCell ref="N966:N967"/>
    <mergeCell ref="O966:O967"/>
    <mergeCell ref="P983:P984"/>
    <mergeCell ref="Q983:Q984"/>
    <mergeCell ref="R983:R984"/>
    <mergeCell ref="F1043:F1045"/>
    <mergeCell ref="S960:S962"/>
    <mergeCell ref="P1018:P1020"/>
    <mergeCell ref="Q1055:Q1057"/>
    <mergeCell ref="W1043:W1045"/>
    <mergeCell ref="P1046:P1048"/>
    <mergeCell ref="P1021:P1024"/>
    <mergeCell ref="P1028:P1030"/>
    <mergeCell ref="G1034:G1036"/>
    <mergeCell ref="P1034:P1036"/>
    <mergeCell ref="F1052:F1054"/>
    <mergeCell ref="G1052:G1054"/>
    <mergeCell ref="F1049:F1051"/>
    <mergeCell ref="P1061:P1064"/>
    <mergeCell ref="T1058:T1060"/>
    <mergeCell ref="H1034:H1036"/>
    <mergeCell ref="V1046:V1048"/>
    <mergeCell ref="Q1061:Q1064"/>
    <mergeCell ref="R1061:R1064"/>
    <mergeCell ref="N1043:N1045"/>
    <mergeCell ref="N1028:N1030"/>
    <mergeCell ref="O1028:O1030"/>
    <mergeCell ref="O1034:O1036"/>
    <mergeCell ref="P1040:P1042"/>
    <mergeCell ref="X992:X994"/>
    <mergeCell ref="U985:U988"/>
    <mergeCell ref="V985:V988"/>
    <mergeCell ref="U972:U974"/>
    <mergeCell ref="R1009:R1011"/>
    <mergeCell ref="U992:U994"/>
    <mergeCell ref="T999:T1001"/>
    <mergeCell ref="U999:U1001"/>
    <mergeCell ref="W980:W982"/>
    <mergeCell ref="X980:X982"/>
    <mergeCell ref="X960:X962"/>
    <mergeCell ref="X968:X971"/>
    <mergeCell ref="S972:S974"/>
    <mergeCell ref="S975:S977"/>
    <mergeCell ref="X899:X901"/>
    <mergeCell ref="W902:W904"/>
    <mergeCell ref="X902:X904"/>
    <mergeCell ref="V1002:V1005"/>
    <mergeCell ref="W1002:W1005"/>
    <mergeCell ref="P934:P936"/>
    <mergeCell ref="V944:V946"/>
    <mergeCell ref="V963:V965"/>
    <mergeCell ref="T992:T994"/>
    <mergeCell ref="T960:T962"/>
    <mergeCell ref="W883:W885"/>
    <mergeCell ref="X883:X885"/>
    <mergeCell ref="T940:T943"/>
    <mergeCell ref="Q879:Q882"/>
    <mergeCell ref="R972:R974"/>
    <mergeCell ref="W867:W869"/>
    <mergeCell ref="Q864:Q866"/>
    <mergeCell ref="R864:R866"/>
    <mergeCell ref="S864:S866"/>
    <mergeCell ref="T864:T866"/>
    <mergeCell ref="U864:U866"/>
    <mergeCell ref="V864:V866"/>
    <mergeCell ref="R896:R898"/>
    <mergeCell ref="S896:S898"/>
    <mergeCell ref="T896:T898"/>
    <mergeCell ref="U896:U898"/>
    <mergeCell ref="V896:V898"/>
    <mergeCell ref="V879:V882"/>
    <mergeCell ref="X876:X878"/>
    <mergeCell ref="W934:W936"/>
    <mergeCell ref="V867:V869"/>
    <mergeCell ref="U870:U872"/>
    <mergeCell ref="V947:V949"/>
    <mergeCell ref="W879:W882"/>
    <mergeCell ref="X921:X923"/>
    <mergeCell ref="W947:W949"/>
    <mergeCell ref="W937:W939"/>
    <mergeCell ref="S989:S991"/>
    <mergeCell ref="U873:U875"/>
    <mergeCell ref="U918:U920"/>
    <mergeCell ref="P944:P946"/>
    <mergeCell ref="Q944:Q946"/>
    <mergeCell ref="R944:R946"/>
    <mergeCell ref="S944:S946"/>
    <mergeCell ref="T944:T946"/>
    <mergeCell ref="U944:U946"/>
    <mergeCell ref="V937:V939"/>
    <mergeCell ref="X940:X943"/>
    <mergeCell ref="T963:T965"/>
    <mergeCell ref="W927:W930"/>
    <mergeCell ref="S963:S965"/>
    <mergeCell ref="Q873:Q875"/>
    <mergeCell ref="T937:T939"/>
    <mergeCell ref="W992:W994"/>
    <mergeCell ref="V750:V752"/>
    <mergeCell ref="W822:W824"/>
    <mergeCell ref="R857:R859"/>
    <mergeCell ref="U820:U821"/>
    <mergeCell ref="Q886:Q888"/>
    <mergeCell ref="X851:X853"/>
    <mergeCell ref="X870:X872"/>
    <mergeCell ref="X857:X859"/>
    <mergeCell ref="Q876:Q878"/>
    <mergeCell ref="S876:S878"/>
    <mergeCell ref="P873:P875"/>
    <mergeCell ref="R892:R895"/>
    <mergeCell ref="R886:R888"/>
    <mergeCell ref="S886:S888"/>
    <mergeCell ref="T886:T888"/>
    <mergeCell ref="U886:U888"/>
    <mergeCell ref="V886:V888"/>
    <mergeCell ref="U915:U917"/>
    <mergeCell ref="Q934:Q936"/>
    <mergeCell ref="X854:X856"/>
    <mergeCell ref="V744:V746"/>
    <mergeCell ref="U744:U746"/>
    <mergeCell ref="T912:T914"/>
    <mergeCell ref="S918:S920"/>
    <mergeCell ref="T753:T755"/>
    <mergeCell ref="Q825:Q827"/>
    <mergeCell ref="R810:R813"/>
    <mergeCell ref="X771:X773"/>
    <mergeCell ref="V771:V773"/>
    <mergeCell ref="X758:X761"/>
    <mergeCell ref="X753:X755"/>
    <mergeCell ref="V753:V755"/>
    <mergeCell ref="X750:X752"/>
    <mergeCell ref="T756:T757"/>
    <mergeCell ref="U756:U757"/>
    <mergeCell ref="V758:V761"/>
    <mergeCell ref="V756:V757"/>
    <mergeCell ref="R808:R809"/>
    <mergeCell ref="U808:U809"/>
    <mergeCell ref="S810:S813"/>
    <mergeCell ref="S774:S776"/>
    <mergeCell ref="T774:T776"/>
    <mergeCell ref="R838:R841"/>
    <mergeCell ref="R845:R847"/>
    <mergeCell ref="S845:S847"/>
    <mergeCell ref="P771:P773"/>
    <mergeCell ref="P860:P863"/>
    <mergeCell ref="Q860:Q863"/>
    <mergeCell ref="R860:R863"/>
    <mergeCell ref="P909:P911"/>
    <mergeCell ref="X781:X783"/>
    <mergeCell ref="U854:U856"/>
    <mergeCell ref="S883:S885"/>
    <mergeCell ref="T883:T885"/>
    <mergeCell ref="P854:P856"/>
    <mergeCell ref="U838:U841"/>
    <mergeCell ref="P892:P895"/>
    <mergeCell ref="P808:P809"/>
    <mergeCell ref="P810:P813"/>
    <mergeCell ref="V838:V841"/>
    <mergeCell ref="R842:R844"/>
    <mergeCell ref="S842:S844"/>
    <mergeCell ref="R750:R752"/>
    <mergeCell ref="X909:X911"/>
    <mergeCell ref="W758:W761"/>
    <mergeCell ref="V845:V847"/>
    <mergeCell ref="P805:P807"/>
    <mergeCell ref="I867:I869"/>
    <mergeCell ref="I832:I834"/>
    <mergeCell ref="I860:I863"/>
    <mergeCell ref="S777:S780"/>
    <mergeCell ref="V822:V824"/>
    <mergeCell ref="O851:O853"/>
    <mergeCell ref="O854:O856"/>
    <mergeCell ref="V808:V809"/>
    <mergeCell ref="O828:O831"/>
    <mergeCell ref="T793:T795"/>
    <mergeCell ref="V851:V853"/>
    <mergeCell ref="I845:I847"/>
    <mergeCell ref="P762:P764"/>
    <mergeCell ref="S756:S757"/>
    <mergeCell ref="O762:O764"/>
    <mergeCell ref="O870:O872"/>
    <mergeCell ref="N921:N923"/>
    <mergeCell ref="P876:P878"/>
    <mergeCell ref="T867:T869"/>
    <mergeCell ref="U867:U869"/>
    <mergeCell ref="R915:R917"/>
    <mergeCell ref="R851:R853"/>
    <mergeCell ref="O873:O875"/>
    <mergeCell ref="S870:S872"/>
    <mergeCell ref="N774:N776"/>
    <mergeCell ref="T915:T917"/>
    <mergeCell ref="O876:O878"/>
    <mergeCell ref="Q790:Q792"/>
    <mergeCell ref="P774:P776"/>
    <mergeCell ref="Q828:Q831"/>
    <mergeCell ref="I825:I827"/>
    <mergeCell ref="I835:I837"/>
    <mergeCell ref="S805:S807"/>
    <mergeCell ref="S790:S792"/>
    <mergeCell ref="P838:P841"/>
    <mergeCell ref="Q768:Q770"/>
    <mergeCell ref="I814:I815"/>
    <mergeCell ref="I796:I799"/>
    <mergeCell ref="Q796:Q799"/>
    <mergeCell ref="Q822:Q824"/>
    <mergeCell ref="I870:I872"/>
    <mergeCell ref="I879:I882"/>
    <mergeCell ref="W854:W856"/>
    <mergeCell ref="W915:W917"/>
    <mergeCell ref="I892:I895"/>
    <mergeCell ref="W765:W767"/>
    <mergeCell ref="W793:W795"/>
    <mergeCell ref="T899:T901"/>
    <mergeCell ref="U899:U901"/>
    <mergeCell ref="V899:V901"/>
    <mergeCell ref="W899:W901"/>
    <mergeCell ref="R835:R837"/>
    <mergeCell ref="P822:P824"/>
    <mergeCell ref="P790:P792"/>
    <mergeCell ref="P781:P783"/>
    <mergeCell ref="I915:I917"/>
    <mergeCell ref="N915:N917"/>
    <mergeCell ref="N822:N824"/>
    <mergeCell ref="N777:N780"/>
    <mergeCell ref="N756:N757"/>
    <mergeCell ref="Q758:Q761"/>
    <mergeCell ref="P756:P757"/>
    <mergeCell ref="Q774:Q776"/>
    <mergeCell ref="N953:N955"/>
    <mergeCell ref="P886:P888"/>
    <mergeCell ref="Q883:Q885"/>
    <mergeCell ref="S814:S815"/>
    <mergeCell ref="S851:S853"/>
    <mergeCell ref="N784:N786"/>
    <mergeCell ref="N838:N841"/>
    <mergeCell ref="R790:R792"/>
    <mergeCell ref="I787:I789"/>
    <mergeCell ref="R762:R764"/>
    <mergeCell ref="W842:W844"/>
    <mergeCell ref="W816:W819"/>
    <mergeCell ref="W747:W749"/>
    <mergeCell ref="C608:C610"/>
    <mergeCell ref="D581:D582"/>
    <mergeCell ref="W649:W652"/>
    <mergeCell ref="V649:V652"/>
    <mergeCell ref="V646:V648"/>
    <mergeCell ref="E583:E586"/>
    <mergeCell ref="F583:F586"/>
    <mergeCell ref="C617:C619"/>
    <mergeCell ref="C560:C562"/>
    <mergeCell ref="C556:C559"/>
    <mergeCell ref="C583:C586"/>
    <mergeCell ref="C566:C567"/>
    <mergeCell ref="C568:C570"/>
    <mergeCell ref="E627:E629"/>
    <mergeCell ref="D611:D613"/>
    <mergeCell ref="E611:E613"/>
    <mergeCell ref="G627:G629"/>
    <mergeCell ref="W597:W598"/>
    <mergeCell ref="R627:R629"/>
    <mergeCell ref="E563:E565"/>
    <mergeCell ref="P575:P577"/>
    <mergeCell ref="T563:T565"/>
    <mergeCell ref="P563:P565"/>
    <mergeCell ref="T599:T601"/>
    <mergeCell ref="F599:F601"/>
    <mergeCell ref="U590:U592"/>
    <mergeCell ref="U583:U586"/>
    <mergeCell ref="N640:N642"/>
    <mergeCell ref="N614:N616"/>
    <mergeCell ref="T627:T629"/>
    <mergeCell ref="Q563:Q565"/>
    <mergeCell ref="O624:O626"/>
    <mergeCell ref="S563:S565"/>
    <mergeCell ref="U566:U567"/>
    <mergeCell ref="U611:U613"/>
    <mergeCell ref="T566:T567"/>
    <mergeCell ref="S587:S589"/>
    <mergeCell ref="F640:F642"/>
    <mergeCell ref="N627:N629"/>
    <mergeCell ref="O627:O629"/>
    <mergeCell ref="R643:R645"/>
    <mergeCell ref="S643:S645"/>
    <mergeCell ref="W599:W601"/>
    <mergeCell ref="S583:S586"/>
    <mergeCell ref="D575:D577"/>
    <mergeCell ref="E575:E577"/>
    <mergeCell ref="R575:R577"/>
    <mergeCell ref="V854:V856"/>
    <mergeCell ref="S784:S786"/>
    <mergeCell ref="G722:G725"/>
    <mergeCell ref="G762:G764"/>
    <mergeCell ref="N816:N819"/>
    <mergeCell ref="R729:R731"/>
    <mergeCell ref="N758:N761"/>
    <mergeCell ref="R741:R743"/>
    <mergeCell ref="S566:S567"/>
    <mergeCell ref="U581:U582"/>
    <mergeCell ref="T611:T613"/>
    <mergeCell ref="U637:U639"/>
    <mergeCell ref="V637:V639"/>
    <mergeCell ref="W637:W639"/>
    <mergeCell ref="X637:X639"/>
    <mergeCell ref="V726:V728"/>
    <mergeCell ref="W726:W728"/>
    <mergeCell ref="P741:P743"/>
    <mergeCell ref="P747:P749"/>
    <mergeCell ref="U620:U623"/>
    <mergeCell ref="P624:P626"/>
    <mergeCell ref="S666:S668"/>
    <mergeCell ref="R653:R656"/>
    <mergeCell ref="W653:W656"/>
    <mergeCell ref="W700:W702"/>
    <mergeCell ref="S712:S715"/>
    <mergeCell ref="T712:T715"/>
    <mergeCell ref="R599:R601"/>
    <mergeCell ref="Q716:Q718"/>
    <mergeCell ref="T722:T725"/>
    <mergeCell ref="H590:H592"/>
    <mergeCell ref="H611:H613"/>
    <mergeCell ref="I587:I589"/>
    <mergeCell ref="S608:S610"/>
    <mergeCell ref="Q700:Q702"/>
    <mergeCell ref="P744:P746"/>
    <mergeCell ref="Q722:Q725"/>
    <mergeCell ref="T643:T645"/>
    <mergeCell ref="I620:I623"/>
    <mergeCell ref="V611:V613"/>
    <mergeCell ref="U608:U610"/>
    <mergeCell ref="Q597:Q598"/>
    <mergeCell ref="T624:T626"/>
    <mergeCell ref="T620:T623"/>
    <mergeCell ref="T597:T598"/>
    <mergeCell ref="U624:U626"/>
    <mergeCell ref="V640:V642"/>
    <mergeCell ref="P719:P721"/>
    <mergeCell ref="P716:P718"/>
    <mergeCell ref="T706:T708"/>
    <mergeCell ref="N703:N705"/>
    <mergeCell ref="S614:S616"/>
    <mergeCell ref="T614:T616"/>
    <mergeCell ref="X630:X633"/>
    <mergeCell ref="X617:X619"/>
    <mergeCell ref="N575:N577"/>
    <mergeCell ref="S575:S577"/>
    <mergeCell ref="T571:T574"/>
    <mergeCell ref="T583:T586"/>
    <mergeCell ref="S578:S580"/>
    <mergeCell ref="Q593:Q596"/>
    <mergeCell ref="H627:H629"/>
    <mergeCell ref="H599:H601"/>
    <mergeCell ref="G620:G623"/>
    <mergeCell ref="Q753:Q755"/>
    <mergeCell ref="Q765:Q767"/>
    <mergeCell ref="Q653:Q656"/>
    <mergeCell ref="I653:I656"/>
    <mergeCell ref="O657:O659"/>
    <mergeCell ref="L680:L682"/>
    <mergeCell ref="M680:M682"/>
    <mergeCell ref="N680:N682"/>
    <mergeCell ref="O680:O682"/>
    <mergeCell ref="T703:T705"/>
    <mergeCell ref="Y700:Y702"/>
    <mergeCell ref="W697:W699"/>
    <mergeCell ref="Z712:Z715"/>
    <mergeCell ref="N726:N728"/>
    <mergeCell ref="U729:U731"/>
    <mergeCell ref="V729:V731"/>
    <mergeCell ref="W744:W746"/>
    <mergeCell ref="J677:J679"/>
    <mergeCell ref="K677:K679"/>
    <mergeCell ref="O677:O679"/>
    <mergeCell ref="P677:P679"/>
    <mergeCell ref="V669:V672"/>
    <mergeCell ref="O703:O705"/>
    <mergeCell ref="Z744:Z746"/>
    <mergeCell ref="H575:H577"/>
    <mergeCell ref="H578:H580"/>
    <mergeCell ref="R593:R596"/>
    <mergeCell ref="V614:V616"/>
    <mergeCell ref="R590:R592"/>
    <mergeCell ref="S590:S592"/>
    <mergeCell ref="I627:I629"/>
    <mergeCell ref="AA583:AA586"/>
    <mergeCell ref="W608:W610"/>
    <mergeCell ref="AB617:AB619"/>
    <mergeCell ref="AB608:AB610"/>
    <mergeCell ref="AA640:AA642"/>
    <mergeCell ref="AB640:AB642"/>
    <mergeCell ref="W630:W633"/>
    <mergeCell ref="Q624:Q626"/>
    <mergeCell ref="N617:N619"/>
    <mergeCell ref="O614:O616"/>
    <mergeCell ref="N611:N613"/>
    <mergeCell ref="P649:P652"/>
    <mergeCell ref="Y735:Y737"/>
    <mergeCell ref="Z735:Z737"/>
    <mergeCell ref="AA735:AA737"/>
    <mergeCell ref="AB735:AB737"/>
    <mergeCell ref="P627:P629"/>
    <mergeCell ref="P620:P623"/>
    <mergeCell ref="W646:W648"/>
    <mergeCell ref="X646:X648"/>
    <mergeCell ref="Q646:Q648"/>
    <mergeCell ref="W706:W708"/>
    <mergeCell ref="P729:P731"/>
    <mergeCell ref="Q729:Q731"/>
    <mergeCell ref="T637:T639"/>
    <mergeCell ref="P611:P613"/>
    <mergeCell ref="Q617:Q619"/>
    <mergeCell ref="I611:I613"/>
    <mergeCell ref="P608:P610"/>
    <mergeCell ref="O620:O623"/>
    <mergeCell ref="N620:N623"/>
    <mergeCell ref="U719:U721"/>
    <mergeCell ref="O694:O696"/>
    <mergeCell ref="Q583:Q586"/>
    <mergeCell ref="O608:O610"/>
    <mergeCell ref="AA590:AA592"/>
    <mergeCell ref="Z614:Z616"/>
    <mergeCell ref="AA614:AA616"/>
    <mergeCell ref="Y637:Y639"/>
    <mergeCell ref="Z630:Z633"/>
    <mergeCell ref="O597:O598"/>
    <mergeCell ref="AD611:AD613"/>
    <mergeCell ref="Y593:Y596"/>
    <mergeCell ref="Z593:Z596"/>
    <mergeCell ref="AA593:AA596"/>
    <mergeCell ref="AB593:AB596"/>
    <mergeCell ref="AC593:AC596"/>
    <mergeCell ref="AD593:AD596"/>
    <mergeCell ref="G624:G626"/>
    <mergeCell ref="G599:G601"/>
    <mergeCell ref="G566:G567"/>
    <mergeCell ref="G608:G610"/>
    <mergeCell ref="H608:H610"/>
    <mergeCell ref="G583:G586"/>
    <mergeCell ref="H583:H586"/>
    <mergeCell ref="I590:I592"/>
    <mergeCell ref="N590:N592"/>
    <mergeCell ref="G590:G592"/>
    <mergeCell ref="O611:O613"/>
    <mergeCell ref="S599:S601"/>
    <mergeCell ref="O599:O601"/>
    <mergeCell ref="V590:V592"/>
    <mergeCell ref="V593:V596"/>
    <mergeCell ref="U593:U596"/>
    <mergeCell ref="G602:G604"/>
    <mergeCell ref="H602:H604"/>
    <mergeCell ref="I602:I604"/>
    <mergeCell ref="N602:N604"/>
    <mergeCell ref="O602:O604"/>
    <mergeCell ref="P602:P604"/>
    <mergeCell ref="Q602:Q604"/>
    <mergeCell ref="R602:R604"/>
    <mergeCell ref="S602:S604"/>
    <mergeCell ref="T602:T604"/>
    <mergeCell ref="U602:U604"/>
    <mergeCell ref="V602:V604"/>
    <mergeCell ref="W602:W604"/>
    <mergeCell ref="P634:P636"/>
    <mergeCell ref="Q634:Q636"/>
    <mergeCell ref="R634:R636"/>
    <mergeCell ref="T587:T589"/>
    <mergeCell ref="U587:U589"/>
    <mergeCell ref="N578:N580"/>
    <mergeCell ref="G614:G616"/>
    <mergeCell ref="P617:P619"/>
    <mergeCell ref="P568:P570"/>
    <mergeCell ref="S568:S570"/>
    <mergeCell ref="H634:H636"/>
    <mergeCell ref="I634:I636"/>
    <mergeCell ref="N634:N636"/>
    <mergeCell ref="O634:O636"/>
    <mergeCell ref="I581:I582"/>
    <mergeCell ref="Q581:Q582"/>
    <mergeCell ref="V620:V623"/>
    <mergeCell ref="W620:W623"/>
    <mergeCell ref="I568:I570"/>
    <mergeCell ref="AB611:AB613"/>
    <mergeCell ref="W611:W613"/>
    <mergeCell ref="Q578:Q580"/>
    <mergeCell ref="AJ480:AJ482"/>
    <mergeCell ref="AI527:AI530"/>
    <mergeCell ref="AC556:AC559"/>
    <mergeCell ref="AJ556:AJ559"/>
    <mergeCell ref="AG534:AG536"/>
    <mergeCell ref="W566:W567"/>
    <mergeCell ref="W568:W570"/>
    <mergeCell ref="Y583:Y586"/>
    <mergeCell ref="AD492:AD494"/>
    <mergeCell ref="Y489:Y491"/>
    <mergeCell ref="AF492:AF494"/>
    <mergeCell ref="AE492:AE494"/>
    <mergeCell ref="AC492:AC494"/>
    <mergeCell ref="Z518:Z520"/>
    <mergeCell ref="AB509:AB511"/>
    <mergeCell ref="AB553:AB555"/>
    <mergeCell ref="AD524:AD526"/>
    <mergeCell ref="AA495:AA498"/>
    <mergeCell ref="V556:V559"/>
    <mergeCell ref="V563:V565"/>
    <mergeCell ref="Z553:Z555"/>
    <mergeCell ref="W571:W574"/>
    <mergeCell ref="X571:X574"/>
    <mergeCell ref="W581:W582"/>
    <mergeCell ref="V553:V555"/>
    <mergeCell ref="V524:V526"/>
    <mergeCell ref="W524:W526"/>
    <mergeCell ref="AH509:AH511"/>
    <mergeCell ref="AE509:AE511"/>
    <mergeCell ref="Z521:Z523"/>
    <mergeCell ref="Y515:Y517"/>
    <mergeCell ref="Z515:Z517"/>
    <mergeCell ref="AE568:AE570"/>
    <mergeCell ref="Y581:Y582"/>
    <mergeCell ref="AC566:AC567"/>
    <mergeCell ref="AH483:AH485"/>
    <mergeCell ref="AI483:AI485"/>
    <mergeCell ref="AB489:AB491"/>
    <mergeCell ref="AF486:AF488"/>
    <mergeCell ref="AG486:AG488"/>
    <mergeCell ref="AE495:AE498"/>
    <mergeCell ref="AI550:AI552"/>
    <mergeCell ref="AG560:AG562"/>
    <mergeCell ref="AH578:AH580"/>
    <mergeCell ref="AH556:AH559"/>
    <mergeCell ref="AH566:AH567"/>
    <mergeCell ref="AJ553:AJ555"/>
    <mergeCell ref="AI509:AI511"/>
    <mergeCell ref="AB506:AB508"/>
    <mergeCell ref="W553:W555"/>
    <mergeCell ref="AF509:AF511"/>
    <mergeCell ref="AC518:AC520"/>
    <mergeCell ref="AD515:AD517"/>
    <mergeCell ref="AH521:AH523"/>
    <mergeCell ref="AI521:AI523"/>
    <mergeCell ref="AH515:AH517"/>
    <mergeCell ref="AH512:AH514"/>
    <mergeCell ref="X495:X498"/>
    <mergeCell ref="V495:V498"/>
    <mergeCell ref="V486:V488"/>
    <mergeCell ref="AF495:AF498"/>
    <mergeCell ref="AI506:AI508"/>
    <mergeCell ref="V583:V586"/>
    <mergeCell ref="W531:W533"/>
    <mergeCell ref="X566:X567"/>
    <mergeCell ref="AE515:AE517"/>
    <mergeCell ref="AF521:AF523"/>
    <mergeCell ref="X553:X555"/>
    <mergeCell ref="AC553:AC555"/>
    <mergeCell ref="AE553:AE555"/>
    <mergeCell ref="Z563:Z565"/>
    <mergeCell ref="AC568:AC570"/>
    <mergeCell ref="AE575:AE577"/>
    <mergeCell ref="AE571:AE574"/>
    <mergeCell ref="AD568:AD570"/>
    <mergeCell ref="Z499:Z502"/>
    <mergeCell ref="W515:W517"/>
    <mergeCell ref="W499:W502"/>
    <mergeCell ref="W518:W520"/>
    <mergeCell ref="Y541:Y543"/>
    <mergeCell ref="Z541:Z543"/>
    <mergeCell ref="AA541:AA543"/>
    <mergeCell ref="AI541:AI543"/>
    <mergeCell ref="AJ541:AJ543"/>
    <mergeCell ref="AE563:AE565"/>
    <mergeCell ref="AJ524:AJ526"/>
    <mergeCell ref="AJ527:AJ530"/>
    <mergeCell ref="AH534:AH536"/>
    <mergeCell ref="AI534:AI536"/>
    <mergeCell ref="AE499:AE502"/>
    <mergeCell ref="AJ486:AJ488"/>
    <mergeCell ref="V560:V562"/>
    <mergeCell ref="V483:V485"/>
    <mergeCell ref="Y568:Y570"/>
    <mergeCell ref="Y512:Y514"/>
    <mergeCell ref="AC509:AC511"/>
    <mergeCell ref="Z512:Z514"/>
    <mergeCell ref="X521:X523"/>
    <mergeCell ref="AH495:AH498"/>
    <mergeCell ref="W560:W562"/>
    <mergeCell ref="AD509:AD511"/>
    <mergeCell ref="AJ624:AJ626"/>
    <mergeCell ref="U563:U565"/>
    <mergeCell ref="Y563:Y565"/>
    <mergeCell ref="AF593:AF596"/>
    <mergeCell ref="W578:W580"/>
    <mergeCell ref="AC578:AC580"/>
    <mergeCell ref="W575:W577"/>
    <mergeCell ref="AC608:AC610"/>
    <mergeCell ref="AD608:AD610"/>
    <mergeCell ref="Z611:Z613"/>
    <mergeCell ref="Y575:Y577"/>
    <mergeCell ref="V575:V577"/>
    <mergeCell ref="AH581:AH582"/>
    <mergeCell ref="Y597:Y598"/>
    <mergeCell ref="X608:X610"/>
    <mergeCell ref="AI608:AI610"/>
    <mergeCell ref="AA587:AA589"/>
    <mergeCell ref="AB587:AB589"/>
    <mergeCell ref="AC587:AC589"/>
    <mergeCell ref="Y599:Y601"/>
    <mergeCell ref="V608:V610"/>
    <mergeCell ref="W583:W586"/>
    <mergeCell ref="X583:X586"/>
    <mergeCell ref="AF571:AF574"/>
    <mergeCell ref="V581:V582"/>
    <mergeCell ref="X590:X592"/>
    <mergeCell ref="U571:U574"/>
    <mergeCell ref="W590:W592"/>
    <mergeCell ref="AG593:AG596"/>
    <mergeCell ref="AI571:AI574"/>
    <mergeCell ref="AI575:AI577"/>
    <mergeCell ref="AF575:AF577"/>
    <mergeCell ref="Y578:Y580"/>
    <mergeCell ref="Z578:Z580"/>
    <mergeCell ref="U599:U601"/>
    <mergeCell ref="AG597:AG598"/>
    <mergeCell ref="AG575:AG577"/>
    <mergeCell ref="AF611:AF613"/>
    <mergeCell ref="AB575:AB577"/>
    <mergeCell ref="AD578:AD580"/>
    <mergeCell ref="AJ608:AJ610"/>
    <mergeCell ref="AG611:AG613"/>
    <mergeCell ref="AJ597:AJ598"/>
    <mergeCell ref="AA608:AA610"/>
    <mergeCell ref="AB578:AB580"/>
    <mergeCell ref="AB597:AB598"/>
    <mergeCell ref="AE587:AE589"/>
    <mergeCell ref="AB581:AB582"/>
    <mergeCell ref="V587:V589"/>
    <mergeCell ref="AD620:AD623"/>
    <mergeCell ref="AD617:AD619"/>
    <mergeCell ref="AE593:AE596"/>
    <mergeCell ref="AI614:AI616"/>
    <mergeCell ref="AF614:AF616"/>
    <mergeCell ref="AF620:AF623"/>
    <mergeCell ref="AH597:AH598"/>
    <mergeCell ref="AI597:AI598"/>
    <mergeCell ref="Z568:Z570"/>
    <mergeCell ref="AF563:AF565"/>
    <mergeCell ref="X624:X626"/>
    <mergeCell ref="X599:X601"/>
    <mergeCell ref="AG624:AG626"/>
    <mergeCell ref="AH624:AH626"/>
    <mergeCell ref="AF624:AF626"/>
    <mergeCell ref="AJ627:AJ629"/>
    <mergeCell ref="AF587:AF589"/>
    <mergeCell ref="AG587:AG589"/>
    <mergeCell ref="AH587:AH589"/>
    <mergeCell ref="AI587:AI589"/>
    <mergeCell ref="AJ587:AJ589"/>
    <mergeCell ref="Y611:Y613"/>
    <mergeCell ref="AH611:AH613"/>
    <mergeCell ref="AI611:AI613"/>
    <mergeCell ref="AE581:AE582"/>
    <mergeCell ref="AJ581:AJ582"/>
    <mergeCell ref="Z608:Z610"/>
    <mergeCell ref="AI581:AI582"/>
    <mergeCell ref="AF581:AF582"/>
    <mergeCell ref="AI593:AI596"/>
    <mergeCell ref="Y556:Y559"/>
    <mergeCell ref="AD560:AD562"/>
    <mergeCell ref="AA556:AA559"/>
    <mergeCell ref="Z566:Z567"/>
    <mergeCell ref="AD597:AD598"/>
    <mergeCell ref="W614:W616"/>
    <mergeCell ref="AD627:AD629"/>
    <mergeCell ref="AJ614:AJ616"/>
    <mergeCell ref="AH583:AH586"/>
    <mergeCell ref="AI583:AI586"/>
    <mergeCell ref="AA620:AA623"/>
    <mergeCell ref="AA627:AA629"/>
    <mergeCell ref="Z583:Z586"/>
    <mergeCell ref="Y627:Y629"/>
    <mergeCell ref="Z627:Z629"/>
    <mergeCell ref="Z587:Z589"/>
    <mergeCell ref="AC581:AC582"/>
    <mergeCell ref="AJ571:AJ574"/>
    <mergeCell ref="AJ575:AJ577"/>
    <mergeCell ref="AB627:AB629"/>
    <mergeCell ref="AD624:AD626"/>
    <mergeCell ref="AA617:AA619"/>
    <mergeCell ref="AC620:AC623"/>
    <mergeCell ref="Z620:Z623"/>
    <mergeCell ref="AD583:AD586"/>
    <mergeCell ref="AE620:AE623"/>
    <mergeCell ref="AJ590:AJ592"/>
    <mergeCell ref="Z581:Z582"/>
    <mergeCell ref="AA581:AA582"/>
    <mergeCell ref="AC583:AC586"/>
    <mergeCell ref="AJ568:AJ570"/>
    <mergeCell ref="AC597:AC598"/>
    <mergeCell ref="AJ620:AJ623"/>
    <mergeCell ref="AG617:AG619"/>
    <mergeCell ref="AI617:AI619"/>
    <mergeCell ref="AJ617:AJ619"/>
    <mergeCell ref="AG620:AG623"/>
    <mergeCell ref="AH620:AH623"/>
    <mergeCell ref="AI620:AI623"/>
    <mergeCell ref="AI590:AI592"/>
    <mergeCell ref="AG590:AG592"/>
    <mergeCell ref="AH590:AH592"/>
    <mergeCell ref="AE597:AE598"/>
    <mergeCell ref="AF597:AF598"/>
    <mergeCell ref="AB590:AB592"/>
    <mergeCell ref="AC590:AC592"/>
    <mergeCell ref="AD590:AD592"/>
    <mergeCell ref="AE590:AE592"/>
    <mergeCell ref="AF590:AF592"/>
    <mergeCell ref="AH617:AH619"/>
    <mergeCell ref="Z599:Z601"/>
    <mergeCell ref="AA599:AA601"/>
    <mergeCell ref="AB599:AB601"/>
    <mergeCell ref="AC599:AC601"/>
    <mergeCell ref="AD599:AD601"/>
    <mergeCell ref="AE599:AE601"/>
    <mergeCell ref="AD587:AD589"/>
    <mergeCell ref="AI568:AI570"/>
    <mergeCell ref="AA571:AA574"/>
    <mergeCell ref="AH593:AH596"/>
    <mergeCell ref="AG583:AG586"/>
    <mergeCell ref="AD575:AD577"/>
    <mergeCell ref="AD571:AD574"/>
    <mergeCell ref="AG581:AG582"/>
    <mergeCell ref="AH550:AH552"/>
    <mergeCell ref="AJ537:AJ540"/>
    <mergeCell ref="AG547:AG549"/>
    <mergeCell ref="AH547:AH549"/>
    <mergeCell ref="AI547:AI549"/>
    <mergeCell ref="AJ547:AJ549"/>
    <mergeCell ref="Z537:Z540"/>
    <mergeCell ref="T593:T596"/>
    <mergeCell ref="AJ550:AJ552"/>
    <mergeCell ref="Z575:Z577"/>
    <mergeCell ref="X575:X577"/>
    <mergeCell ref="AJ593:AJ596"/>
    <mergeCell ref="AJ611:AJ613"/>
    <mergeCell ref="Y608:Y610"/>
    <mergeCell ref="U597:U598"/>
    <mergeCell ref="V597:V598"/>
    <mergeCell ref="AJ578:AJ580"/>
    <mergeCell ref="Z597:Z598"/>
    <mergeCell ref="AA597:AA598"/>
    <mergeCell ref="W587:W589"/>
    <mergeCell ref="X587:X589"/>
    <mergeCell ref="AB583:AB586"/>
    <mergeCell ref="AI578:AI580"/>
    <mergeCell ref="AE578:AE580"/>
    <mergeCell ref="AG571:AG574"/>
    <mergeCell ref="AH575:AH577"/>
    <mergeCell ref="AD581:AD582"/>
    <mergeCell ref="AJ583:AJ586"/>
    <mergeCell ref="T547:T549"/>
    <mergeCell ref="V547:V549"/>
    <mergeCell ref="U541:U543"/>
    <mergeCell ref="V541:V543"/>
    <mergeCell ref="W541:W543"/>
    <mergeCell ref="X541:X543"/>
    <mergeCell ref="AH563:AH565"/>
    <mergeCell ref="AB556:AB559"/>
    <mergeCell ref="V578:V580"/>
    <mergeCell ref="AF568:AF570"/>
    <mergeCell ref="AH571:AH574"/>
    <mergeCell ref="X563:X565"/>
    <mergeCell ref="AJ560:AJ562"/>
    <mergeCell ref="AA553:AA555"/>
    <mergeCell ref="AD566:AD567"/>
    <mergeCell ref="AA575:AA577"/>
    <mergeCell ref="AC575:AC577"/>
    <mergeCell ref="AF578:AF580"/>
    <mergeCell ref="X560:X562"/>
    <mergeCell ref="AD556:AD559"/>
    <mergeCell ref="AD553:AD555"/>
    <mergeCell ref="T480:T482"/>
    <mergeCell ref="U480:U482"/>
    <mergeCell ref="V499:V502"/>
    <mergeCell ref="S492:S494"/>
    <mergeCell ref="S534:S536"/>
    <mergeCell ref="T534:T536"/>
    <mergeCell ref="V509:V511"/>
    <mergeCell ref="Z480:Z482"/>
    <mergeCell ref="S527:S530"/>
    <mergeCell ref="V531:V533"/>
    <mergeCell ref="T531:T533"/>
    <mergeCell ref="F492:F494"/>
    <mergeCell ref="F531:F533"/>
    <mergeCell ref="R506:R508"/>
    <mergeCell ref="U503:U505"/>
    <mergeCell ref="T506:T508"/>
    <mergeCell ref="N506:N508"/>
    <mergeCell ref="O506:O508"/>
    <mergeCell ref="G489:G491"/>
    <mergeCell ref="F489:F491"/>
    <mergeCell ref="H486:H488"/>
    <mergeCell ref="O531:O533"/>
    <mergeCell ref="P509:P511"/>
    <mergeCell ref="P483:P485"/>
    <mergeCell ref="Q483:Q485"/>
    <mergeCell ref="W547:W549"/>
    <mergeCell ref="X547:X549"/>
    <mergeCell ref="Y547:Y549"/>
    <mergeCell ref="AF599:AF601"/>
    <mergeCell ref="AG599:AG601"/>
    <mergeCell ref="AH599:AH601"/>
    <mergeCell ref="AI599:AI601"/>
    <mergeCell ref="AJ599:AJ601"/>
    <mergeCell ref="AE583:AE586"/>
    <mergeCell ref="AF583:AF586"/>
    <mergeCell ref="S547:S549"/>
    <mergeCell ref="AJ531:AJ533"/>
    <mergeCell ref="V518:V520"/>
    <mergeCell ref="AG521:AG523"/>
    <mergeCell ref="AH531:AH533"/>
    <mergeCell ref="AI531:AI533"/>
    <mergeCell ref="X518:X520"/>
    <mergeCell ref="W521:W523"/>
    <mergeCell ref="W506:W508"/>
    <mergeCell ref="AI495:AI498"/>
    <mergeCell ref="AD499:AD502"/>
    <mergeCell ref="AI515:AI517"/>
    <mergeCell ref="AD527:AD530"/>
    <mergeCell ref="AE527:AE530"/>
    <mergeCell ref="AF527:AF530"/>
    <mergeCell ref="AF524:AF526"/>
    <mergeCell ref="AH499:AH502"/>
    <mergeCell ref="AI499:AI502"/>
    <mergeCell ref="W512:W514"/>
    <mergeCell ref="X512:X514"/>
    <mergeCell ref="X499:X502"/>
    <mergeCell ref="Y521:Y523"/>
    <mergeCell ref="AD521:AD523"/>
    <mergeCell ref="X524:X526"/>
    <mergeCell ref="AE534:AE536"/>
    <mergeCell ref="AF534:AF536"/>
    <mergeCell ref="Y571:Y574"/>
    <mergeCell ref="Z571:Z574"/>
    <mergeCell ref="AA578:AA580"/>
    <mergeCell ref="R541:R543"/>
    <mergeCell ref="S541:S543"/>
    <mergeCell ref="T541:T543"/>
    <mergeCell ref="P534:P536"/>
    <mergeCell ref="O518:O520"/>
    <mergeCell ref="T527:T530"/>
    <mergeCell ref="U527:U530"/>
    <mergeCell ref="U506:U508"/>
    <mergeCell ref="Q499:Q502"/>
    <mergeCell ref="Q521:Q523"/>
    <mergeCell ref="O503:O505"/>
    <mergeCell ref="R499:R502"/>
    <mergeCell ref="P527:P530"/>
    <mergeCell ref="U521:U523"/>
    <mergeCell ref="I518:I520"/>
    <mergeCell ref="P524:P526"/>
    <mergeCell ref="Q524:Q526"/>
    <mergeCell ref="Y486:Y488"/>
    <mergeCell ref="Z486:Z488"/>
    <mergeCell ref="Y492:Y494"/>
    <mergeCell ref="T512:T514"/>
    <mergeCell ref="S512:S514"/>
    <mergeCell ref="W534:W536"/>
    <mergeCell ref="X534:X536"/>
    <mergeCell ref="Z534:Z536"/>
    <mergeCell ref="Y537:Y540"/>
    <mergeCell ref="Y506:Y508"/>
    <mergeCell ref="Q537:Q540"/>
    <mergeCell ref="R537:R540"/>
    <mergeCell ref="S537:S540"/>
    <mergeCell ref="T537:T540"/>
    <mergeCell ref="U537:U540"/>
    <mergeCell ref="V534:V536"/>
    <mergeCell ref="O521:O523"/>
    <mergeCell ref="I534:I536"/>
    <mergeCell ref="R512:R514"/>
    <mergeCell ref="T521:T523"/>
    <mergeCell ref="N489:N491"/>
    <mergeCell ref="T518:T520"/>
    <mergeCell ref="I495:I498"/>
    <mergeCell ref="R503:R505"/>
    <mergeCell ref="S531:S533"/>
    <mergeCell ref="S460:S462"/>
    <mergeCell ref="T460:T462"/>
    <mergeCell ref="V460:V462"/>
    <mergeCell ref="N512:N514"/>
    <mergeCell ref="P512:P514"/>
    <mergeCell ref="P515:P517"/>
    <mergeCell ref="V527:V530"/>
    <mergeCell ref="W527:W530"/>
    <mergeCell ref="R495:R498"/>
    <mergeCell ref="W492:W494"/>
    <mergeCell ref="G476:G479"/>
    <mergeCell ref="T454:T456"/>
    <mergeCell ref="V450:V453"/>
    <mergeCell ref="S486:S488"/>
    <mergeCell ref="T486:T488"/>
    <mergeCell ref="P495:P498"/>
    <mergeCell ref="U495:U498"/>
    <mergeCell ref="E440:E442"/>
    <mergeCell ref="T440:T442"/>
    <mergeCell ref="I440:I442"/>
    <mergeCell ref="G437:G439"/>
    <mergeCell ref="G524:G526"/>
    <mergeCell ref="S469:S471"/>
    <mergeCell ref="R492:R494"/>
    <mergeCell ref="N446:N449"/>
    <mergeCell ref="T469:T471"/>
    <mergeCell ref="U469:U471"/>
    <mergeCell ref="R454:R456"/>
    <mergeCell ref="S457:S459"/>
    <mergeCell ref="I463:I465"/>
    <mergeCell ref="V492:V494"/>
    <mergeCell ref="N521:N523"/>
    <mergeCell ref="I460:I462"/>
    <mergeCell ref="H515:H517"/>
    <mergeCell ref="H489:H491"/>
    <mergeCell ref="N495:N498"/>
    <mergeCell ref="R524:R526"/>
    <mergeCell ref="I503:I505"/>
    <mergeCell ref="N515:N517"/>
    <mergeCell ref="O469:O471"/>
    <mergeCell ref="O486:O488"/>
    <mergeCell ref="I489:I491"/>
    <mergeCell ref="S450:S453"/>
    <mergeCell ref="S443:S445"/>
    <mergeCell ref="G515:G517"/>
    <mergeCell ref="U512:U514"/>
    <mergeCell ref="T466:T468"/>
    <mergeCell ref="F515:F517"/>
    <mergeCell ref="T524:T526"/>
    <mergeCell ref="U524:U526"/>
    <mergeCell ref="H495:H498"/>
    <mergeCell ref="R489:R491"/>
    <mergeCell ref="T489:T491"/>
    <mergeCell ref="F446:F449"/>
    <mergeCell ref="G446:G449"/>
    <mergeCell ref="E443:E445"/>
    <mergeCell ref="H437:H439"/>
    <mergeCell ref="N472:N475"/>
    <mergeCell ref="Q515:Q517"/>
    <mergeCell ref="I524:I526"/>
    <mergeCell ref="V489:V491"/>
    <mergeCell ref="S509:S511"/>
    <mergeCell ref="T509:T511"/>
    <mergeCell ref="I527:I530"/>
    <mergeCell ref="Q566:Q567"/>
    <mergeCell ref="F563:F565"/>
    <mergeCell ref="O515:O517"/>
    <mergeCell ref="Q509:Q511"/>
    <mergeCell ref="I506:I508"/>
    <mergeCell ref="G556:G559"/>
    <mergeCell ref="G509:G511"/>
    <mergeCell ref="I571:I574"/>
    <mergeCell ref="D454:D456"/>
    <mergeCell ref="E454:E456"/>
    <mergeCell ref="F454:F456"/>
    <mergeCell ref="G454:G456"/>
    <mergeCell ref="E509:E511"/>
    <mergeCell ref="C506:C508"/>
    <mergeCell ref="N568:N570"/>
    <mergeCell ref="C437:C439"/>
    <mergeCell ref="C512:C514"/>
    <mergeCell ref="E521:E523"/>
    <mergeCell ref="O560:O562"/>
    <mergeCell ref="N492:N494"/>
    <mergeCell ref="I480:I482"/>
    <mergeCell ref="D460:D462"/>
    <mergeCell ref="E450:E453"/>
    <mergeCell ref="F450:F453"/>
    <mergeCell ref="F499:F502"/>
    <mergeCell ref="G472:G475"/>
    <mergeCell ref="H472:H475"/>
    <mergeCell ref="I472:I475"/>
    <mergeCell ref="D489:D491"/>
    <mergeCell ref="E495:E498"/>
    <mergeCell ref="E499:E502"/>
    <mergeCell ref="G450:G453"/>
    <mergeCell ref="P492:P494"/>
    <mergeCell ref="E476:E479"/>
    <mergeCell ref="F476:F479"/>
    <mergeCell ref="D469:D471"/>
    <mergeCell ref="E492:E494"/>
    <mergeCell ref="E457:E459"/>
    <mergeCell ref="H457:H459"/>
    <mergeCell ref="D446:D449"/>
    <mergeCell ref="P443:P445"/>
    <mergeCell ref="O495:O498"/>
    <mergeCell ref="Q495:Q498"/>
    <mergeCell ref="E469:E471"/>
    <mergeCell ref="F469:F471"/>
    <mergeCell ref="G469:G471"/>
    <mergeCell ref="H469:H471"/>
    <mergeCell ref="I469:I471"/>
    <mergeCell ref="E503:E505"/>
    <mergeCell ref="F503:F505"/>
    <mergeCell ref="E463:E465"/>
    <mergeCell ref="F463:F465"/>
    <mergeCell ref="C446:C449"/>
    <mergeCell ref="C537:C540"/>
    <mergeCell ref="D537:D540"/>
    <mergeCell ref="D531:D533"/>
    <mergeCell ref="I537:I540"/>
    <mergeCell ref="O512:O514"/>
    <mergeCell ref="N527:N530"/>
    <mergeCell ref="O527:O530"/>
    <mergeCell ref="D476:D479"/>
    <mergeCell ref="Q541:Q543"/>
    <mergeCell ref="H568:H570"/>
    <mergeCell ref="H571:H574"/>
    <mergeCell ref="N537:N540"/>
    <mergeCell ref="O537:O540"/>
    <mergeCell ref="P593:P596"/>
    <mergeCell ref="F593:F596"/>
    <mergeCell ref="H518:H520"/>
    <mergeCell ref="F518:F520"/>
    <mergeCell ref="P521:P523"/>
    <mergeCell ref="G521:G523"/>
    <mergeCell ref="C527:C530"/>
    <mergeCell ref="B556:B559"/>
    <mergeCell ref="B563:B565"/>
    <mergeCell ref="B560:B562"/>
    <mergeCell ref="B515:B517"/>
    <mergeCell ref="B503:B505"/>
    <mergeCell ref="B512:B514"/>
    <mergeCell ref="D512:D514"/>
    <mergeCell ref="D515:D517"/>
    <mergeCell ref="E515:E517"/>
    <mergeCell ref="O581:O582"/>
    <mergeCell ref="F578:F580"/>
    <mergeCell ref="B571:B574"/>
    <mergeCell ref="E537:E540"/>
    <mergeCell ref="F537:F540"/>
    <mergeCell ref="G537:G540"/>
    <mergeCell ref="O534:O536"/>
    <mergeCell ref="I492:I494"/>
    <mergeCell ref="C575:C577"/>
    <mergeCell ref="D480:D482"/>
    <mergeCell ref="E480:E482"/>
    <mergeCell ref="F480:F482"/>
    <mergeCell ref="G480:G482"/>
    <mergeCell ref="H480:H482"/>
    <mergeCell ref="O483:O485"/>
    <mergeCell ref="I483:I485"/>
    <mergeCell ref="O566:O567"/>
    <mergeCell ref="F547:F549"/>
    <mergeCell ref="G547:G549"/>
    <mergeCell ref="H547:H549"/>
    <mergeCell ref="I547:I549"/>
    <mergeCell ref="N547:N549"/>
    <mergeCell ref="D483:D485"/>
    <mergeCell ref="N560:N562"/>
    <mergeCell ref="H541:H543"/>
    <mergeCell ref="I541:I543"/>
    <mergeCell ref="N541:N543"/>
    <mergeCell ref="O541:O543"/>
    <mergeCell ref="D503:D505"/>
    <mergeCell ref="C480:C482"/>
    <mergeCell ref="D518:D520"/>
    <mergeCell ref="H534:H536"/>
    <mergeCell ref="N531:N533"/>
    <mergeCell ref="C499:C502"/>
    <mergeCell ref="C521:C523"/>
    <mergeCell ref="B568:B570"/>
    <mergeCell ref="B480:B482"/>
    <mergeCell ref="F512:F514"/>
    <mergeCell ref="H509:H511"/>
    <mergeCell ref="O489:O491"/>
    <mergeCell ref="B509:B511"/>
    <mergeCell ref="H483:H485"/>
    <mergeCell ref="B483:B485"/>
    <mergeCell ref="C483:C485"/>
    <mergeCell ref="G499:G502"/>
    <mergeCell ref="G587:G589"/>
    <mergeCell ref="B537:B540"/>
    <mergeCell ref="B521:B523"/>
    <mergeCell ref="C503:C505"/>
    <mergeCell ref="G506:G508"/>
    <mergeCell ref="E581:E582"/>
    <mergeCell ref="B534:B536"/>
    <mergeCell ref="C534:C536"/>
    <mergeCell ref="B541:B543"/>
    <mergeCell ref="E518:E520"/>
    <mergeCell ref="E566:E567"/>
    <mergeCell ref="D521:D523"/>
    <mergeCell ref="G541:G543"/>
    <mergeCell ref="B553:B555"/>
    <mergeCell ref="D506:D508"/>
    <mergeCell ref="E506:E508"/>
    <mergeCell ref="D527:D530"/>
    <mergeCell ref="E527:E530"/>
    <mergeCell ref="E524:E526"/>
    <mergeCell ref="F524:F526"/>
    <mergeCell ref="F509:F511"/>
    <mergeCell ref="E512:E514"/>
    <mergeCell ref="F534:F536"/>
    <mergeCell ref="G534:G536"/>
    <mergeCell ref="H537:H540"/>
    <mergeCell ref="H560:H562"/>
    <mergeCell ref="H521:H523"/>
    <mergeCell ref="H553:H555"/>
    <mergeCell ref="E531:E533"/>
    <mergeCell ref="C563:C565"/>
    <mergeCell ref="D553:D555"/>
    <mergeCell ref="E553:E555"/>
    <mergeCell ref="D556:D559"/>
    <mergeCell ref="E556:E559"/>
    <mergeCell ref="D560:D562"/>
    <mergeCell ref="E560:E562"/>
    <mergeCell ref="C571:C574"/>
    <mergeCell ref="D571:D574"/>
    <mergeCell ref="D568:D570"/>
    <mergeCell ref="E568:E570"/>
    <mergeCell ref="H506:H508"/>
    <mergeCell ref="F521:F523"/>
    <mergeCell ref="F575:F577"/>
    <mergeCell ref="H503:H505"/>
    <mergeCell ref="Q590:Q592"/>
    <mergeCell ref="C578:C580"/>
    <mergeCell ref="P566:P567"/>
    <mergeCell ref="H663:H665"/>
    <mergeCell ref="E663:E665"/>
    <mergeCell ref="N608:N610"/>
    <mergeCell ref="H597:H598"/>
    <mergeCell ref="I597:I598"/>
    <mergeCell ref="N694:N696"/>
    <mergeCell ref="H653:H656"/>
    <mergeCell ref="N657:N659"/>
    <mergeCell ref="B575:B577"/>
    <mergeCell ref="G640:G642"/>
    <mergeCell ref="E637:E639"/>
    <mergeCell ref="F637:F639"/>
    <mergeCell ref="G637:G639"/>
    <mergeCell ref="H637:H639"/>
    <mergeCell ref="I637:I639"/>
    <mergeCell ref="N637:N639"/>
    <mergeCell ref="O637:O639"/>
    <mergeCell ref="P637:P639"/>
    <mergeCell ref="Q637:Q639"/>
    <mergeCell ref="B617:B619"/>
    <mergeCell ref="C581:C582"/>
    <mergeCell ref="G578:G580"/>
    <mergeCell ref="D617:D619"/>
    <mergeCell ref="E617:E619"/>
    <mergeCell ref="F617:F619"/>
    <mergeCell ref="B646:B648"/>
    <mergeCell ref="B649:B652"/>
    <mergeCell ref="E593:E596"/>
    <mergeCell ref="I575:I577"/>
    <mergeCell ref="N581:N582"/>
    <mergeCell ref="I566:I567"/>
    <mergeCell ref="B566:B567"/>
    <mergeCell ref="P578:P580"/>
    <mergeCell ref="O649:O652"/>
    <mergeCell ref="O683:O686"/>
    <mergeCell ref="P683:P686"/>
    <mergeCell ref="Q683:Q686"/>
    <mergeCell ref="D583:D586"/>
    <mergeCell ref="E674:E676"/>
    <mergeCell ref="E660:E662"/>
    <mergeCell ref="F660:F662"/>
    <mergeCell ref="D599:D601"/>
    <mergeCell ref="D597:D598"/>
    <mergeCell ref="C624:C626"/>
    <mergeCell ref="B578:B580"/>
    <mergeCell ref="B581:B582"/>
    <mergeCell ref="B620:B623"/>
    <mergeCell ref="B674:B676"/>
    <mergeCell ref="B590:B592"/>
    <mergeCell ref="C674:C676"/>
    <mergeCell ref="B611:B613"/>
    <mergeCell ref="B624:B626"/>
    <mergeCell ref="F611:F613"/>
    <mergeCell ref="G611:G613"/>
    <mergeCell ref="I578:I580"/>
    <mergeCell ref="P571:P574"/>
    <mergeCell ref="C611:C613"/>
    <mergeCell ref="B643:B645"/>
    <mergeCell ref="C649:C652"/>
    <mergeCell ref="I617:I619"/>
    <mergeCell ref="D590:D592"/>
    <mergeCell ref="G593:G596"/>
    <mergeCell ref="H593:H596"/>
    <mergeCell ref="I593:I596"/>
    <mergeCell ref="N593:N596"/>
    <mergeCell ref="O593:O596"/>
    <mergeCell ref="E624:E626"/>
    <mergeCell ref="F624:F626"/>
    <mergeCell ref="F587:F589"/>
    <mergeCell ref="C646:C648"/>
    <mergeCell ref="B627:B629"/>
    <mergeCell ref="F571:F574"/>
    <mergeCell ref="G575:G577"/>
    <mergeCell ref="F568:F570"/>
    <mergeCell ref="C553:C555"/>
    <mergeCell ref="G553:G555"/>
    <mergeCell ref="D627:D629"/>
    <mergeCell ref="F566:F567"/>
    <mergeCell ref="D614:D616"/>
    <mergeCell ref="F608:F610"/>
    <mergeCell ref="F627:F629"/>
    <mergeCell ref="E620:E623"/>
    <mergeCell ref="F620:F623"/>
    <mergeCell ref="D608:D610"/>
    <mergeCell ref="E608:E610"/>
    <mergeCell ref="D624:D626"/>
    <mergeCell ref="D640:D642"/>
    <mergeCell ref="E599:E601"/>
    <mergeCell ref="B602:B604"/>
    <mergeCell ref="C602:C604"/>
    <mergeCell ref="D602:D604"/>
    <mergeCell ref="E602:E604"/>
    <mergeCell ref="F602:F604"/>
    <mergeCell ref="O587:O589"/>
    <mergeCell ref="O571:O574"/>
    <mergeCell ref="I608:I610"/>
    <mergeCell ref="B637:B639"/>
    <mergeCell ref="C637:C639"/>
    <mergeCell ref="D637:D639"/>
    <mergeCell ref="F614:F616"/>
    <mergeCell ref="D634:D636"/>
    <mergeCell ref="F634:F636"/>
    <mergeCell ref="G634:G636"/>
    <mergeCell ref="B608:B610"/>
    <mergeCell ref="B614:B616"/>
    <mergeCell ref="B583:B586"/>
    <mergeCell ref="N587:N589"/>
    <mergeCell ref="I583:I586"/>
    <mergeCell ref="G560:G562"/>
    <mergeCell ref="G568:G570"/>
    <mergeCell ref="D587:D589"/>
    <mergeCell ref="O583:O586"/>
    <mergeCell ref="E614:E616"/>
    <mergeCell ref="D563:D565"/>
    <mergeCell ref="F556:F559"/>
    <mergeCell ref="E590:E592"/>
    <mergeCell ref="F590:F592"/>
    <mergeCell ref="N553:N555"/>
    <mergeCell ref="N563:N565"/>
    <mergeCell ref="N566:N567"/>
    <mergeCell ref="E640:E642"/>
    <mergeCell ref="N571:N574"/>
    <mergeCell ref="O568:O570"/>
    <mergeCell ref="H624:H626"/>
    <mergeCell ref="B683:B686"/>
    <mergeCell ref="H643:H645"/>
    <mergeCell ref="F560:F562"/>
    <mergeCell ref="D566:D567"/>
    <mergeCell ref="P590:P592"/>
    <mergeCell ref="D593:D596"/>
    <mergeCell ref="C756:C757"/>
    <mergeCell ref="E712:E715"/>
    <mergeCell ref="D753:D755"/>
    <mergeCell ref="B666:B668"/>
    <mergeCell ref="B697:B699"/>
    <mergeCell ref="B741:B743"/>
    <mergeCell ref="D712:D715"/>
    <mergeCell ref="G744:G746"/>
    <mergeCell ref="H750:H752"/>
    <mergeCell ref="D744:D746"/>
    <mergeCell ref="B712:B715"/>
    <mergeCell ref="C712:C715"/>
    <mergeCell ref="H744:H746"/>
    <mergeCell ref="N753:N755"/>
    <mergeCell ref="H700:H702"/>
    <mergeCell ref="H703:H705"/>
    <mergeCell ref="E726:E728"/>
    <mergeCell ref="D722:D725"/>
    <mergeCell ref="O709:O711"/>
    <mergeCell ref="C706:C708"/>
    <mergeCell ref="C722:C725"/>
    <mergeCell ref="I643:I645"/>
    <mergeCell ref="E697:E699"/>
    <mergeCell ref="F697:F699"/>
    <mergeCell ref="O744:O746"/>
    <mergeCell ref="I722:I725"/>
    <mergeCell ref="C697:C699"/>
    <mergeCell ref="C660:C662"/>
    <mergeCell ref="D649:D652"/>
    <mergeCell ref="G680:G682"/>
    <mergeCell ref="H680:H682"/>
    <mergeCell ref="G666:G668"/>
    <mergeCell ref="H666:H668"/>
    <mergeCell ref="I666:I668"/>
    <mergeCell ref="O666:O668"/>
    <mergeCell ref="E653:E656"/>
    <mergeCell ref="C700:C702"/>
    <mergeCell ref="G657:G659"/>
    <mergeCell ref="B756:B757"/>
    <mergeCell ref="I756:I757"/>
    <mergeCell ref="N750:N752"/>
    <mergeCell ref="G653:G656"/>
    <mergeCell ref="G709:G711"/>
    <mergeCell ref="H709:H711"/>
    <mergeCell ref="C669:C672"/>
    <mergeCell ref="E741:E743"/>
    <mergeCell ref="G719:G721"/>
    <mergeCell ref="I750:I752"/>
    <mergeCell ref="C627:C629"/>
    <mergeCell ref="B640:B642"/>
    <mergeCell ref="C640:C642"/>
    <mergeCell ref="C590:C592"/>
    <mergeCell ref="B599:B601"/>
    <mergeCell ref="C599:C601"/>
    <mergeCell ref="B597:B598"/>
    <mergeCell ref="C597:C598"/>
    <mergeCell ref="H587:H589"/>
    <mergeCell ref="H753:H755"/>
    <mergeCell ref="C765:C767"/>
    <mergeCell ref="D765:D767"/>
    <mergeCell ref="C777:C780"/>
    <mergeCell ref="B762:B764"/>
    <mergeCell ref="C762:C764"/>
    <mergeCell ref="D762:D764"/>
    <mergeCell ref="P814:P815"/>
    <mergeCell ref="C663:C665"/>
    <mergeCell ref="D663:D665"/>
    <mergeCell ref="C729:C731"/>
    <mergeCell ref="N709:N711"/>
    <mergeCell ref="L691:L693"/>
    <mergeCell ref="M691:M693"/>
    <mergeCell ref="N691:N693"/>
    <mergeCell ref="O691:O693"/>
    <mergeCell ref="P691:P693"/>
    <mergeCell ref="Q691:Q693"/>
    <mergeCell ref="B709:B711"/>
    <mergeCell ref="B694:B696"/>
    <mergeCell ref="B657:B659"/>
    <mergeCell ref="B660:B662"/>
    <mergeCell ref="B653:B656"/>
    <mergeCell ref="C657:C659"/>
    <mergeCell ref="D657:D659"/>
    <mergeCell ref="E657:E659"/>
    <mergeCell ref="D660:D662"/>
    <mergeCell ref="B669:B672"/>
    <mergeCell ref="G683:G686"/>
    <mergeCell ref="H683:H686"/>
    <mergeCell ref="D677:D679"/>
    <mergeCell ref="H719:H721"/>
    <mergeCell ref="Q677:Q679"/>
    <mergeCell ref="B700:B702"/>
    <mergeCell ref="C653:C656"/>
    <mergeCell ref="I744:I746"/>
    <mergeCell ref="O753:O755"/>
    <mergeCell ref="H774:H776"/>
    <mergeCell ref="G741:G743"/>
    <mergeCell ref="N747:N749"/>
    <mergeCell ref="O747:O749"/>
    <mergeCell ref="C747:C749"/>
    <mergeCell ref="E753:E755"/>
    <mergeCell ref="C750:C752"/>
    <mergeCell ref="N810:N813"/>
    <mergeCell ref="D716:D718"/>
    <mergeCell ref="E716:E718"/>
    <mergeCell ref="B719:B721"/>
    <mergeCell ref="C719:C721"/>
    <mergeCell ref="D719:D721"/>
    <mergeCell ref="E722:E725"/>
    <mergeCell ref="C753:C755"/>
    <mergeCell ref="P793:P795"/>
    <mergeCell ref="O814:O815"/>
    <mergeCell ref="D741:D743"/>
    <mergeCell ref="E709:E711"/>
    <mergeCell ref="O756:O757"/>
    <mergeCell ref="P777:P780"/>
    <mergeCell ref="C787:C789"/>
    <mergeCell ref="D787:D789"/>
    <mergeCell ref="C790:C792"/>
    <mergeCell ref="G765:G767"/>
    <mergeCell ref="H765:H767"/>
    <mergeCell ref="C805:C807"/>
    <mergeCell ref="F810:F813"/>
    <mergeCell ref="O771:O773"/>
    <mergeCell ref="C771:C773"/>
    <mergeCell ref="C774:C776"/>
    <mergeCell ref="D774:D776"/>
    <mergeCell ref="E771:E773"/>
    <mergeCell ref="C810:C813"/>
    <mergeCell ref="F781:F783"/>
    <mergeCell ref="G781:G783"/>
    <mergeCell ref="F784:F786"/>
    <mergeCell ref="P784:P786"/>
    <mergeCell ref="E781:E783"/>
    <mergeCell ref="F771:F773"/>
    <mergeCell ref="D771:D773"/>
    <mergeCell ref="B784:B786"/>
    <mergeCell ref="C784:C786"/>
    <mergeCell ref="B777:B780"/>
    <mergeCell ref="F774:F776"/>
    <mergeCell ref="B771:B773"/>
    <mergeCell ref="B781:B783"/>
    <mergeCell ref="I784:I786"/>
    <mergeCell ref="F825:F827"/>
    <mergeCell ref="E820:E821"/>
    <mergeCell ref="D822:D824"/>
    <mergeCell ref="D808:D809"/>
    <mergeCell ref="C808:C809"/>
    <mergeCell ref="G816:G819"/>
    <mergeCell ref="H816:H819"/>
    <mergeCell ref="I816:I819"/>
    <mergeCell ref="F768:F770"/>
    <mergeCell ref="E816:E819"/>
    <mergeCell ref="H777:H780"/>
    <mergeCell ref="O805:O807"/>
    <mergeCell ref="F805:F807"/>
    <mergeCell ref="G822:G824"/>
    <mergeCell ref="H784:H786"/>
    <mergeCell ref="B765:B767"/>
    <mergeCell ref="B768:B770"/>
    <mergeCell ref="O784:O786"/>
    <mergeCell ref="O787:O789"/>
    <mergeCell ref="I777:I780"/>
    <mergeCell ref="N790:N792"/>
    <mergeCell ref="E777:E780"/>
    <mergeCell ref="G796:G799"/>
    <mergeCell ref="D768:D770"/>
    <mergeCell ref="I768:I770"/>
    <mergeCell ref="N768:N770"/>
    <mergeCell ref="O768:O770"/>
    <mergeCell ref="P768:P770"/>
    <mergeCell ref="I765:I767"/>
    <mergeCell ref="N765:N767"/>
    <mergeCell ref="O765:O767"/>
    <mergeCell ref="P765:P767"/>
    <mergeCell ref="F777:F780"/>
    <mergeCell ref="G805:G807"/>
    <mergeCell ref="B808:B809"/>
    <mergeCell ref="N805:N807"/>
    <mergeCell ref="D805:D807"/>
    <mergeCell ref="P787:P789"/>
    <mergeCell ref="F873:F875"/>
    <mergeCell ref="F832:F834"/>
    <mergeCell ref="F838:F841"/>
    <mergeCell ref="C822:C824"/>
    <mergeCell ref="B889:B891"/>
    <mergeCell ref="C796:C799"/>
    <mergeCell ref="D796:D799"/>
    <mergeCell ref="E796:E799"/>
    <mergeCell ref="D867:D869"/>
    <mergeCell ref="H909:H911"/>
    <mergeCell ref="G793:G795"/>
    <mergeCell ref="C820:C821"/>
    <mergeCell ref="F808:F809"/>
    <mergeCell ref="I842:I844"/>
    <mergeCell ref="N842:N844"/>
    <mergeCell ref="O842:O844"/>
    <mergeCell ref="P825:P827"/>
    <mergeCell ref="P796:P799"/>
    <mergeCell ref="C838:C841"/>
    <mergeCell ref="E828:E831"/>
    <mergeCell ref="D857:D859"/>
    <mergeCell ref="N845:N847"/>
    <mergeCell ref="D790:D792"/>
    <mergeCell ref="D793:D795"/>
    <mergeCell ref="B787:B789"/>
    <mergeCell ref="D825:D827"/>
    <mergeCell ref="B796:B799"/>
    <mergeCell ref="D851:D853"/>
    <mergeCell ref="B851:B853"/>
    <mergeCell ref="F883:F885"/>
    <mergeCell ref="I790:I792"/>
    <mergeCell ref="O857:O859"/>
    <mergeCell ref="O860:O863"/>
    <mergeCell ref="N832:N834"/>
    <mergeCell ref="O838:O841"/>
    <mergeCell ref="I820:I821"/>
    <mergeCell ref="N820:N821"/>
    <mergeCell ref="O909:O911"/>
    <mergeCell ref="O820:O821"/>
    <mergeCell ref="P820:P821"/>
    <mergeCell ref="C793:C795"/>
    <mergeCell ref="B810:B813"/>
    <mergeCell ref="H822:H824"/>
    <mergeCell ref="F790:F792"/>
    <mergeCell ref="G790:G792"/>
    <mergeCell ref="B814:B815"/>
    <mergeCell ref="C814:C815"/>
    <mergeCell ref="P832:P834"/>
    <mergeCell ref="P828:P831"/>
    <mergeCell ref="H796:H799"/>
    <mergeCell ref="I810:I813"/>
    <mergeCell ref="I876:I878"/>
    <mergeCell ref="H787:H789"/>
    <mergeCell ref="N787:N789"/>
    <mergeCell ref="C828:C831"/>
    <mergeCell ref="C860:C863"/>
    <mergeCell ref="E860:E863"/>
    <mergeCell ref="E876:E878"/>
    <mergeCell ref="F876:F878"/>
    <mergeCell ref="E915:E917"/>
    <mergeCell ref="F915:F917"/>
    <mergeCell ref="B873:B875"/>
    <mergeCell ref="H842:H844"/>
    <mergeCell ref="B832:B834"/>
    <mergeCell ref="D810:D813"/>
    <mergeCell ref="C816:C819"/>
    <mergeCell ref="E814:E815"/>
    <mergeCell ref="F814:F815"/>
    <mergeCell ref="G814:G815"/>
    <mergeCell ref="N892:N895"/>
    <mergeCell ref="O892:O895"/>
    <mergeCell ref="N870:N872"/>
    <mergeCell ref="N825:N827"/>
    <mergeCell ref="F835:F837"/>
    <mergeCell ref="F828:F831"/>
    <mergeCell ref="C835:C837"/>
    <mergeCell ref="D835:D837"/>
    <mergeCell ref="B857:B859"/>
    <mergeCell ref="B912:B914"/>
    <mergeCell ref="E909:E911"/>
    <mergeCell ref="F879:F882"/>
    <mergeCell ref="C842:C844"/>
    <mergeCell ref="G842:G844"/>
    <mergeCell ref="H860:H863"/>
    <mergeCell ref="D876:D878"/>
    <mergeCell ref="H876:H878"/>
    <mergeCell ref="D892:D895"/>
    <mergeCell ref="E892:E895"/>
    <mergeCell ref="F892:F895"/>
    <mergeCell ref="G892:G895"/>
    <mergeCell ref="H892:H895"/>
    <mergeCell ref="H889:H891"/>
    <mergeCell ref="F909:F911"/>
    <mergeCell ref="B838:B841"/>
    <mergeCell ref="B828:B831"/>
    <mergeCell ref="N860:N863"/>
    <mergeCell ref="C909:C911"/>
    <mergeCell ref="C870:C872"/>
    <mergeCell ref="C832:C834"/>
    <mergeCell ref="D832:D834"/>
    <mergeCell ref="G810:G813"/>
    <mergeCell ref="O810:O813"/>
    <mergeCell ref="C886:C888"/>
    <mergeCell ref="G820:G821"/>
    <mergeCell ref="H820:H821"/>
    <mergeCell ref="C867:C869"/>
    <mergeCell ref="C883:C885"/>
    <mergeCell ref="D883:D885"/>
    <mergeCell ref="E883:E885"/>
    <mergeCell ref="E835:E837"/>
    <mergeCell ref="F912:F914"/>
    <mergeCell ref="O822:O824"/>
    <mergeCell ref="G915:G917"/>
    <mergeCell ref="B848:B850"/>
    <mergeCell ref="O886:O888"/>
    <mergeCell ref="D915:D917"/>
    <mergeCell ref="E768:E770"/>
    <mergeCell ref="Q750:Q752"/>
    <mergeCell ref="Q781:Q783"/>
    <mergeCell ref="G828:G831"/>
    <mergeCell ref="H828:H831"/>
    <mergeCell ref="I828:I831"/>
    <mergeCell ref="C889:C891"/>
    <mergeCell ref="D889:D891"/>
    <mergeCell ref="B842:B844"/>
    <mergeCell ref="B729:B731"/>
    <mergeCell ref="B909:B911"/>
    <mergeCell ref="C744:C746"/>
    <mergeCell ref="B793:B795"/>
    <mergeCell ref="B790:B792"/>
    <mergeCell ref="C851:C853"/>
    <mergeCell ref="H883:H885"/>
    <mergeCell ref="E808:E809"/>
    <mergeCell ref="O793:O795"/>
    <mergeCell ref="I808:I809"/>
    <mergeCell ref="E838:E841"/>
    <mergeCell ref="C912:C914"/>
    <mergeCell ref="B822:B824"/>
    <mergeCell ref="B845:B847"/>
    <mergeCell ref="C845:C847"/>
    <mergeCell ref="D845:D847"/>
    <mergeCell ref="E845:E847"/>
    <mergeCell ref="F845:F847"/>
    <mergeCell ref="G845:G847"/>
    <mergeCell ref="F796:F799"/>
    <mergeCell ref="Q835:Q837"/>
    <mergeCell ref="O808:O809"/>
    <mergeCell ref="B820:B821"/>
    <mergeCell ref="E873:E875"/>
    <mergeCell ref="D896:D898"/>
    <mergeCell ref="P896:P898"/>
    <mergeCell ref="Q896:Q898"/>
    <mergeCell ref="B902:B904"/>
    <mergeCell ref="C902:C904"/>
    <mergeCell ref="D902:D904"/>
    <mergeCell ref="E902:E904"/>
    <mergeCell ref="F902:F904"/>
    <mergeCell ref="G902:G904"/>
    <mergeCell ref="H902:H904"/>
    <mergeCell ref="I902:I904"/>
    <mergeCell ref="N902:N904"/>
    <mergeCell ref="O902:O904"/>
    <mergeCell ref="P902:P904"/>
    <mergeCell ref="Q902:Q904"/>
    <mergeCell ref="Q842:Q844"/>
    <mergeCell ref="H793:H795"/>
    <mergeCell ref="F851:F853"/>
    <mergeCell ref="G838:G841"/>
    <mergeCell ref="B825:B827"/>
    <mergeCell ref="B860:B863"/>
    <mergeCell ref="D860:D863"/>
    <mergeCell ref="C873:C875"/>
    <mergeCell ref="C876:C878"/>
    <mergeCell ref="B854:B856"/>
    <mergeCell ref="E854:E856"/>
    <mergeCell ref="N851:N853"/>
    <mergeCell ref="B816:B819"/>
    <mergeCell ref="H851:H853"/>
    <mergeCell ref="G860:G863"/>
    <mergeCell ref="H854:H856"/>
    <mergeCell ref="N857:N859"/>
    <mergeCell ref="N867:N869"/>
    <mergeCell ref="B800:B802"/>
    <mergeCell ref="C800:C802"/>
    <mergeCell ref="E800:E802"/>
    <mergeCell ref="F800:F802"/>
    <mergeCell ref="G800:G802"/>
    <mergeCell ref="H800:H802"/>
    <mergeCell ref="Q814:Q815"/>
    <mergeCell ref="I838:I841"/>
    <mergeCell ref="G854:G856"/>
    <mergeCell ref="H805:H807"/>
    <mergeCell ref="B883:B885"/>
    <mergeCell ref="G947:G949"/>
    <mergeCell ref="R867:R869"/>
    <mergeCell ref="P870:P872"/>
    <mergeCell ref="S873:S875"/>
    <mergeCell ref="R870:R872"/>
    <mergeCell ref="N854:N856"/>
    <mergeCell ref="P851:P853"/>
    <mergeCell ref="P857:P859"/>
    <mergeCell ref="N814:N815"/>
    <mergeCell ref="F854:F856"/>
    <mergeCell ref="O832:O834"/>
    <mergeCell ref="Q918:Q920"/>
    <mergeCell ref="Q851:Q853"/>
    <mergeCell ref="I918:I920"/>
    <mergeCell ref="O845:O847"/>
    <mergeCell ref="P845:P847"/>
    <mergeCell ref="Q845:Q847"/>
    <mergeCell ref="G924:G926"/>
    <mergeCell ref="R832:R834"/>
    <mergeCell ref="H915:H917"/>
    <mergeCell ref="Q931:Q933"/>
    <mergeCell ref="F940:F943"/>
    <mergeCell ref="F934:F936"/>
    <mergeCell ref="G940:G943"/>
    <mergeCell ref="H940:H943"/>
    <mergeCell ref="I940:I943"/>
    <mergeCell ref="R931:R933"/>
    <mergeCell ref="O915:O917"/>
    <mergeCell ref="O867:O869"/>
    <mergeCell ref="S832:S834"/>
    <mergeCell ref="R912:R914"/>
    <mergeCell ref="S912:S914"/>
    <mergeCell ref="Q832:Q834"/>
    <mergeCell ref="N909:N911"/>
    <mergeCell ref="N896:N898"/>
    <mergeCell ref="O896:O898"/>
    <mergeCell ref="R927:R930"/>
    <mergeCell ref="R924:R926"/>
    <mergeCell ref="N937:N939"/>
    <mergeCell ref="O937:O939"/>
    <mergeCell ref="R899:R901"/>
    <mergeCell ref="S899:S901"/>
    <mergeCell ref="H838:H841"/>
    <mergeCell ref="I873:I875"/>
    <mergeCell ref="I912:I914"/>
    <mergeCell ref="R854:R856"/>
    <mergeCell ref="S854:S856"/>
    <mergeCell ref="S825:S827"/>
    <mergeCell ref="N931:N933"/>
    <mergeCell ref="O931:O933"/>
    <mergeCell ref="D918:D920"/>
    <mergeCell ref="S892:S895"/>
    <mergeCell ref="T892:T895"/>
    <mergeCell ref="U892:U895"/>
    <mergeCell ref="V892:V895"/>
    <mergeCell ref="I921:I923"/>
    <mergeCell ref="Q940:Q943"/>
    <mergeCell ref="O953:O955"/>
    <mergeCell ref="M953:M954"/>
    <mergeCell ref="F870:F872"/>
    <mergeCell ref="S867:S869"/>
    <mergeCell ref="U968:U971"/>
    <mergeCell ref="H845:H847"/>
    <mergeCell ref="R814:R815"/>
    <mergeCell ref="U851:U853"/>
    <mergeCell ref="J953:J954"/>
    <mergeCell ref="K953:K954"/>
    <mergeCell ref="U927:U930"/>
    <mergeCell ref="F816:F819"/>
    <mergeCell ref="O816:O819"/>
    <mergeCell ref="I883:I885"/>
    <mergeCell ref="N883:N885"/>
    <mergeCell ref="O912:O914"/>
    <mergeCell ref="P912:P914"/>
    <mergeCell ref="G909:G911"/>
    <mergeCell ref="I851:I853"/>
    <mergeCell ref="I854:I856"/>
    <mergeCell ref="U947:U949"/>
    <mergeCell ref="U937:U939"/>
    <mergeCell ref="U940:U943"/>
    <mergeCell ref="V940:V943"/>
    <mergeCell ref="V915:V917"/>
    <mergeCell ref="D814:D815"/>
    <mergeCell ref="V835:V837"/>
    <mergeCell ref="T828:T831"/>
    <mergeCell ref="P960:P962"/>
    <mergeCell ref="D909:D911"/>
    <mergeCell ref="D912:D914"/>
    <mergeCell ref="E912:E914"/>
    <mergeCell ref="D838:D841"/>
    <mergeCell ref="E867:E869"/>
    <mergeCell ref="O944:O946"/>
    <mergeCell ref="D886:D888"/>
    <mergeCell ref="E886:E888"/>
    <mergeCell ref="V860:V863"/>
    <mergeCell ref="S924:S926"/>
    <mergeCell ref="D879:D882"/>
    <mergeCell ref="U953:U955"/>
    <mergeCell ref="U931:U933"/>
    <mergeCell ref="D931:D933"/>
    <mergeCell ref="E931:E933"/>
    <mergeCell ref="G912:G914"/>
    <mergeCell ref="H912:H914"/>
    <mergeCell ref="H835:H837"/>
    <mergeCell ref="R873:R875"/>
    <mergeCell ref="R883:R885"/>
    <mergeCell ref="N927:N930"/>
    <mergeCell ref="P937:P939"/>
    <mergeCell ref="N918:N920"/>
    <mergeCell ref="T854:T856"/>
    <mergeCell ref="O921:O923"/>
    <mergeCell ref="H953:H955"/>
    <mergeCell ref="F947:F949"/>
    <mergeCell ref="D953:D955"/>
    <mergeCell ref="L953:L954"/>
    <mergeCell ref="N956:N959"/>
    <mergeCell ref="O956:O959"/>
    <mergeCell ref="F931:F933"/>
    <mergeCell ref="C931:C933"/>
    <mergeCell ref="I931:I933"/>
    <mergeCell ref="I983:I984"/>
    <mergeCell ref="S909:S911"/>
    <mergeCell ref="T842:T844"/>
    <mergeCell ref="T918:T920"/>
    <mergeCell ref="P879:P882"/>
    <mergeCell ref="S879:S882"/>
    <mergeCell ref="W851:W853"/>
    <mergeCell ref="F924:F926"/>
    <mergeCell ref="F857:F859"/>
    <mergeCell ref="S931:S933"/>
    <mergeCell ref="C854:C856"/>
    <mergeCell ref="D854:D856"/>
    <mergeCell ref="E889:E891"/>
    <mergeCell ref="F889:F891"/>
    <mergeCell ref="G889:G891"/>
    <mergeCell ref="R876:R878"/>
    <mergeCell ref="T857:T859"/>
    <mergeCell ref="R879:R882"/>
    <mergeCell ref="T879:T882"/>
    <mergeCell ref="T873:T875"/>
    <mergeCell ref="V870:V872"/>
    <mergeCell ref="P953:P955"/>
    <mergeCell ref="O940:O943"/>
    <mergeCell ref="P940:P943"/>
    <mergeCell ref="V912:V914"/>
    <mergeCell ref="I886:I888"/>
    <mergeCell ref="N886:N888"/>
    <mergeCell ref="H972:H974"/>
    <mergeCell ref="I963:I965"/>
    <mergeCell ref="C944:C946"/>
    <mergeCell ref="T975:T977"/>
    <mergeCell ref="R978:R979"/>
    <mergeCell ref="N978:N979"/>
    <mergeCell ref="O978:O979"/>
    <mergeCell ref="Q963:Q965"/>
    <mergeCell ref="E940:E943"/>
    <mergeCell ref="E972:E974"/>
    <mergeCell ref="C950:C952"/>
    <mergeCell ref="D950:D952"/>
    <mergeCell ref="N972:N974"/>
    <mergeCell ref="I978:I979"/>
    <mergeCell ref="G966:G967"/>
    <mergeCell ref="H983:H984"/>
    <mergeCell ref="F956:F959"/>
    <mergeCell ref="I937:I939"/>
    <mergeCell ref="P921:P923"/>
    <mergeCell ref="P915:P917"/>
    <mergeCell ref="Q915:Q917"/>
    <mergeCell ref="Q854:Q856"/>
    <mergeCell ref="D1015:D1017"/>
    <mergeCell ref="G1009:G1011"/>
    <mergeCell ref="D999:D1001"/>
    <mergeCell ref="E999:E1001"/>
    <mergeCell ref="F999:F1001"/>
    <mergeCell ref="C1012:C1014"/>
    <mergeCell ref="D1012:D1014"/>
    <mergeCell ref="E1012:E1014"/>
    <mergeCell ref="G968:G971"/>
    <mergeCell ref="N983:N984"/>
    <mergeCell ref="O983:O984"/>
    <mergeCell ref="Q966:Q967"/>
    <mergeCell ref="N1002:N1005"/>
    <mergeCell ref="O1002:O1005"/>
    <mergeCell ref="O1009:O1011"/>
    <mergeCell ref="O985:O988"/>
    <mergeCell ref="F1006:F1008"/>
    <mergeCell ref="H989:H991"/>
    <mergeCell ref="G983:G984"/>
    <mergeCell ref="P1006:P1008"/>
    <mergeCell ref="N999:N1001"/>
    <mergeCell ref="O999:O1001"/>
    <mergeCell ref="F980:F982"/>
    <mergeCell ref="G980:G982"/>
    <mergeCell ref="P995:P998"/>
    <mergeCell ref="J960:J961"/>
    <mergeCell ref="Q960:Q962"/>
    <mergeCell ref="P972:P974"/>
    <mergeCell ref="O1012:O1014"/>
    <mergeCell ref="J963:J965"/>
    <mergeCell ref="M960:M961"/>
    <mergeCell ref="Q972:Q974"/>
    <mergeCell ref="P978:P979"/>
    <mergeCell ref="I975:I977"/>
    <mergeCell ref="N968:N971"/>
    <mergeCell ref="O975:O977"/>
    <mergeCell ref="O960:O962"/>
    <mergeCell ref="G975:G977"/>
    <mergeCell ref="Q975:Q977"/>
    <mergeCell ref="P1002:P1005"/>
    <mergeCell ref="Q1012:Q1014"/>
    <mergeCell ref="D995:D998"/>
    <mergeCell ref="E985:E988"/>
    <mergeCell ref="F985:F988"/>
    <mergeCell ref="G985:G988"/>
    <mergeCell ref="H985:H988"/>
    <mergeCell ref="I985:I988"/>
    <mergeCell ref="G978:G979"/>
    <mergeCell ref="F972:F974"/>
    <mergeCell ref="H966:H967"/>
    <mergeCell ref="P992:P994"/>
    <mergeCell ref="I995:I998"/>
    <mergeCell ref="I972:I974"/>
    <mergeCell ref="O992:O994"/>
    <mergeCell ref="G934:G936"/>
    <mergeCell ref="I934:I936"/>
    <mergeCell ref="O924:O926"/>
    <mergeCell ref="N934:N936"/>
    <mergeCell ref="N940:N943"/>
    <mergeCell ref="O899:O901"/>
    <mergeCell ref="P899:P901"/>
    <mergeCell ref="Q899:Q901"/>
    <mergeCell ref="C857:C859"/>
    <mergeCell ref="G972:G974"/>
    <mergeCell ref="O972:O974"/>
    <mergeCell ref="O963:O965"/>
    <mergeCell ref="H927:H930"/>
    <mergeCell ref="Q980:Q982"/>
    <mergeCell ref="G999:G1001"/>
    <mergeCell ref="H968:H971"/>
    <mergeCell ref="D960:D962"/>
    <mergeCell ref="X879:X882"/>
    <mergeCell ref="X918:X920"/>
    <mergeCell ref="W912:W914"/>
    <mergeCell ref="C953:C955"/>
    <mergeCell ref="N980:N982"/>
    <mergeCell ref="O980:O982"/>
    <mergeCell ref="R934:R936"/>
    <mergeCell ref="C927:C930"/>
    <mergeCell ref="I924:I926"/>
    <mergeCell ref="G921:G923"/>
    <mergeCell ref="E1009:E1011"/>
    <mergeCell ref="X934:X936"/>
    <mergeCell ref="C879:C882"/>
    <mergeCell ref="V883:V885"/>
    <mergeCell ref="C966:C967"/>
    <mergeCell ref="D966:D967"/>
    <mergeCell ref="E966:E967"/>
    <mergeCell ref="E975:E977"/>
    <mergeCell ref="E983:E984"/>
    <mergeCell ref="E978:E979"/>
    <mergeCell ref="E989:E991"/>
    <mergeCell ref="H975:H977"/>
    <mergeCell ref="O968:O971"/>
    <mergeCell ref="G960:G962"/>
    <mergeCell ref="H960:H962"/>
    <mergeCell ref="C983:C984"/>
    <mergeCell ref="D983:D984"/>
    <mergeCell ref="F989:F991"/>
    <mergeCell ref="R999:R1001"/>
    <mergeCell ref="P989:P991"/>
    <mergeCell ref="Q989:Q991"/>
    <mergeCell ref="R989:R991"/>
    <mergeCell ref="S999:S1001"/>
    <mergeCell ref="U989:U991"/>
    <mergeCell ref="P985:P988"/>
    <mergeCell ref="Q985:Q988"/>
    <mergeCell ref="R985:R988"/>
    <mergeCell ref="Q1002:Q1005"/>
    <mergeCell ref="R1002:R1005"/>
    <mergeCell ref="P956:P959"/>
    <mergeCell ref="N960:N962"/>
    <mergeCell ref="N924:N926"/>
    <mergeCell ref="H924:H926"/>
    <mergeCell ref="P918:P920"/>
    <mergeCell ref="E918:E920"/>
    <mergeCell ref="C921:C923"/>
    <mergeCell ref="D921:D923"/>
    <mergeCell ref="N912:N914"/>
    <mergeCell ref="F921:F923"/>
    <mergeCell ref="I956:I959"/>
    <mergeCell ref="G896:G898"/>
    <mergeCell ref="H896:H898"/>
    <mergeCell ref="I896:I898"/>
    <mergeCell ref="W953:W955"/>
    <mergeCell ref="I899:I901"/>
    <mergeCell ref="N899:N901"/>
    <mergeCell ref="F886:F888"/>
    <mergeCell ref="G956:G959"/>
    <mergeCell ref="H956:H959"/>
    <mergeCell ref="H1009:H1011"/>
    <mergeCell ref="R995:R998"/>
    <mergeCell ref="Q999:Q1001"/>
    <mergeCell ref="R992:R994"/>
    <mergeCell ref="Q995:Q998"/>
    <mergeCell ref="C940:C943"/>
    <mergeCell ref="B1034:B1036"/>
    <mergeCell ref="D1025:D1027"/>
    <mergeCell ref="G1040:G1042"/>
    <mergeCell ref="C1037:C1039"/>
    <mergeCell ref="D1037:D1039"/>
    <mergeCell ref="D1034:D1036"/>
    <mergeCell ref="E1046:E1048"/>
    <mergeCell ref="D1046:D1048"/>
    <mergeCell ref="E1021:E1024"/>
    <mergeCell ref="B924:B926"/>
    <mergeCell ref="B896:B898"/>
    <mergeCell ref="C896:C898"/>
    <mergeCell ref="D947:D949"/>
    <mergeCell ref="E947:E949"/>
    <mergeCell ref="G1018:G1020"/>
    <mergeCell ref="E1018:E1020"/>
    <mergeCell ref="F1018:F1020"/>
    <mergeCell ref="D1058:D1060"/>
    <mergeCell ref="B953:B955"/>
    <mergeCell ref="E1006:E1008"/>
    <mergeCell ref="B1002:B1005"/>
    <mergeCell ref="C1002:C1005"/>
    <mergeCell ref="D1002:D1005"/>
    <mergeCell ref="E1002:E1005"/>
    <mergeCell ref="F1002:F1005"/>
    <mergeCell ref="F1009:F1011"/>
    <mergeCell ref="I999:I1001"/>
    <mergeCell ref="F975:F977"/>
    <mergeCell ref="F966:F967"/>
    <mergeCell ref="H1015:H1017"/>
    <mergeCell ref="E1015:E1017"/>
    <mergeCell ref="F1015:F1017"/>
    <mergeCell ref="C972:C974"/>
    <mergeCell ref="D972:D974"/>
    <mergeCell ref="D980:D982"/>
    <mergeCell ref="E980:E982"/>
    <mergeCell ref="H999:H1001"/>
    <mergeCell ref="D992:D994"/>
    <mergeCell ref="C975:C977"/>
    <mergeCell ref="C978:C979"/>
    <mergeCell ref="D975:D977"/>
    <mergeCell ref="C963:C965"/>
    <mergeCell ref="E968:E971"/>
    <mergeCell ref="I960:I962"/>
    <mergeCell ref="F983:F984"/>
    <mergeCell ref="C980:C982"/>
    <mergeCell ref="F978:F979"/>
    <mergeCell ref="G989:G991"/>
    <mergeCell ref="G995:G998"/>
    <mergeCell ref="B963:B965"/>
    <mergeCell ref="D989:D991"/>
    <mergeCell ref="B989:B991"/>
    <mergeCell ref="B1009:B1011"/>
    <mergeCell ref="B1006:B1008"/>
    <mergeCell ref="G1006:G1008"/>
    <mergeCell ref="C1006:C1008"/>
    <mergeCell ref="H978:H979"/>
    <mergeCell ref="H1031:H1033"/>
    <mergeCell ref="I1021:I1024"/>
    <mergeCell ref="H1058:H1060"/>
    <mergeCell ref="B992:B994"/>
    <mergeCell ref="H992:H994"/>
    <mergeCell ref="E995:E998"/>
    <mergeCell ref="F995:F998"/>
    <mergeCell ref="B1015:B1017"/>
    <mergeCell ref="C999:C1001"/>
    <mergeCell ref="G1002:G1005"/>
    <mergeCell ref="H1002:H1005"/>
    <mergeCell ref="I1002:I1005"/>
    <mergeCell ref="B1037:B1039"/>
    <mergeCell ref="B1068:B1070"/>
    <mergeCell ref="C1068:C1070"/>
    <mergeCell ref="D1068:D1070"/>
    <mergeCell ref="N1037:N1039"/>
    <mergeCell ref="N1031:N1033"/>
    <mergeCell ref="N1068:N1070"/>
    <mergeCell ref="O1021:O1024"/>
    <mergeCell ref="N1021:N1024"/>
    <mergeCell ref="E1028:E1030"/>
    <mergeCell ref="C1061:C1064"/>
    <mergeCell ref="D1061:D1064"/>
    <mergeCell ref="G1046:G1048"/>
    <mergeCell ref="O1055:O1057"/>
    <mergeCell ref="E1055:E1057"/>
    <mergeCell ref="F1055:F1057"/>
    <mergeCell ref="C1028:C1030"/>
    <mergeCell ref="D1028:D1030"/>
    <mergeCell ref="C1058:C1060"/>
    <mergeCell ref="F1028:F1030"/>
    <mergeCell ref="G1028:G1030"/>
    <mergeCell ref="O1018:O1020"/>
    <mergeCell ref="N1018:N1020"/>
    <mergeCell ref="B1055:B1057"/>
    <mergeCell ref="I1025:I1027"/>
    <mergeCell ref="I1046:I1048"/>
    <mergeCell ref="E1037:E1039"/>
    <mergeCell ref="F1037:F1039"/>
    <mergeCell ref="E1040:E1042"/>
    <mergeCell ref="C1055:C1057"/>
    <mergeCell ref="E1043:E1045"/>
    <mergeCell ref="C1043:C1045"/>
    <mergeCell ref="D1043:D1045"/>
    <mergeCell ref="D1018:D1020"/>
    <mergeCell ref="B1021:B1024"/>
    <mergeCell ref="C1015:C1017"/>
    <mergeCell ref="B1028:B1030"/>
    <mergeCell ref="E992:E994"/>
    <mergeCell ref="H1037:H1039"/>
    <mergeCell ref="I1037:I1039"/>
    <mergeCell ref="G1015:G1017"/>
    <mergeCell ref="C992:C994"/>
    <mergeCell ref="B1012:B1014"/>
    <mergeCell ref="E1068:E1070"/>
    <mergeCell ref="F1068:F1070"/>
    <mergeCell ref="G1068:G1070"/>
    <mergeCell ref="H1068:H1070"/>
    <mergeCell ref="N995:N998"/>
    <mergeCell ref="O995:O998"/>
    <mergeCell ref="D1009:D1011"/>
    <mergeCell ref="I1049:I1051"/>
    <mergeCell ref="C1031:C1033"/>
    <mergeCell ref="D1031:D1033"/>
    <mergeCell ref="B1040:B1042"/>
    <mergeCell ref="D1055:D1057"/>
    <mergeCell ref="B968:B971"/>
    <mergeCell ref="C968:C971"/>
    <mergeCell ref="B972:B974"/>
    <mergeCell ref="B999:B1001"/>
    <mergeCell ref="C989:C991"/>
    <mergeCell ref="P1012:P1014"/>
    <mergeCell ref="B980:B982"/>
    <mergeCell ref="B978:B979"/>
    <mergeCell ref="B995:B998"/>
    <mergeCell ref="B983:B984"/>
    <mergeCell ref="G1055:G1057"/>
    <mergeCell ref="H1055:H1057"/>
    <mergeCell ref="C1049:C1051"/>
    <mergeCell ref="D1049:D1051"/>
    <mergeCell ref="B1031:B1033"/>
    <mergeCell ref="G1025:G1027"/>
    <mergeCell ref="G1049:G1051"/>
    <mergeCell ref="G1031:G1033"/>
    <mergeCell ref="B937:B939"/>
    <mergeCell ref="H934:H936"/>
    <mergeCell ref="B927:B930"/>
    <mergeCell ref="F953:F955"/>
    <mergeCell ref="B931:B933"/>
    <mergeCell ref="B947:B949"/>
    <mergeCell ref="I953:I955"/>
    <mergeCell ref="G937:G939"/>
    <mergeCell ref="H937:H939"/>
    <mergeCell ref="D985:D988"/>
    <mergeCell ref="I966:I967"/>
    <mergeCell ref="P966:P967"/>
    <mergeCell ref="E956:E959"/>
    <mergeCell ref="E953:E955"/>
    <mergeCell ref="E1034:E1036"/>
    <mergeCell ref="B966:B967"/>
    <mergeCell ref="D978:D979"/>
    <mergeCell ref="C956:C959"/>
    <mergeCell ref="D968:D971"/>
    <mergeCell ref="I989:I991"/>
    <mergeCell ref="I968:I971"/>
    <mergeCell ref="I1028:I1030"/>
    <mergeCell ref="E1031:E1033"/>
    <mergeCell ref="C1018:C1020"/>
    <mergeCell ref="B1018:B1020"/>
    <mergeCell ref="C1021:C1024"/>
    <mergeCell ref="D963:D965"/>
    <mergeCell ref="E963:E965"/>
    <mergeCell ref="F992:F994"/>
    <mergeCell ref="G992:G994"/>
    <mergeCell ref="D1052:D1054"/>
    <mergeCell ref="E1052:E1054"/>
    <mergeCell ref="D1040:D1042"/>
    <mergeCell ref="G963:G965"/>
    <mergeCell ref="H963:H965"/>
    <mergeCell ref="C995:C998"/>
    <mergeCell ref="B1025:B1027"/>
    <mergeCell ref="C1025:C1027"/>
    <mergeCell ref="D1006:D1008"/>
    <mergeCell ref="F1012:F1014"/>
    <mergeCell ref="C1009:C1011"/>
    <mergeCell ref="B985:B988"/>
    <mergeCell ref="C985:C988"/>
    <mergeCell ref="G931:G933"/>
    <mergeCell ref="B975:B977"/>
    <mergeCell ref="E1025:E1027"/>
    <mergeCell ref="F1040:F1042"/>
    <mergeCell ref="Q1040:Q1042"/>
    <mergeCell ref="G1043:G1045"/>
    <mergeCell ref="C1081:C1083"/>
    <mergeCell ref="D1081:D1083"/>
    <mergeCell ref="C1046:C1048"/>
    <mergeCell ref="S1061:S1064"/>
    <mergeCell ref="H1081:H1083"/>
    <mergeCell ref="F1077:F1080"/>
    <mergeCell ref="I1065:I1067"/>
    <mergeCell ref="G1037:G1039"/>
    <mergeCell ref="H1052:H1054"/>
    <mergeCell ref="B1052:B1054"/>
    <mergeCell ref="R1101:R1103"/>
    <mergeCell ref="E1049:E1051"/>
    <mergeCell ref="Q1068:Q1070"/>
    <mergeCell ref="G1097:G1100"/>
    <mergeCell ref="C1101:C1103"/>
    <mergeCell ref="D1077:D1080"/>
    <mergeCell ref="O1077:O1080"/>
    <mergeCell ref="P1094:P1096"/>
    <mergeCell ref="O1094:O1096"/>
    <mergeCell ref="P1081:P1083"/>
    <mergeCell ref="I1094:I1096"/>
    <mergeCell ref="C1077:C1080"/>
    <mergeCell ref="B1094:B1096"/>
    <mergeCell ref="E1101:E1103"/>
    <mergeCell ref="I1043:I1045"/>
    <mergeCell ref="P1025:P1027"/>
    <mergeCell ref="Q1025:Q1027"/>
    <mergeCell ref="R1025:R1027"/>
    <mergeCell ref="B1101:B1103"/>
    <mergeCell ref="B1097:B1100"/>
    <mergeCell ref="C1094:C1096"/>
    <mergeCell ref="N1025:N1027"/>
    <mergeCell ref="N1058:N1060"/>
    <mergeCell ref="N1052:N1054"/>
    <mergeCell ref="O1052:O1054"/>
    <mergeCell ref="B1043:B1045"/>
    <mergeCell ref="N1094:N1096"/>
    <mergeCell ref="R1097:R1100"/>
    <mergeCell ref="R1074:R1076"/>
    <mergeCell ref="R1037:R1039"/>
    <mergeCell ref="B1088:B1090"/>
    <mergeCell ref="C1088:C1090"/>
    <mergeCell ref="G1088:G1090"/>
    <mergeCell ref="H1088:H1090"/>
    <mergeCell ref="I1088:I1090"/>
    <mergeCell ref="N1088:N1090"/>
    <mergeCell ref="O1088:O1090"/>
    <mergeCell ref="P1088:P1090"/>
    <mergeCell ref="Q1088:Q1090"/>
    <mergeCell ref="R1088:R1090"/>
    <mergeCell ref="S1025:S1027"/>
    <mergeCell ref="S1058:S1060"/>
    <mergeCell ref="F1031:F1033"/>
    <mergeCell ref="H1006:H1008"/>
    <mergeCell ref="H1012:H1014"/>
    <mergeCell ref="C1034:C1036"/>
    <mergeCell ref="H1040:H1042"/>
    <mergeCell ref="Q1084:Q1087"/>
    <mergeCell ref="R1084:R1087"/>
    <mergeCell ref="F1025:F1027"/>
    <mergeCell ref="C1040:C1042"/>
    <mergeCell ref="R1043:R1045"/>
    <mergeCell ref="X1068:X1070"/>
    <mergeCell ref="AI1037:AI1039"/>
    <mergeCell ref="M963:M965"/>
    <mergeCell ref="AJ1018:AJ1020"/>
    <mergeCell ref="AJ1031:AJ1033"/>
    <mergeCell ref="H1018:H1020"/>
    <mergeCell ref="I1018:I1020"/>
    <mergeCell ref="Q1031:Q1033"/>
    <mergeCell ref="R1031:R1033"/>
    <mergeCell ref="S1031:S1033"/>
    <mergeCell ref="V1025:V1027"/>
    <mergeCell ref="H1021:H1024"/>
    <mergeCell ref="AG1028:AG1030"/>
    <mergeCell ref="I1081:I1083"/>
    <mergeCell ref="AE1065:AE1067"/>
    <mergeCell ref="N1055:N1057"/>
    <mergeCell ref="N1077:N1080"/>
    <mergeCell ref="X1055:X1057"/>
    <mergeCell ref="V1061:V1064"/>
    <mergeCell ref="O1058:O1060"/>
    <mergeCell ref="H1046:H1048"/>
    <mergeCell ref="Y1077:Y1080"/>
    <mergeCell ref="Y1046:Y1048"/>
    <mergeCell ref="AI1049:AI1051"/>
    <mergeCell ref="AC1065:AC1067"/>
    <mergeCell ref="AD1065:AD1067"/>
    <mergeCell ref="R1040:R1042"/>
    <mergeCell ref="S1040:S1042"/>
    <mergeCell ref="Q1015:Q1017"/>
    <mergeCell ref="R1034:R1036"/>
    <mergeCell ref="X1031:X1033"/>
    <mergeCell ref="S1055:S1057"/>
    <mergeCell ref="U1049:U1051"/>
    <mergeCell ref="X1028:X1030"/>
    <mergeCell ref="W1061:W1064"/>
    <mergeCell ref="AI1018:AI1020"/>
    <mergeCell ref="T1025:T1027"/>
    <mergeCell ref="AH1037:AH1039"/>
    <mergeCell ref="P1058:P1060"/>
    <mergeCell ref="P1055:P1057"/>
    <mergeCell ref="Q1037:Q1039"/>
    <mergeCell ref="AF1058:AF1060"/>
    <mergeCell ref="AC1058:AC1060"/>
    <mergeCell ref="AD1058:AD1060"/>
    <mergeCell ref="AB1065:AB1067"/>
    <mergeCell ref="AA1074:AA1076"/>
    <mergeCell ref="AD1074:AD1076"/>
    <mergeCell ref="N1015:N1017"/>
    <mergeCell ref="T1037:T1039"/>
    <mergeCell ref="U1037:U1039"/>
    <mergeCell ref="X1052:X1054"/>
    <mergeCell ref="U1015:U1017"/>
    <mergeCell ref="W1015:W1017"/>
    <mergeCell ref="U1043:U1045"/>
    <mergeCell ref="Q1034:Q1036"/>
    <mergeCell ref="S1021:S1024"/>
    <mergeCell ref="H1028:H1030"/>
    <mergeCell ref="P999:P1001"/>
    <mergeCell ref="W1065:W1067"/>
    <mergeCell ref="W1034:W1036"/>
    <mergeCell ref="X1034:X1036"/>
    <mergeCell ref="T1074:T1076"/>
    <mergeCell ref="U1058:U1060"/>
    <mergeCell ref="V1040:V1042"/>
    <mergeCell ref="Q1043:Q1045"/>
    <mergeCell ref="U1006:U1008"/>
    <mergeCell ref="U1012:U1014"/>
    <mergeCell ref="P1043:P1045"/>
    <mergeCell ref="Q1018:Q1020"/>
    <mergeCell ref="U980:U982"/>
    <mergeCell ref="P980:P982"/>
    <mergeCell ref="Q978:Q979"/>
    <mergeCell ref="T1055:T1057"/>
    <mergeCell ref="AJ1028:AJ1030"/>
    <mergeCell ref="AH1009:AH1011"/>
    <mergeCell ref="AG1012:AG1014"/>
    <mergeCell ref="AI1031:AI1033"/>
    <mergeCell ref="AH966:AH967"/>
    <mergeCell ref="W1018:W1020"/>
    <mergeCell ref="X995:X998"/>
    <mergeCell ref="X1009:X1011"/>
    <mergeCell ref="P963:P965"/>
    <mergeCell ref="N1006:N1008"/>
    <mergeCell ref="O989:O991"/>
    <mergeCell ref="N992:N994"/>
    <mergeCell ref="N1009:N1011"/>
    <mergeCell ref="I1015:I1017"/>
    <mergeCell ref="AC1034:AC1036"/>
    <mergeCell ref="O1049:O1051"/>
    <mergeCell ref="N1040:N1042"/>
    <mergeCell ref="O1040:O1042"/>
    <mergeCell ref="I1034:I1036"/>
    <mergeCell ref="AJ1025:AJ1027"/>
    <mergeCell ref="AC1012:AC1014"/>
    <mergeCell ref="AJ975:AJ977"/>
    <mergeCell ref="AJ980:AJ982"/>
    <mergeCell ref="Z995:Z998"/>
    <mergeCell ref="Y1009:Y1011"/>
    <mergeCell ref="Y999:Y1001"/>
    <mergeCell ref="AI1012:AI1014"/>
    <mergeCell ref="I1040:I1042"/>
    <mergeCell ref="S1034:S1036"/>
    <mergeCell ref="T1034:T1036"/>
    <mergeCell ref="U1040:U1042"/>
    <mergeCell ref="T1040:T1042"/>
    <mergeCell ref="R980:R982"/>
    <mergeCell ref="X963:X965"/>
    <mergeCell ref="R1006:R1008"/>
    <mergeCell ref="P1009:P1011"/>
    <mergeCell ref="T983:T984"/>
    <mergeCell ref="W1006:W1008"/>
    <mergeCell ref="X975:X977"/>
    <mergeCell ref="S980:S982"/>
    <mergeCell ref="N985:N988"/>
    <mergeCell ref="AB1002:AB1005"/>
    <mergeCell ref="AC1002:AC1005"/>
    <mergeCell ref="AI1009:AI1011"/>
    <mergeCell ref="AH1012:AH1014"/>
    <mergeCell ref="Z1002:Z1005"/>
    <mergeCell ref="AC980:AC982"/>
    <mergeCell ref="Y995:Y998"/>
    <mergeCell ref="O1006:O1008"/>
    <mergeCell ref="AA983:AA984"/>
    <mergeCell ref="AH1043:AH1045"/>
    <mergeCell ref="AH999:AH1001"/>
    <mergeCell ref="O1043:O1045"/>
    <mergeCell ref="R966:R967"/>
    <mergeCell ref="L963:L965"/>
    <mergeCell ref="S985:S988"/>
    <mergeCell ref="T985:T988"/>
    <mergeCell ref="I1058:I1060"/>
    <mergeCell ref="H1049:H1051"/>
    <mergeCell ref="AF1061:AF1064"/>
    <mergeCell ref="AI1028:AI1030"/>
    <mergeCell ref="E1061:E1064"/>
    <mergeCell ref="F1061:F1064"/>
    <mergeCell ref="G1061:G1064"/>
    <mergeCell ref="H1061:H1064"/>
    <mergeCell ref="I1061:I1064"/>
    <mergeCell ref="E1065:E1067"/>
    <mergeCell ref="I1104:I1106"/>
    <mergeCell ref="N1104:N1106"/>
    <mergeCell ref="R1077:R1080"/>
    <mergeCell ref="AI1046:AI1048"/>
    <mergeCell ref="AJ1046:AJ1048"/>
    <mergeCell ref="Z1046:Z1048"/>
    <mergeCell ref="AI1058:AI1060"/>
    <mergeCell ref="AG1068:AG1070"/>
    <mergeCell ref="AE1077:AE1080"/>
    <mergeCell ref="N975:N977"/>
    <mergeCell ref="AA1046:AA1048"/>
    <mergeCell ref="AE1081:AE1083"/>
    <mergeCell ref="AF1081:AF1083"/>
    <mergeCell ref="AB1046:AB1048"/>
    <mergeCell ref="AC1046:AC1048"/>
    <mergeCell ref="R1015:R1017"/>
    <mergeCell ref="Q1074:Q1076"/>
    <mergeCell ref="AJ1068:AJ1070"/>
    <mergeCell ref="AJ1091:AJ1093"/>
    <mergeCell ref="AJ1094:AJ1096"/>
    <mergeCell ref="AF975:AF977"/>
    <mergeCell ref="Z1012:Z1014"/>
    <mergeCell ref="W985:W988"/>
    <mergeCell ref="X985:X988"/>
    <mergeCell ref="AJ1097:AJ1100"/>
    <mergeCell ref="AJ1061:AJ1064"/>
    <mergeCell ref="AE1061:AE1064"/>
    <mergeCell ref="X1015:X1017"/>
    <mergeCell ref="AE1040:AE1042"/>
    <mergeCell ref="Z1034:Z1036"/>
    <mergeCell ref="AA1034:AA1036"/>
    <mergeCell ref="Z1021:Z1024"/>
    <mergeCell ref="AF1049:AF1051"/>
    <mergeCell ref="AG1049:AG1051"/>
    <mergeCell ref="AG1058:AG1060"/>
    <mergeCell ref="AH1058:AH1060"/>
    <mergeCell ref="AH1049:AH1051"/>
    <mergeCell ref="AC983:AC984"/>
    <mergeCell ref="AB1015:AB1017"/>
    <mergeCell ref="AJ1049:AJ1051"/>
    <mergeCell ref="I1006:I1008"/>
    <mergeCell ref="S1077:S1080"/>
    <mergeCell ref="T1015:T1017"/>
    <mergeCell ref="I980:I982"/>
    <mergeCell ref="O1037:O1039"/>
    <mergeCell ref="I992:I994"/>
    <mergeCell ref="W1049:W1051"/>
    <mergeCell ref="U1061:U1064"/>
    <mergeCell ref="V1037:V1039"/>
    <mergeCell ref="AG1094:AG1096"/>
    <mergeCell ref="T1068:T1070"/>
    <mergeCell ref="P1052:P1054"/>
    <mergeCell ref="R1052:R1054"/>
    <mergeCell ref="R1055:R1057"/>
    <mergeCell ref="B1104:B1106"/>
    <mergeCell ref="Q1104:Q1106"/>
    <mergeCell ref="C1153:C1156"/>
    <mergeCell ref="G1153:G1156"/>
    <mergeCell ref="R1120:R1122"/>
    <mergeCell ref="S1120:S1122"/>
    <mergeCell ref="G1101:G1103"/>
    <mergeCell ref="F1091:F1093"/>
    <mergeCell ref="G1091:G1093"/>
    <mergeCell ref="H1091:H1093"/>
    <mergeCell ref="I1091:I1093"/>
    <mergeCell ref="P1091:P1093"/>
    <mergeCell ref="B1091:B1093"/>
    <mergeCell ref="B1153:B1156"/>
    <mergeCell ref="B1114:B1116"/>
    <mergeCell ref="M1114:M1115"/>
    <mergeCell ref="R1114:R1116"/>
    <mergeCell ref="D1101:D1103"/>
    <mergeCell ref="G1110:G1113"/>
    <mergeCell ref="H1097:H1100"/>
    <mergeCell ref="T1117:T1119"/>
    <mergeCell ref="X1117:X1119"/>
    <mergeCell ref="AA1153:AA1156"/>
    <mergeCell ref="W1129:W1132"/>
    <mergeCell ref="W1157:W1159"/>
    <mergeCell ref="P1153:P1156"/>
    <mergeCell ref="R1157:R1159"/>
    <mergeCell ref="I1143:I1145"/>
    <mergeCell ref="N1143:N1145"/>
    <mergeCell ref="N1120:N1122"/>
    <mergeCell ref="AC1117:AC1119"/>
    <mergeCell ref="T1153:T1156"/>
    <mergeCell ref="U1153:U1156"/>
    <mergeCell ref="P1129:P1132"/>
    <mergeCell ref="Q1129:Q1132"/>
    <mergeCell ref="R1129:R1132"/>
    <mergeCell ref="S1129:S1132"/>
    <mergeCell ref="T1129:T1132"/>
    <mergeCell ref="U1129:U1132"/>
    <mergeCell ref="S1157:S1159"/>
    <mergeCell ref="T1157:T1159"/>
    <mergeCell ref="X1120:X1122"/>
    <mergeCell ref="Y1120:Y1122"/>
    <mergeCell ref="T1120:T1122"/>
    <mergeCell ref="U1126:U1128"/>
    <mergeCell ref="Q1157:Q1159"/>
    <mergeCell ref="N1157:N1159"/>
    <mergeCell ref="AA1117:AA1119"/>
    <mergeCell ref="W1143:W1145"/>
    <mergeCell ref="X1143:X1145"/>
    <mergeCell ref="Y1143:Y1145"/>
    <mergeCell ref="Z1143:Z1145"/>
    <mergeCell ref="AA1143:AA1145"/>
    <mergeCell ref="W1153:W1156"/>
    <mergeCell ref="Y1153:Y1156"/>
    <mergeCell ref="Z1153:Z1156"/>
    <mergeCell ref="U1157:U1159"/>
    <mergeCell ref="AB1136:AB1138"/>
    <mergeCell ref="Z1133:Z1135"/>
    <mergeCell ref="E1157:E1159"/>
    <mergeCell ref="C1136:C1138"/>
    <mergeCell ref="B1107:B1109"/>
    <mergeCell ref="B1129:B1132"/>
    <mergeCell ref="C1129:C1132"/>
    <mergeCell ref="G1126:G1128"/>
    <mergeCell ref="D1126:D1128"/>
    <mergeCell ref="E1126:E1128"/>
    <mergeCell ref="R1126:R1128"/>
    <mergeCell ref="S1126:S1128"/>
    <mergeCell ref="B1123:B1125"/>
    <mergeCell ref="D1123:D1125"/>
    <mergeCell ref="O1120:O1122"/>
    <mergeCell ref="P1120:P1122"/>
    <mergeCell ref="G1117:G1119"/>
    <mergeCell ref="H1117:H1119"/>
    <mergeCell ref="B1120:B1122"/>
    <mergeCell ref="H1126:H1128"/>
    <mergeCell ref="R1117:R1119"/>
    <mergeCell ref="I1117:I1119"/>
    <mergeCell ref="N1117:N1119"/>
    <mergeCell ref="O1117:O1119"/>
    <mergeCell ref="P1117:P1119"/>
    <mergeCell ref="E1123:E1125"/>
    <mergeCell ref="B1126:B1128"/>
    <mergeCell ref="B1133:B1135"/>
    <mergeCell ref="C1126:C1128"/>
    <mergeCell ref="E1120:E1122"/>
    <mergeCell ref="L1120:L1121"/>
    <mergeCell ref="C1123:C1125"/>
    <mergeCell ref="S1110:S1113"/>
    <mergeCell ref="C1117:C1119"/>
    <mergeCell ref="D1117:D1119"/>
    <mergeCell ref="B1110:B1113"/>
    <mergeCell ref="D1110:D1113"/>
    <mergeCell ref="F1129:F1132"/>
    <mergeCell ref="G1129:G1132"/>
    <mergeCell ref="Q1107:Q1109"/>
    <mergeCell ref="I1110:I1113"/>
    <mergeCell ref="N1110:N1113"/>
    <mergeCell ref="F1110:F1113"/>
    <mergeCell ref="N1107:N1109"/>
    <mergeCell ref="O1107:O1109"/>
    <mergeCell ref="O1133:O1135"/>
    <mergeCell ref="B1117:B1119"/>
    <mergeCell ref="K1120:K1121"/>
    <mergeCell ref="J1120:J1121"/>
    <mergeCell ref="F1107:F1109"/>
    <mergeCell ref="F1120:F1122"/>
    <mergeCell ref="F1123:F1125"/>
    <mergeCell ref="G1123:G1125"/>
    <mergeCell ref="H1123:H1125"/>
    <mergeCell ref="I1123:I1125"/>
    <mergeCell ref="N1123:N1125"/>
    <mergeCell ref="F1126:F1128"/>
    <mergeCell ref="R1123:R1125"/>
    <mergeCell ref="S1123:S1125"/>
    <mergeCell ref="H1133:H1135"/>
    <mergeCell ref="S1136:S1138"/>
    <mergeCell ref="C1143:C1145"/>
    <mergeCell ref="D1143:D1145"/>
    <mergeCell ref="I1133:I1135"/>
    <mergeCell ref="O1123:O1125"/>
    <mergeCell ref="P1123:P1125"/>
    <mergeCell ref="G1120:G1122"/>
    <mergeCell ref="H1120:H1122"/>
    <mergeCell ref="H1107:H1109"/>
    <mergeCell ref="G1114:G1116"/>
    <mergeCell ref="I1107:I1109"/>
    <mergeCell ref="H1110:H1113"/>
    <mergeCell ref="P1107:P1109"/>
    <mergeCell ref="I1074:I1076"/>
    <mergeCell ref="N1074:N1076"/>
    <mergeCell ref="O1074:O1076"/>
    <mergeCell ref="P1074:P1076"/>
    <mergeCell ref="F1114:F1116"/>
    <mergeCell ref="P1071:P1073"/>
    <mergeCell ref="Q1071:Q1073"/>
    <mergeCell ref="R1071:R1073"/>
    <mergeCell ref="S1071:S1073"/>
    <mergeCell ref="V1120:V1122"/>
    <mergeCell ref="F1143:F1145"/>
    <mergeCell ref="G1143:G1145"/>
    <mergeCell ref="H1143:H1145"/>
    <mergeCell ref="E1094:E1096"/>
    <mergeCell ref="F1101:F1103"/>
    <mergeCell ref="D1136:D1138"/>
    <mergeCell ref="E1136:E1138"/>
    <mergeCell ref="V1136:V1138"/>
    <mergeCell ref="T1133:T1135"/>
    <mergeCell ref="U1133:U1135"/>
    <mergeCell ref="V1133:V1135"/>
    <mergeCell ref="H1094:H1096"/>
    <mergeCell ref="I1139:I1142"/>
    <mergeCell ref="T1071:T1073"/>
    <mergeCell ref="D1088:D1090"/>
    <mergeCell ref="E1088:E1090"/>
    <mergeCell ref="F1088:F1090"/>
    <mergeCell ref="E1074:E1076"/>
    <mergeCell ref="F1074:F1076"/>
    <mergeCell ref="Q1077:Q1080"/>
    <mergeCell ref="P1143:P1145"/>
    <mergeCell ref="J1139:J1140"/>
    <mergeCell ref="K1139:K1140"/>
    <mergeCell ref="O1084:O1087"/>
    <mergeCell ref="T1097:T1100"/>
    <mergeCell ref="P1104:P1106"/>
    <mergeCell ref="T1123:T1125"/>
    <mergeCell ref="M1120:M1121"/>
    <mergeCell ref="N1071:N1073"/>
    <mergeCell ref="E1084:E1087"/>
    <mergeCell ref="F1084:F1087"/>
    <mergeCell ref="E1143:E1145"/>
    <mergeCell ref="C1104:C1106"/>
    <mergeCell ref="D1104:D1106"/>
    <mergeCell ref="E1104:E1106"/>
    <mergeCell ref="F1104:F1106"/>
    <mergeCell ref="C1065:C1067"/>
    <mergeCell ref="AH1160:AH1162"/>
    <mergeCell ref="AI1157:AI1159"/>
    <mergeCell ref="AC1160:AC1162"/>
    <mergeCell ref="AA1133:AA1135"/>
    <mergeCell ref="AA1160:AA1162"/>
    <mergeCell ref="D1091:D1093"/>
    <mergeCell ref="E1091:E1093"/>
    <mergeCell ref="AH1129:AH1132"/>
    <mergeCell ref="AH1081:AH1083"/>
    <mergeCell ref="AH1123:AH1125"/>
    <mergeCell ref="AH1117:AH1119"/>
    <mergeCell ref="AH1120:AH1122"/>
    <mergeCell ref="AD1097:AD1100"/>
    <mergeCell ref="AB1094:AB1096"/>
    <mergeCell ref="AF1084:AF1087"/>
    <mergeCell ref="AG1084:AG1087"/>
    <mergeCell ref="AH1084:AH1087"/>
    <mergeCell ref="AD1117:AD1119"/>
    <mergeCell ref="AG1136:AG1138"/>
    <mergeCell ref="AH1136:AH1138"/>
    <mergeCell ref="AI1136:AI1138"/>
    <mergeCell ref="AH1133:AH1135"/>
    <mergeCell ref="AG1123:AG1125"/>
    <mergeCell ref="AH1077:AH1080"/>
    <mergeCell ref="Q1126:Q1128"/>
    <mergeCell ref="O1104:O1106"/>
    <mergeCell ref="C1120:C1122"/>
    <mergeCell ref="D1120:D1122"/>
    <mergeCell ref="C1133:C1135"/>
    <mergeCell ref="C1114:C1116"/>
    <mergeCell ref="S1104:S1106"/>
    <mergeCell ref="Q1120:Q1122"/>
    <mergeCell ref="J1114:J1115"/>
    <mergeCell ref="Q1117:Q1119"/>
    <mergeCell ref="K1114:K1115"/>
    <mergeCell ref="L1114:L1115"/>
    <mergeCell ref="I1126:I1128"/>
    <mergeCell ref="C1110:C1113"/>
    <mergeCell ref="E1110:E1113"/>
    <mergeCell ref="E1117:E1119"/>
    <mergeCell ref="F1117:F1119"/>
    <mergeCell ref="S1114:S1116"/>
    <mergeCell ref="C1107:C1109"/>
    <mergeCell ref="F1081:F1083"/>
    <mergeCell ref="H1104:H1106"/>
    <mergeCell ref="H1114:H1116"/>
    <mergeCell ref="V1126:V1128"/>
    <mergeCell ref="N1136:N1138"/>
    <mergeCell ref="AI1117:AI1119"/>
    <mergeCell ref="D1114:D1116"/>
    <mergeCell ref="I1114:I1116"/>
    <mergeCell ref="N1126:N1128"/>
    <mergeCell ref="O1126:O1128"/>
    <mergeCell ref="P1126:P1128"/>
    <mergeCell ref="I1120:I1122"/>
    <mergeCell ref="W1114:W1116"/>
    <mergeCell ref="D1150:D1152"/>
    <mergeCell ref="O1150:O1152"/>
    <mergeCell ref="P1150:P1152"/>
    <mergeCell ref="N1150:N1152"/>
    <mergeCell ref="Q1153:Q1156"/>
    <mergeCell ref="W1126:W1128"/>
    <mergeCell ref="O1114:O1116"/>
    <mergeCell ref="U1120:U1122"/>
    <mergeCell ref="E1077:E1080"/>
    <mergeCell ref="AE1133:AE1135"/>
    <mergeCell ref="AC1120:AC1122"/>
    <mergeCell ref="P1172:P1175"/>
    <mergeCell ref="Y1117:Y1119"/>
    <mergeCell ref="W1117:W1119"/>
    <mergeCell ref="S1160:S1162"/>
    <mergeCell ref="O1160:O1162"/>
    <mergeCell ref="P1160:P1162"/>
    <mergeCell ref="W1136:W1138"/>
    <mergeCell ref="X1136:X1138"/>
    <mergeCell ref="X1126:X1128"/>
    <mergeCell ref="X1157:X1159"/>
    <mergeCell ref="U1182:U1184"/>
    <mergeCell ref="W1188:W1190"/>
    <mergeCell ref="AD1157:AD1159"/>
    <mergeCell ref="Y1081:Y1083"/>
    <mergeCell ref="Y1084:Y1087"/>
    <mergeCell ref="AD1114:AD1116"/>
    <mergeCell ref="AA1185:AA1187"/>
    <mergeCell ref="AC1146:AC1149"/>
    <mergeCell ref="AD1146:AD1149"/>
    <mergeCell ref="AC1163:AC1165"/>
    <mergeCell ref="O1136:O1138"/>
    <mergeCell ref="P1136:P1138"/>
    <mergeCell ref="Q1136:Q1138"/>
    <mergeCell ref="R1136:R1138"/>
    <mergeCell ref="R1133:R1135"/>
    <mergeCell ref="S1133:S1135"/>
    <mergeCell ref="Q1123:Q1125"/>
    <mergeCell ref="H1101:H1103"/>
    <mergeCell ref="P1077:P1080"/>
    <mergeCell ref="Z1166:Z1168"/>
    <mergeCell ref="O1169:O1171"/>
    <mergeCell ref="S1166:S1168"/>
    <mergeCell ref="T1166:T1168"/>
    <mergeCell ref="S1172:S1175"/>
    <mergeCell ref="T1172:T1175"/>
    <mergeCell ref="P1182:P1184"/>
    <mergeCell ref="F1153:F1156"/>
    <mergeCell ref="V1153:V1156"/>
    <mergeCell ref="F1160:F1162"/>
    <mergeCell ref="AA1110:AA1113"/>
    <mergeCell ref="S1182:S1184"/>
    <mergeCell ref="Q1169:Q1171"/>
    <mergeCell ref="AE1169:AE1171"/>
    <mergeCell ref="AE1185:AE1187"/>
    <mergeCell ref="W1182:W1184"/>
    <mergeCell ref="Q1150:Q1152"/>
    <mergeCell ref="E1114:E1116"/>
    <mergeCell ref="Q1091:Q1093"/>
    <mergeCell ref="G1107:G1109"/>
    <mergeCell ref="AA1182:AA1184"/>
    <mergeCell ref="AB1182:AB1184"/>
    <mergeCell ref="P1114:P1116"/>
    <mergeCell ref="Q1114:Q1116"/>
    <mergeCell ref="R1091:R1093"/>
    <mergeCell ref="I1097:I1100"/>
    <mergeCell ref="G1077:G1080"/>
    <mergeCell ref="AE1229:AE1231"/>
    <mergeCell ref="AE1232:AE1234"/>
    <mergeCell ref="AJ1251:AJ1254"/>
    <mergeCell ref="AI1160:AI1162"/>
    <mergeCell ref="AA1065:AA1067"/>
    <mergeCell ref="N1153:N1156"/>
    <mergeCell ref="H1153:H1156"/>
    <mergeCell ref="D1153:D1156"/>
    <mergeCell ref="AJ1204:AJ1207"/>
    <mergeCell ref="AB1077:AB1080"/>
    <mergeCell ref="AC1077:AC1080"/>
    <mergeCell ref="AD1077:AD1080"/>
    <mergeCell ref="AJ1166:AJ1168"/>
    <mergeCell ref="AI1169:AI1171"/>
    <mergeCell ref="AI1120:AI1122"/>
    <mergeCell ref="AG1129:AG1132"/>
    <mergeCell ref="AF1117:AF1119"/>
    <mergeCell ref="AF1126:AF1128"/>
    <mergeCell ref="AF1110:AF1113"/>
    <mergeCell ref="AF1097:AF1100"/>
    <mergeCell ref="AA1097:AA1100"/>
    <mergeCell ref="AC1107:AC1109"/>
    <mergeCell ref="AH1094:AH1096"/>
    <mergeCell ref="AF1094:AF1096"/>
    <mergeCell ref="AA1104:AA1106"/>
    <mergeCell ref="AB1104:AB1106"/>
    <mergeCell ref="AC1104:AC1106"/>
    <mergeCell ref="AD1104:AD1106"/>
    <mergeCell ref="AA1081:AA1083"/>
    <mergeCell ref="AE1094:AE1096"/>
    <mergeCell ref="AG1117:AG1119"/>
    <mergeCell ref="AB1126:AB1128"/>
    <mergeCell ref="AC1126:AC1128"/>
    <mergeCell ref="AG1153:AG1156"/>
    <mergeCell ref="AE1157:AE1159"/>
    <mergeCell ref="AD1126:AD1128"/>
    <mergeCell ref="AF1157:AF1159"/>
    <mergeCell ref="AG1157:AG1159"/>
    <mergeCell ref="AE1123:AE1125"/>
    <mergeCell ref="AE1114:AE1116"/>
    <mergeCell ref="AE1126:AE1128"/>
    <mergeCell ref="AJ1120:AJ1122"/>
    <mergeCell ref="AH1114:AH1116"/>
    <mergeCell ref="AH1110:AH1113"/>
    <mergeCell ref="AJ1123:AJ1125"/>
    <mergeCell ref="AE1194:AE1196"/>
    <mergeCell ref="S1143:S1145"/>
    <mergeCell ref="T1143:T1145"/>
    <mergeCell ref="U1143:U1145"/>
    <mergeCell ref="V1143:V1145"/>
    <mergeCell ref="O1143:O1145"/>
    <mergeCell ref="E1150:E1152"/>
    <mergeCell ref="F1150:F1152"/>
    <mergeCell ref="G1150:G1152"/>
    <mergeCell ref="H1150:H1152"/>
    <mergeCell ref="I1150:I1152"/>
    <mergeCell ref="AC1182:AC1184"/>
    <mergeCell ref="AG1220:AG1222"/>
    <mergeCell ref="AC1185:AC1187"/>
    <mergeCell ref="Z1172:Z1175"/>
    <mergeCell ref="AI1204:AI1207"/>
    <mergeCell ref="AA1176:AA1178"/>
    <mergeCell ref="AB1176:AB1178"/>
    <mergeCell ref="AC1176:AC1178"/>
    <mergeCell ref="AF1176:AF1178"/>
    <mergeCell ref="AG1176:AG1178"/>
    <mergeCell ref="AH1176:AH1178"/>
    <mergeCell ref="AH1157:AH1159"/>
    <mergeCell ref="AD1153:AD1156"/>
    <mergeCell ref="AE1153:AE1156"/>
    <mergeCell ref="AG1163:AG1165"/>
    <mergeCell ref="AB1185:AB1187"/>
    <mergeCell ref="AG1182:AG1184"/>
    <mergeCell ref="AF1182:AF1184"/>
    <mergeCell ref="AG1204:AG1207"/>
    <mergeCell ref="AH1204:AH1207"/>
    <mergeCell ref="AH1163:AH1165"/>
    <mergeCell ref="AF1153:AF1156"/>
    <mergeCell ref="AG1160:AG1162"/>
    <mergeCell ref="AG1139:AG1142"/>
    <mergeCell ref="AD1143:AD1145"/>
    <mergeCell ref="AA1204:AA1207"/>
    <mergeCell ref="AA1197:AA1199"/>
    <mergeCell ref="AD1204:AD1207"/>
    <mergeCell ref="AB1216:AB1219"/>
    <mergeCell ref="AB1153:AB1156"/>
    <mergeCell ref="AA1169:AA1171"/>
    <mergeCell ref="AI1163:AI1165"/>
    <mergeCell ref="AD1163:AD1165"/>
    <mergeCell ref="AE1163:AE1165"/>
    <mergeCell ref="AB1157:AB1159"/>
    <mergeCell ref="AH1182:AH1184"/>
    <mergeCell ref="AF1143:AF1145"/>
    <mergeCell ref="AG1143:AG1145"/>
    <mergeCell ref="AG1150:AG1152"/>
    <mergeCell ref="AI1146:AI1149"/>
    <mergeCell ref="AI1176:AI1178"/>
    <mergeCell ref="AH1150:AH1152"/>
    <mergeCell ref="AI1150:AI1152"/>
    <mergeCell ref="AA1163:AA1165"/>
    <mergeCell ref="AD1166:AD1168"/>
    <mergeCell ref="AE1166:AE1168"/>
    <mergeCell ref="AF1166:AF1168"/>
    <mergeCell ref="AB1166:AB1168"/>
    <mergeCell ref="AC1166:AC1168"/>
    <mergeCell ref="AG1169:AG1171"/>
    <mergeCell ref="AG1166:AG1168"/>
    <mergeCell ref="AH1166:AH1168"/>
    <mergeCell ref="AD1182:AD1184"/>
    <mergeCell ref="AE1182:AE1184"/>
    <mergeCell ref="AF1208:AF1211"/>
    <mergeCell ref="AH1197:AH1199"/>
    <mergeCell ref="AD1216:AD1219"/>
    <mergeCell ref="AB1197:AB1199"/>
    <mergeCell ref="AI1197:AI1199"/>
    <mergeCell ref="AC1157:AC1159"/>
    <mergeCell ref="Z1208:Z1211"/>
    <mergeCell ref="AB1191:AB1193"/>
    <mergeCell ref="AC1191:AC1193"/>
    <mergeCell ref="AB1188:AB1190"/>
    <mergeCell ref="AC1188:AC1190"/>
    <mergeCell ref="W1179:W1181"/>
    <mergeCell ref="U1176:U1178"/>
    <mergeCell ref="V1176:V1178"/>
    <mergeCell ref="W1176:W1178"/>
    <mergeCell ref="W1172:W1175"/>
    <mergeCell ref="Y1188:Y1190"/>
    <mergeCell ref="W1166:W1168"/>
    <mergeCell ref="P1185:P1187"/>
    <mergeCell ref="Z1182:Z1184"/>
    <mergeCell ref="Q1172:Q1175"/>
    <mergeCell ref="D1169:D1171"/>
    <mergeCell ref="R1188:R1190"/>
    <mergeCell ref="U1172:U1175"/>
    <mergeCell ref="V1172:V1175"/>
    <mergeCell ref="Q1185:Q1187"/>
    <mergeCell ref="Q1191:Q1193"/>
    <mergeCell ref="Q1204:Q1207"/>
    <mergeCell ref="Z1197:Z1199"/>
    <mergeCell ref="N1172:N1175"/>
    <mergeCell ref="O1185:O1187"/>
    <mergeCell ref="H1169:H1171"/>
    <mergeCell ref="U1220:U1222"/>
    <mergeCell ref="O1204:O1207"/>
    <mergeCell ref="I1208:I1211"/>
    <mergeCell ref="N1208:N1211"/>
    <mergeCell ref="O1208:O1211"/>
    <mergeCell ref="F1216:F1219"/>
    <mergeCell ref="D1212:D1215"/>
    <mergeCell ref="E1212:E1215"/>
    <mergeCell ref="F1212:F1215"/>
    <mergeCell ref="G1212:G1215"/>
    <mergeCell ref="R1169:R1171"/>
    <mergeCell ref="S1169:S1171"/>
    <mergeCell ref="X1182:X1184"/>
    <mergeCell ref="D1188:D1190"/>
    <mergeCell ref="O1172:O1175"/>
    <mergeCell ref="D1172:D1175"/>
    <mergeCell ref="Y1200:Y1203"/>
    <mergeCell ref="X1216:X1219"/>
    <mergeCell ref="G1204:G1207"/>
    <mergeCell ref="H1216:H1219"/>
    <mergeCell ref="I1216:I1219"/>
    <mergeCell ref="W1200:W1203"/>
    <mergeCell ref="V1197:V1199"/>
    <mergeCell ref="T1208:T1211"/>
    <mergeCell ref="W1194:W1196"/>
    <mergeCell ref="Y1204:Y1207"/>
    <mergeCell ref="X1220:X1222"/>
    <mergeCell ref="S1204:S1207"/>
    <mergeCell ref="T1204:T1207"/>
    <mergeCell ref="U1204:U1207"/>
    <mergeCell ref="Y1220:Y1222"/>
    <mergeCell ref="T1182:T1184"/>
    <mergeCell ref="Z1176:Z1178"/>
    <mergeCell ref="Z1200:Z1203"/>
    <mergeCell ref="Z1191:Z1193"/>
    <mergeCell ref="Z1194:Z1196"/>
    <mergeCell ref="Q1194:Q1196"/>
    <mergeCell ref="T1191:T1193"/>
    <mergeCell ref="P1188:P1190"/>
    <mergeCell ref="W1191:W1193"/>
    <mergeCell ref="N1179:N1181"/>
    <mergeCell ref="O1179:O1181"/>
    <mergeCell ref="P1179:P1181"/>
    <mergeCell ref="B1172:B1175"/>
    <mergeCell ref="R1182:R1184"/>
    <mergeCell ref="T1194:T1196"/>
    <mergeCell ref="B1179:B1181"/>
    <mergeCell ref="T1188:T1190"/>
    <mergeCell ref="U1188:U1190"/>
    <mergeCell ref="B1208:B1211"/>
    <mergeCell ref="D1229:D1231"/>
    <mergeCell ref="Q1212:Q1215"/>
    <mergeCell ref="R1212:R1215"/>
    <mergeCell ref="S1212:S1215"/>
    <mergeCell ref="I1212:I1215"/>
    <mergeCell ref="T1212:T1215"/>
    <mergeCell ref="U1212:U1215"/>
    <mergeCell ref="O1220:O1222"/>
    <mergeCell ref="P1220:P1222"/>
    <mergeCell ref="R1185:R1187"/>
    <mergeCell ref="S1185:S1187"/>
    <mergeCell ref="R1223:R1225"/>
    <mergeCell ref="S1223:S1225"/>
    <mergeCell ref="D1166:D1168"/>
    <mergeCell ref="E1166:E1168"/>
    <mergeCell ref="N1166:N1168"/>
    <mergeCell ref="O1166:O1168"/>
    <mergeCell ref="Q1166:Q1168"/>
    <mergeCell ref="R1166:R1168"/>
    <mergeCell ref="N1185:N1187"/>
    <mergeCell ref="I1166:I1168"/>
    <mergeCell ref="G1166:G1168"/>
    <mergeCell ref="H1166:H1168"/>
    <mergeCell ref="F1166:F1168"/>
    <mergeCell ref="O1188:O1190"/>
    <mergeCell ref="B1188:B1190"/>
    <mergeCell ref="C1188:C1190"/>
    <mergeCell ref="B1169:B1171"/>
    <mergeCell ref="U1194:U1196"/>
    <mergeCell ref="I1220:I1222"/>
    <mergeCell ref="F1194:F1196"/>
    <mergeCell ref="C1166:C1168"/>
    <mergeCell ref="B1185:B1187"/>
    <mergeCell ref="C1185:C1187"/>
    <mergeCell ref="D1185:D1187"/>
    <mergeCell ref="E1185:E1187"/>
    <mergeCell ref="E1188:E1190"/>
    <mergeCell ref="F1188:F1190"/>
    <mergeCell ref="G1188:G1190"/>
    <mergeCell ref="H1188:H1190"/>
    <mergeCell ref="I1188:I1190"/>
    <mergeCell ref="N1188:N1190"/>
    <mergeCell ref="B1166:B1168"/>
    <mergeCell ref="N1169:N1171"/>
    <mergeCell ref="T1169:T1171"/>
    <mergeCell ref="I1169:I1171"/>
    <mergeCell ref="U1169:U1171"/>
    <mergeCell ref="E1169:E1171"/>
    <mergeCell ref="F1169:F1171"/>
    <mergeCell ref="F1182:F1184"/>
    <mergeCell ref="G1182:G1184"/>
    <mergeCell ref="H1182:H1184"/>
    <mergeCell ref="I1182:I1184"/>
    <mergeCell ref="N1182:N1184"/>
    <mergeCell ref="B1182:B1184"/>
    <mergeCell ref="C1182:C1184"/>
    <mergeCell ref="D1182:D1184"/>
    <mergeCell ref="T1179:T1181"/>
    <mergeCell ref="U1179:U1181"/>
    <mergeCell ref="V1179:V1181"/>
    <mergeCell ref="V1200:V1203"/>
    <mergeCell ref="P1232:P1234"/>
    <mergeCell ref="R1229:R1231"/>
    <mergeCell ref="S1216:S1219"/>
    <mergeCell ref="C1235:C1238"/>
    <mergeCell ref="H1261:H1264"/>
    <mergeCell ref="H1242:H1244"/>
    <mergeCell ref="G1242:G1244"/>
    <mergeCell ref="I1242:I1244"/>
    <mergeCell ref="O1242:O1244"/>
    <mergeCell ref="P1242:P1244"/>
    <mergeCell ref="Q1242:Q1244"/>
    <mergeCell ref="D1242:D1244"/>
    <mergeCell ref="P1226:P1228"/>
    <mergeCell ref="S1220:S1222"/>
    <mergeCell ref="R1232:R1234"/>
    <mergeCell ref="R1248:R1250"/>
    <mergeCell ref="H1258:H1260"/>
    <mergeCell ref="N1258:N1260"/>
    <mergeCell ref="O1258:O1260"/>
    <mergeCell ref="P1258:P1260"/>
    <mergeCell ref="Q1258:Q1260"/>
    <mergeCell ref="R1258:R1260"/>
    <mergeCell ref="S1258:S1260"/>
    <mergeCell ref="T1258:T1260"/>
    <mergeCell ref="O1216:O1219"/>
    <mergeCell ref="P1208:P1211"/>
    <mergeCell ref="Q1208:Q1211"/>
    <mergeCell ref="C1242:C1244"/>
    <mergeCell ref="R1191:R1193"/>
    <mergeCell ref="S1191:S1193"/>
    <mergeCell ref="P1197:P1199"/>
    <mergeCell ref="N1194:N1196"/>
    <mergeCell ref="Q1226:Q1228"/>
    <mergeCell ref="D1226:D1228"/>
    <mergeCell ref="R1200:R1203"/>
    <mergeCell ref="S1200:S1203"/>
    <mergeCell ref="D1232:D1234"/>
    <mergeCell ref="E1232:E1234"/>
    <mergeCell ref="F1232:F1234"/>
    <mergeCell ref="E1223:E1225"/>
    <mergeCell ref="D1197:D1199"/>
    <mergeCell ref="N1229:N1231"/>
    <mergeCell ref="N1239:N1241"/>
    <mergeCell ref="I1261:I1264"/>
    <mergeCell ref="V1194:V1196"/>
    <mergeCell ref="T1229:T1231"/>
    <mergeCell ref="R1204:R1207"/>
    <mergeCell ref="P1204:P1207"/>
    <mergeCell ref="P1212:P1215"/>
    <mergeCell ref="U1200:U1203"/>
    <mergeCell ref="U1229:U1231"/>
    <mergeCell ref="C1255:C1257"/>
    <mergeCell ref="D1255:D1257"/>
    <mergeCell ref="U1185:U1187"/>
    <mergeCell ref="V1185:V1187"/>
    <mergeCell ref="F1248:F1250"/>
    <mergeCell ref="H1239:H1241"/>
    <mergeCell ref="U1223:U1225"/>
    <mergeCell ref="V1223:V1225"/>
    <mergeCell ref="N1235:N1238"/>
    <mergeCell ref="P1216:P1219"/>
    <mergeCell ref="X1229:X1231"/>
    <mergeCell ref="H1220:H1222"/>
    <mergeCell ref="F1229:F1231"/>
    <mergeCell ref="G1229:G1231"/>
    <mergeCell ref="H1229:H1231"/>
    <mergeCell ref="I1229:I1231"/>
    <mergeCell ref="I1185:I1187"/>
    <mergeCell ref="H1185:H1187"/>
    <mergeCell ref="P1191:P1193"/>
    <mergeCell ref="U1191:U1193"/>
    <mergeCell ref="V1191:V1193"/>
    <mergeCell ref="E1182:E1184"/>
    <mergeCell ref="O1194:O1196"/>
    <mergeCell ref="P1194:P1196"/>
    <mergeCell ref="T1197:T1199"/>
    <mergeCell ref="W1197:W1199"/>
    <mergeCell ref="X1188:X1190"/>
    <mergeCell ref="C1248:C1250"/>
    <mergeCell ref="X1194:X1196"/>
    <mergeCell ref="U1163:U1165"/>
    <mergeCell ref="V1163:V1165"/>
    <mergeCell ref="I1235:I1238"/>
    <mergeCell ref="S1188:S1190"/>
    <mergeCell ref="X1248:X1250"/>
    <mergeCell ref="G1197:G1199"/>
    <mergeCell ref="H1197:H1199"/>
    <mergeCell ref="I1197:I1199"/>
    <mergeCell ref="T1200:T1203"/>
    <mergeCell ref="X1200:X1203"/>
    <mergeCell ref="H1172:H1175"/>
    <mergeCell ref="I1172:I1175"/>
    <mergeCell ref="C1169:C1171"/>
    <mergeCell ref="O1182:O1184"/>
    <mergeCell ref="G1169:G1171"/>
    <mergeCell ref="C1191:C1193"/>
    <mergeCell ref="O1212:O1215"/>
    <mergeCell ref="E1226:E1228"/>
    <mergeCell ref="H1226:H1228"/>
    <mergeCell ref="I1226:I1228"/>
    <mergeCell ref="N1226:N1228"/>
    <mergeCell ref="O1226:O1228"/>
    <mergeCell ref="E1194:E1196"/>
    <mergeCell ref="N1197:N1199"/>
    <mergeCell ref="G1194:G1196"/>
    <mergeCell ref="H1194:H1196"/>
    <mergeCell ref="C1194:C1196"/>
    <mergeCell ref="G1208:G1211"/>
    <mergeCell ref="H1208:H1211"/>
    <mergeCell ref="D1194:D1196"/>
    <mergeCell ref="H1212:H1215"/>
    <mergeCell ref="C1179:C1181"/>
    <mergeCell ref="D1179:D1181"/>
    <mergeCell ref="E1179:E1181"/>
    <mergeCell ref="F1179:F1181"/>
    <mergeCell ref="G1179:G1181"/>
    <mergeCell ref="H1179:H1181"/>
    <mergeCell ref="I1179:I1181"/>
    <mergeCell ref="S1235:S1238"/>
    <mergeCell ref="B1216:B1219"/>
    <mergeCell ref="B1223:B1225"/>
    <mergeCell ref="B1204:B1207"/>
    <mergeCell ref="B1200:B1203"/>
    <mergeCell ref="B1191:B1193"/>
    <mergeCell ref="B1220:B1222"/>
    <mergeCell ref="H1204:H1207"/>
    <mergeCell ref="I1204:I1207"/>
    <mergeCell ref="O1197:O1199"/>
    <mergeCell ref="C1197:C1199"/>
    <mergeCell ref="S1229:S1231"/>
    <mergeCell ref="B1197:B1199"/>
    <mergeCell ref="N1204:N1207"/>
    <mergeCell ref="B1194:B1196"/>
    <mergeCell ref="D1208:D1211"/>
    <mergeCell ref="E1208:E1211"/>
    <mergeCell ref="C1208:C1211"/>
    <mergeCell ref="E1172:E1175"/>
    <mergeCell ref="F1200:F1203"/>
    <mergeCell ref="E1235:E1238"/>
    <mergeCell ref="C1172:C1175"/>
    <mergeCell ref="U1216:U1219"/>
    <mergeCell ref="T1216:T1219"/>
    <mergeCell ref="I1194:I1196"/>
    <mergeCell ref="S1194:S1196"/>
    <mergeCell ref="S1197:S1199"/>
    <mergeCell ref="G1200:G1203"/>
    <mergeCell ref="H1200:H1203"/>
    <mergeCell ref="I1200:I1203"/>
    <mergeCell ref="N1200:N1203"/>
    <mergeCell ref="C1226:C1228"/>
    <mergeCell ref="Q1179:Q1181"/>
    <mergeCell ref="R1179:R1181"/>
    <mergeCell ref="S1179:S1181"/>
    <mergeCell ref="F1226:F1228"/>
    <mergeCell ref="G1226:G1228"/>
    <mergeCell ref="C1216:C1219"/>
    <mergeCell ref="D1216:D1219"/>
    <mergeCell ref="E1216:E1219"/>
    <mergeCell ref="F1185:F1187"/>
    <mergeCell ref="G1185:G1187"/>
    <mergeCell ref="C1223:C1225"/>
    <mergeCell ref="D1223:D1225"/>
    <mergeCell ref="D1191:D1193"/>
    <mergeCell ref="E1191:E1193"/>
    <mergeCell ref="F1191:F1193"/>
    <mergeCell ref="G1191:G1193"/>
    <mergeCell ref="H1191:H1193"/>
    <mergeCell ref="I1191:I1193"/>
    <mergeCell ref="N1191:N1193"/>
    <mergeCell ref="C1204:C1207"/>
    <mergeCell ref="D1204:D1207"/>
    <mergeCell ref="E1204:E1207"/>
    <mergeCell ref="F1204:F1207"/>
    <mergeCell ref="E1197:E1199"/>
    <mergeCell ref="F1197:F1199"/>
    <mergeCell ref="O1191:O1193"/>
    <mergeCell ref="C1200:C1203"/>
    <mergeCell ref="D1200:D1203"/>
    <mergeCell ref="E1200:E1203"/>
    <mergeCell ref="C1220:C1222"/>
    <mergeCell ref="D1220:D1222"/>
    <mergeCell ref="F1172:F1175"/>
    <mergeCell ref="G1172:G1175"/>
    <mergeCell ref="AJ1191:AJ1193"/>
    <mergeCell ref="V1271:V1273"/>
    <mergeCell ref="Y1271:Y1273"/>
    <mergeCell ref="AJ1284:AJ1286"/>
    <mergeCell ref="AJ1281:AJ1283"/>
    <mergeCell ref="AF1216:AF1219"/>
    <mergeCell ref="AC1226:AC1228"/>
    <mergeCell ref="AF1281:AF1283"/>
    <mergeCell ref="AB1281:AB1283"/>
    <mergeCell ref="AF1245:AF1247"/>
    <mergeCell ref="X1245:X1247"/>
    <mergeCell ref="X1278:X1280"/>
    <mergeCell ref="Y1194:Y1196"/>
    <mergeCell ref="AB1265:AB1267"/>
    <mergeCell ref="W1274:W1277"/>
    <mergeCell ref="V1208:V1211"/>
    <mergeCell ref="AI1229:AI1231"/>
    <mergeCell ref="W1223:W1225"/>
    <mergeCell ref="R1239:R1241"/>
    <mergeCell ref="T1220:T1222"/>
    <mergeCell ref="V1229:V1231"/>
    <mergeCell ref="W1239:W1241"/>
    <mergeCell ref="AG1208:AG1211"/>
    <mergeCell ref="AG1239:AG1241"/>
    <mergeCell ref="R1194:R1196"/>
    <mergeCell ref="AH1248:AH1250"/>
    <mergeCell ref="AJ1226:AJ1228"/>
    <mergeCell ref="AJ1242:AJ1244"/>
    <mergeCell ref="AB1208:AB1211"/>
    <mergeCell ref="AC1208:AC1211"/>
    <mergeCell ref="AD1208:AD1211"/>
    <mergeCell ref="AE1242:AE1244"/>
    <mergeCell ref="AA1216:AA1219"/>
    <mergeCell ref="AI1208:AI1211"/>
    <mergeCell ref="AJ1200:AJ1203"/>
    <mergeCell ref="AD1261:AD1264"/>
    <mergeCell ref="AB1220:AB1222"/>
    <mergeCell ref="AA1208:AA1211"/>
    <mergeCell ref="Z1232:Z1234"/>
    <mergeCell ref="AD1226:AD1228"/>
    <mergeCell ref="AA1223:AA1225"/>
    <mergeCell ref="AB1223:AB1225"/>
    <mergeCell ref="AI1194:AI1196"/>
    <mergeCell ref="AG1197:AG1199"/>
    <mergeCell ref="AD1194:AD1196"/>
    <mergeCell ref="AC1194:AC1196"/>
    <mergeCell ref="AJ1235:AJ1238"/>
    <mergeCell ref="AB1204:AB1207"/>
    <mergeCell ref="AH1242:AH1244"/>
    <mergeCell ref="AA1194:AA1196"/>
    <mergeCell ref="AB1194:AB1196"/>
    <mergeCell ref="AH1229:AH1231"/>
    <mergeCell ref="AH1220:AH1222"/>
    <mergeCell ref="AE1239:AE1241"/>
    <mergeCell ref="AJ1232:AJ1234"/>
    <mergeCell ref="AE1204:AE1207"/>
    <mergeCell ref="AF1191:AF1193"/>
    <mergeCell ref="AG1229:AG1231"/>
    <mergeCell ref="AB1232:AB1234"/>
    <mergeCell ref="S1232:S1234"/>
    <mergeCell ref="AJ1216:AJ1219"/>
    <mergeCell ref="AC1261:AC1264"/>
    <mergeCell ref="AH1194:AH1196"/>
    <mergeCell ref="AI1235:AI1238"/>
    <mergeCell ref="W1185:W1187"/>
    <mergeCell ref="X1185:X1187"/>
    <mergeCell ref="Y1185:Y1187"/>
    <mergeCell ref="AJ1188:AJ1190"/>
    <mergeCell ref="AD1248:AD1250"/>
    <mergeCell ref="V1220:V1222"/>
    <mergeCell ref="AJ1255:AJ1257"/>
    <mergeCell ref="AE1223:AE1225"/>
    <mergeCell ref="AC1197:AC1199"/>
    <mergeCell ref="AD1197:AD1199"/>
    <mergeCell ref="AE1197:AE1199"/>
    <mergeCell ref="AF1197:AF1199"/>
    <mergeCell ref="T1185:T1187"/>
    <mergeCell ref="T1223:T1225"/>
    <mergeCell ref="Q1197:Q1199"/>
    <mergeCell ref="Q1229:Q1231"/>
    <mergeCell ref="AJ1296:AJ1298"/>
    <mergeCell ref="AJ1293:AJ1295"/>
    <mergeCell ref="AF1226:AF1228"/>
    <mergeCell ref="AI1172:AI1175"/>
    <mergeCell ref="R1197:R1199"/>
    <mergeCell ref="AG1245:AG1247"/>
    <mergeCell ref="AG1287:AG1289"/>
    <mergeCell ref="AG1191:AG1193"/>
    <mergeCell ref="AH1191:AH1193"/>
    <mergeCell ref="AI1191:AI1193"/>
    <mergeCell ref="AG1194:AG1196"/>
    <mergeCell ref="AI1200:AI1203"/>
    <mergeCell ref="AC1200:AC1203"/>
    <mergeCell ref="AD1200:AD1203"/>
    <mergeCell ref="AE1208:AE1211"/>
    <mergeCell ref="AC1296:AC1298"/>
    <mergeCell ref="AB1293:AB1295"/>
    <mergeCell ref="AE1278:AE1280"/>
    <mergeCell ref="X1197:X1199"/>
    <mergeCell ref="W1278:W1280"/>
    <mergeCell ref="Z1229:Z1231"/>
    <mergeCell ref="AA1229:AA1231"/>
    <mergeCell ref="AC1204:AC1207"/>
    <mergeCell ref="AH1208:AH1211"/>
    <mergeCell ref="AD1229:AD1231"/>
    <mergeCell ref="T1268:T1270"/>
    <mergeCell ref="AB1229:AB1231"/>
    <mergeCell ref="S1268:S1270"/>
    <mergeCell ref="S1271:S1273"/>
    <mergeCell ref="S1274:S1277"/>
    <mergeCell ref="W1265:W1267"/>
    <mergeCell ref="W1268:W1270"/>
    <mergeCell ref="W1271:W1273"/>
    <mergeCell ref="T1271:T1273"/>
    <mergeCell ref="AE1268:AE1270"/>
    <mergeCell ref="AF1271:AF1273"/>
    <mergeCell ref="AF1235:AF1238"/>
    <mergeCell ref="AF1265:AF1267"/>
    <mergeCell ref="V1255:V1257"/>
    <mergeCell ref="U1242:U1244"/>
    <mergeCell ref="Y1245:Y1247"/>
    <mergeCell ref="U1287:U1289"/>
    <mergeCell ref="S1208:S1211"/>
    <mergeCell ref="AG1216:AG1219"/>
    <mergeCell ref="AG1265:AG1267"/>
    <mergeCell ref="AD1239:AD1241"/>
    <mergeCell ref="AC1242:AC1244"/>
    <mergeCell ref="AD1242:AD1244"/>
    <mergeCell ref="N1296:N1298"/>
    <mergeCell ref="O1296:O1298"/>
    <mergeCell ref="G1296:G1298"/>
    <mergeCell ref="B1242:B1244"/>
    <mergeCell ref="F1278:F1280"/>
    <mergeCell ref="G1278:G1280"/>
    <mergeCell ref="O1239:O1241"/>
    <mergeCell ref="P1239:P1241"/>
    <mergeCell ref="B1226:B1228"/>
    <mergeCell ref="B1229:B1231"/>
    <mergeCell ref="C1229:C1231"/>
    <mergeCell ref="B1232:B1234"/>
    <mergeCell ref="C1232:C1234"/>
    <mergeCell ref="B1239:B1241"/>
    <mergeCell ref="C1239:C1241"/>
    <mergeCell ref="D1239:D1241"/>
    <mergeCell ref="P1281:P1283"/>
    <mergeCell ref="B1245:B1247"/>
    <mergeCell ref="C1245:C1247"/>
    <mergeCell ref="D1245:D1247"/>
    <mergeCell ref="N1268:N1270"/>
    <mergeCell ref="I1232:I1234"/>
    <mergeCell ref="G1239:G1241"/>
    <mergeCell ref="O1229:O1231"/>
    <mergeCell ref="P1229:P1231"/>
    <mergeCell ref="F1258:F1260"/>
    <mergeCell ref="G1258:G1260"/>
    <mergeCell ref="E1255:E1257"/>
    <mergeCell ref="F1255:F1257"/>
    <mergeCell ref="G1255:G1257"/>
    <mergeCell ref="H1255:H1257"/>
    <mergeCell ref="I1255:I1257"/>
    <mergeCell ref="N1255:N1257"/>
    <mergeCell ref="O1255:O1257"/>
    <mergeCell ref="B1248:B1250"/>
    <mergeCell ref="G1261:G1264"/>
    <mergeCell ref="H1268:H1270"/>
    <mergeCell ref="E1242:E1244"/>
    <mergeCell ref="F1242:F1244"/>
    <mergeCell ref="O1232:O1234"/>
    <mergeCell ref="E1229:E1231"/>
    <mergeCell ref="F1281:F1283"/>
    <mergeCell ref="N1281:N1283"/>
    <mergeCell ref="O1281:O1283"/>
    <mergeCell ref="D1235:D1238"/>
    <mergeCell ref="F1239:F1241"/>
    <mergeCell ref="B1255:B1257"/>
    <mergeCell ref="P1268:P1270"/>
    <mergeCell ref="G1248:G1250"/>
    <mergeCell ref="H1248:H1250"/>
    <mergeCell ref="I1248:I1250"/>
    <mergeCell ref="N1248:N1250"/>
    <mergeCell ref="N1232:N1234"/>
    <mergeCell ref="O1235:O1238"/>
    <mergeCell ref="P1235:P1238"/>
    <mergeCell ref="B1271:B1273"/>
    <mergeCell ref="C1271:C1273"/>
    <mergeCell ref="D1271:D1273"/>
    <mergeCell ref="E1271:E1273"/>
    <mergeCell ref="F1271:F1273"/>
    <mergeCell ref="G1271:G1273"/>
    <mergeCell ref="B1274:B1277"/>
    <mergeCell ref="C1274:C1277"/>
    <mergeCell ref="B1268:B1270"/>
    <mergeCell ref="G1232:G1234"/>
    <mergeCell ref="D1309:D1312"/>
    <mergeCell ref="P1271:P1273"/>
    <mergeCell ref="Q1271:Q1273"/>
    <mergeCell ref="N1339:N1341"/>
    <mergeCell ref="G1330:G1332"/>
    <mergeCell ref="H1330:H1332"/>
    <mergeCell ref="E1261:E1264"/>
    <mergeCell ref="F1261:F1264"/>
    <mergeCell ref="B1290:B1292"/>
    <mergeCell ref="B1293:B1295"/>
    <mergeCell ref="E1320:E1322"/>
    <mergeCell ref="E1274:E1277"/>
    <mergeCell ref="C1339:C1341"/>
    <mergeCell ref="E1330:E1332"/>
    <mergeCell ref="F1330:F1332"/>
    <mergeCell ref="I1336:I1338"/>
    <mergeCell ref="N1336:N1338"/>
    <mergeCell ref="O1336:O1338"/>
    <mergeCell ref="P1336:P1338"/>
    <mergeCell ref="P1278:P1280"/>
    <mergeCell ref="Q1330:Q1332"/>
    <mergeCell ref="G1299:G1302"/>
    <mergeCell ref="H1299:H1302"/>
    <mergeCell ref="I1299:I1302"/>
    <mergeCell ref="H1265:H1267"/>
    <mergeCell ref="C1268:C1270"/>
    <mergeCell ref="D1268:D1270"/>
    <mergeCell ref="N1323:N1325"/>
    <mergeCell ref="O1284:O1286"/>
    <mergeCell ref="Q1309:Q1312"/>
    <mergeCell ref="N1293:N1295"/>
    <mergeCell ref="P1320:P1322"/>
    <mergeCell ref="P1317:P1319"/>
    <mergeCell ref="Q1333:Q1335"/>
    <mergeCell ref="Q1299:Q1302"/>
    <mergeCell ref="B1281:B1283"/>
    <mergeCell ref="D1330:D1332"/>
    <mergeCell ref="B1330:B1332"/>
    <mergeCell ref="G1287:G1289"/>
    <mergeCell ref="C1313:C1316"/>
    <mergeCell ref="D1313:D1316"/>
    <mergeCell ref="E1313:E1316"/>
    <mergeCell ref="C1326:C1329"/>
    <mergeCell ref="D1326:D1329"/>
    <mergeCell ref="E1326:E1329"/>
    <mergeCell ref="F1323:F1325"/>
    <mergeCell ref="F1326:F1329"/>
    <mergeCell ref="D1333:D1335"/>
    <mergeCell ref="E1333:E1335"/>
    <mergeCell ref="G1284:G1286"/>
    <mergeCell ref="F1274:F1277"/>
    <mergeCell ref="G1274:G1277"/>
    <mergeCell ref="C1330:C1332"/>
    <mergeCell ref="Q1317:Q1319"/>
    <mergeCell ref="I1317:I1319"/>
    <mergeCell ref="B1284:B1286"/>
    <mergeCell ref="C1284:C1286"/>
    <mergeCell ref="Q1265:Q1267"/>
    <mergeCell ref="Q1320:Q1322"/>
    <mergeCell ref="G1268:G1270"/>
    <mergeCell ref="I1265:I1267"/>
    <mergeCell ref="Q1281:Q1283"/>
    <mergeCell ref="O1287:O1289"/>
    <mergeCell ref="I1287:I1289"/>
    <mergeCell ref="G1363:G1365"/>
    <mergeCell ref="C1366:C1368"/>
    <mergeCell ref="D1366:D1368"/>
    <mergeCell ref="D1356:D1358"/>
    <mergeCell ref="E1356:E1358"/>
    <mergeCell ref="F1356:F1358"/>
    <mergeCell ref="I1356:I1358"/>
    <mergeCell ref="G1339:G1341"/>
    <mergeCell ref="B1261:B1264"/>
    <mergeCell ref="C1261:C1264"/>
    <mergeCell ref="D1261:D1264"/>
    <mergeCell ref="B1265:B1267"/>
    <mergeCell ref="C1265:C1267"/>
    <mergeCell ref="D1265:D1267"/>
    <mergeCell ref="I1271:I1273"/>
    <mergeCell ref="I1274:I1277"/>
    <mergeCell ref="I1278:I1280"/>
    <mergeCell ref="I1284:I1286"/>
    <mergeCell ref="H1271:H1273"/>
    <mergeCell ref="H1274:H1277"/>
    <mergeCell ref="H1278:H1280"/>
    <mergeCell ref="H1281:H1283"/>
    <mergeCell ref="C1281:C1283"/>
    <mergeCell ref="B1235:B1238"/>
    <mergeCell ref="B1258:B1260"/>
    <mergeCell ref="C1258:C1260"/>
    <mergeCell ref="D1258:D1260"/>
    <mergeCell ref="E1258:E1260"/>
    <mergeCell ref="C1293:C1295"/>
    <mergeCell ref="E1293:E1295"/>
    <mergeCell ref="F1293:F1295"/>
    <mergeCell ref="I1296:I1298"/>
    <mergeCell ref="D1339:D1341"/>
    <mergeCell ref="E1339:E1341"/>
    <mergeCell ref="F1339:F1341"/>
    <mergeCell ref="D1336:D1338"/>
    <mergeCell ref="E1336:E1338"/>
    <mergeCell ref="F1336:F1338"/>
    <mergeCell ref="G1336:G1338"/>
    <mergeCell ref="B1339:B1341"/>
    <mergeCell ref="E1239:E1241"/>
    <mergeCell ref="B1278:B1280"/>
    <mergeCell ref="C1278:C1280"/>
    <mergeCell ref="B1356:B1358"/>
    <mergeCell ref="G1333:G1335"/>
    <mergeCell ref="H1333:H1335"/>
    <mergeCell ref="E1323:E1325"/>
    <mergeCell ref="E1296:E1298"/>
    <mergeCell ref="F1296:F1298"/>
    <mergeCell ref="E1309:E1312"/>
    <mergeCell ref="C1290:C1292"/>
    <mergeCell ref="H1284:H1286"/>
    <mergeCell ref="G1293:G1295"/>
    <mergeCell ref="B1287:B1289"/>
    <mergeCell ref="H1336:H1338"/>
    <mergeCell ref="B1353:B1355"/>
    <mergeCell ref="C1353:C1355"/>
    <mergeCell ref="D1353:D1355"/>
    <mergeCell ref="E1353:E1355"/>
    <mergeCell ref="F1353:F1355"/>
    <mergeCell ref="G1353:G1355"/>
    <mergeCell ref="H1353:H1355"/>
    <mergeCell ref="D1293:D1295"/>
    <mergeCell ref="B1313:B1316"/>
    <mergeCell ref="F1378:F1381"/>
    <mergeCell ref="I1375:I1377"/>
    <mergeCell ref="E1363:E1365"/>
    <mergeCell ref="G1395:G1397"/>
    <mergeCell ref="H1395:H1397"/>
    <mergeCell ref="I1395:I1397"/>
    <mergeCell ref="E1359:E1362"/>
    <mergeCell ref="D1363:D1365"/>
    <mergeCell ref="P1366:P1368"/>
    <mergeCell ref="Q1366:Q1368"/>
    <mergeCell ref="B1363:B1365"/>
    <mergeCell ref="B1345:B1348"/>
    <mergeCell ref="B1418:B1419"/>
    <mergeCell ref="N1411:N1413"/>
    <mergeCell ref="O1411:O1413"/>
    <mergeCell ref="N1414:N1417"/>
    <mergeCell ref="N1418:N1419"/>
    <mergeCell ref="O1414:O1417"/>
    <mergeCell ref="F1333:F1335"/>
    <mergeCell ref="F1345:F1348"/>
    <mergeCell ref="G1345:G1348"/>
    <mergeCell ref="H1345:H1348"/>
    <mergeCell ref="I1323:I1325"/>
    <mergeCell ref="D1414:D1417"/>
    <mergeCell ref="B1382:B1384"/>
    <mergeCell ref="C1382:C1384"/>
    <mergeCell ref="E1408:E1410"/>
    <mergeCell ref="H1359:H1362"/>
    <mergeCell ref="H1363:H1365"/>
    <mergeCell ref="F1372:F1374"/>
    <mergeCell ref="B1372:B1374"/>
    <mergeCell ref="C1375:C1377"/>
    <mergeCell ref="D1375:D1377"/>
    <mergeCell ref="E1366:E1368"/>
    <mergeCell ref="B1414:B1417"/>
    <mergeCell ref="C1414:C1417"/>
    <mergeCell ref="C1411:C1413"/>
    <mergeCell ref="N1392:N1394"/>
    <mergeCell ref="O1392:O1394"/>
    <mergeCell ref="G1356:G1358"/>
    <mergeCell ref="N1356:N1358"/>
    <mergeCell ref="B1378:B1381"/>
    <mergeCell ref="C1378:C1381"/>
    <mergeCell ref="D1382:D1384"/>
    <mergeCell ref="N1345:N1348"/>
    <mergeCell ref="O1345:O1348"/>
    <mergeCell ref="E1382:E1384"/>
    <mergeCell ref="F1382:F1384"/>
    <mergeCell ref="G1382:G1384"/>
    <mergeCell ref="G1378:G1381"/>
    <mergeCell ref="H1378:H1381"/>
    <mergeCell ref="I1378:I1381"/>
    <mergeCell ref="E1385:E1387"/>
    <mergeCell ref="H1392:H1394"/>
    <mergeCell ref="G1411:G1413"/>
    <mergeCell ref="I1411:I1413"/>
    <mergeCell ref="B1408:B1410"/>
    <mergeCell ref="C1408:C1410"/>
    <mergeCell ref="B1375:B1377"/>
    <mergeCell ref="C1372:C1374"/>
    <mergeCell ref="G1385:G1387"/>
    <mergeCell ref="H1385:H1387"/>
    <mergeCell ref="B1411:B1413"/>
    <mergeCell ref="F1363:F1365"/>
    <mergeCell ref="B1385:B1387"/>
    <mergeCell ref="C1385:C1387"/>
    <mergeCell ref="D1385:D1387"/>
    <mergeCell ref="D1408:D1410"/>
    <mergeCell ref="I1372:I1374"/>
    <mergeCell ref="P1408:P1410"/>
    <mergeCell ref="N1372:N1374"/>
    <mergeCell ref="O1372:O1374"/>
    <mergeCell ref="N1375:N1377"/>
    <mergeCell ref="O1375:O1377"/>
    <mergeCell ref="O1382:O1384"/>
    <mergeCell ref="N1385:N1387"/>
    <mergeCell ref="N1363:N1365"/>
    <mergeCell ref="B1395:B1397"/>
    <mergeCell ref="C1395:C1397"/>
    <mergeCell ref="H1366:H1368"/>
    <mergeCell ref="O1363:O1365"/>
    <mergeCell ref="N1366:N1368"/>
    <mergeCell ref="O1366:O1368"/>
    <mergeCell ref="N1369:N1371"/>
    <mergeCell ref="O1369:O1371"/>
    <mergeCell ref="P1372:P1374"/>
    <mergeCell ref="C1363:C1365"/>
    <mergeCell ref="Q1372:Q1374"/>
    <mergeCell ref="B1366:B1368"/>
    <mergeCell ref="B1369:B1371"/>
    <mergeCell ref="Q1363:Q1365"/>
    <mergeCell ref="C1356:C1358"/>
    <mergeCell ref="P1356:P1358"/>
    <mergeCell ref="P1375:P1377"/>
    <mergeCell ref="D1378:D1381"/>
    <mergeCell ref="E1378:E1381"/>
    <mergeCell ref="F1366:F1368"/>
    <mergeCell ref="G1366:G1368"/>
    <mergeCell ref="Q1378:Q1381"/>
    <mergeCell ref="H1388:H1391"/>
    <mergeCell ref="I1388:I1391"/>
    <mergeCell ref="N1378:N1381"/>
    <mergeCell ref="O1378:O1381"/>
    <mergeCell ref="B1392:B1394"/>
    <mergeCell ref="C1392:C1394"/>
    <mergeCell ref="H1369:H1371"/>
    <mergeCell ref="C1369:C1371"/>
    <mergeCell ref="D1369:D1371"/>
    <mergeCell ref="D1372:D1374"/>
    <mergeCell ref="E1372:E1374"/>
    <mergeCell ref="E1369:E1371"/>
    <mergeCell ref="G1375:G1377"/>
    <mergeCell ref="H1356:H1358"/>
    <mergeCell ref="P1359:P1362"/>
    <mergeCell ref="Q1359:Q1362"/>
    <mergeCell ref="P1378:P1381"/>
    <mergeCell ref="F1408:F1410"/>
    <mergeCell ref="H1408:H1410"/>
    <mergeCell ref="B1388:B1391"/>
    <mergeCell ref="C1388:C1391"/>
    <mergeCell ref="G1392:G1394"/>
    <mergeCell ref="G1408:G1410"/>
    <mergeCell ref="I1408:I1410"/>
    <mergeCell ref="H1382:H1384"/>
    <mergeCell ref="F1369:F1371"/>
    <mergeCell ref="E1375:E1377"/>
    <mergeCell ref="F1375:F1377"/>
    <mergeCell ref="G1372:G1374"/>
    <mergeCell ref="B1317:B1319"/>
    <mergeCell ref="C1317:C1319"/>
    <mergeCell ref="B1309:B1312"/>
    <mergeCell ref="H1339:H1341"/>
    <mergeCell ref="O1320:O1322"/>
    <mergeCell ref="C1309:C1312"/>
    <mergeCell ref="G1359:G1362"/>
    <mergeCell ref="B1342:B1344"/>
    <mergeCell ref="C1342:C1344"/>
    <mergeCell ref="B1359:B1362"/>
    <mergeCell ref="C1333:C1335"/>
    <mergeCell ref="P1345:P1348"/>
    <mergeCell ref="Q1345:Q1348"/>
    <mergeCell ref="X1326:X1329"/>
    <mergeCell ref="T1326:T1329"/>
    <mergeCell ref="R1242:R1244"/>
    <mergeCell ref="O1317:O1319"/>
    <mergeCell ref="N1274:N1277"/>
    <mergeCell ref="O1245:O1247"/>
    <mergeCell ref="V1242:V1244"/>
    <mergeCell ref="X1284:X1286"/>
    <mergeCell ref="X1287:X1289"/>
    <mergeCell ref="T1309:T1312"/>
    <mergeCell ref="U1359:U1362"/>
    <mergeCell ref="U1326:U1329"/>
    <mergeCell ref="R1323:R1325"/>
    <mergeCell ref="C1320:C1322"/>
    <mergeCell ref="D1320:D1322"/>
    <mergeCell ref="G1320:G1322"/>
    <mergeCell ref="H1320:H1322"/>
    <mergeCell ref="I1320:I1322"/>
    <mergeCell ref="D1342:D1344"/>
    <mergeCell ref="E1342:E1344"/>
    <mergeCell ref="F1342:F1344"/>
    <mergeCell ref="G1342:G1344"/>
    <mergeCell ref="H1342:H1344"/>
    <mergeCell ref="I1342:I1344"/>
    <mergeCell ref="N1342:N1344"/>
    <mergeCell ref="Q1339:Q1341"/>
    <mergeCell ref="R1339:R1341"/>
    <mergeCell ref="D1345:D1348"/>
    <mergeCell ref="B1333:B1335"/>
    <mergeCell ref="N1299:N1302"/>
    <mergeCell ref="C1345:C1348"/>
    <mergeCell ref="O1299:O1302"/>
    <mergeCell ref="H1326:H1329"/>
    <mergeCell ref="I1326:I1329"/>
    <mergeCell ref="N1326:N1329"/>
    <mergeCell ref="O1326:O1329"/>
    <mergeCell ref="I1339:I1341"/>
    <mergeCell ref="U1342:U1344"/>
    <mergeCell ref="V1342:V1344"/>
    <mergeCell ref="O1342:O1344"/>
    <mergeCell ref="P1261:P1264"/>
    <mergeCell ref="W1333:W1335"/>
    <mergeCell ref="X1333:X1335"/>
    <mergeCell ref="I1353:I1355"/>
    <mergeCell ref="N1353:N1355"/>
    <mergeCell ref="F1359:F1362"/>
    <mergeCell ref="O1248:O1250"/>
    <mergeCell ref="P1248:P1250"/>
    <mergeCell ref="U1268:U1270"/>
    <mergeCell ref="G1326:G1329"/>
    <mergeCell ref="E1265:E1267"/>
    <mergeCell ref="D1395:D1397"/>
    <mergeCell ref="D1392:D1394"/>
    <mergeCell ref="O1359:O1362"/>
    <mergeCell ref="S1339:S1341"/>
    <mergeCell ref="Q1336:Q1338"/>
    <mergeCell ref="Q1356:Q1358"/>
    <mergeCell ref="R1372:R1374"/>
    <mergeCell ref="P1388:P1391"/>
    <mergeCell ref="N1359:N1362"/>
    <mergeCell ref="I1359:I1362"/>
    <mergeCell ref="I1363:I1365"/>
    <mergeCell ref="I1366:I1368"/>
    <mergeCell ref="I1369:I1371"/>
    <mergeCell ref="P1349:P1352"/>
    <mergeCell ref="Q1349:Q1352"/>
    <mergeCell ref="R1349:R1352"/>
    <mergeCell ref="S1349:S1352"/>
    <mergeCell ref="D1388:D1391"/>
    <mergeCell ref="E1388:E1391"/>
    <mergeCell ref="P1363:P1365"/>
    <mergeCell ref="F1265:F1267"/>
    <mergeCell ref="O1313:O1316"/>
    <mergeCell ref="F1245:F1247"/>
    <mergeCell ref="D1251:D1254"/>
    <mergeCell ref="D1248:D1250"/>
    <mergeCell ref="E1248:E1250"/>
    <mergeCell ref="G1323:G1325"/>
    <mergeCell ref="H1323:H1325"/>
    <mergeCell ref="D1274:D1277"/>
    <mergeCell ref="D1281:D1283"/>
    <mergeCell ref="E1345:E1348"/>
    <mergeCell ref="P1290:P1292"/>
    <mergeCell ref="N1278:N1280"/>
    <mergeCell ref="O1278:O1280"/>
    <mergeCell ref="N1284:N1286"/>
    <mergeCell ref="D1284:D1286"/>
    <mergeCell ref="E1284:E1286"/>
    <mergeCell ref="D1278:D1280"/>
    <mergeCell ref="E1278:E1280"/>
    <mergeCell ref="P1369:P1371"/>
    <mergeCell ref="Q1369:Q1371"/>
    <mergeCell ref="R1333:R1335"/>
    <mergeCell ref="N1330:N1332"/>
    <mergeCell ref="P1299:P1302"/>
    <mergeCell ref="P1274:P1277"/>
    <mergeCell ref="Q1274:Q1277"/>
    <mergeCell ref="R1271:R1273"/>
    <mergeCell ref="P1385:P1387"/>
    <mergeCell ref="R1378:R1381"/>
    <mergeCell ref="G1369:G1371"/>
    <mergeCell ref="E1392:E1394"/>
    <mergeCell ref="F1392:F1394"/>
    <mergeCell ref="I1385:I1387"/>
    <mergeCell ref="O1385:O1387"/>
    <mergeCell ref="N1313:N1316"/>
    <mergeCell ref="N1317:N1319"/>
    <mergeCell ref="I1313:I1316"/>
    <mergeCell ref="O1339:O1341"/>
    <mergeCell ref="I1333:I1335"/>
    <mergeCell ref="O1356:O1358"/>
    <mergeCell ref="O1323:O1325"/>
    <mergeCell ref="Q1268:Q1270"/>
    <mergeCell ref="O1268:O1270"/>
    <mergeCell ref="N1309:N1312"/>
    <mergeCell ref="I1293:I1295"/>
    <mergeCell ref="R1287:R1289"/>
    <mergeCell ref="Y1261:Y1264"/>
    <mergeCell ref="U1248:U1250"/>
    <mergeCell ref="V1333:V1335"/>
    <mergeCell ref="Z1265:Z1267"/>
    <mergeCell ref="AB1274:AB1277"/>
    <mergeCell ref="X1265:X1267"/>
    <mergeCell ref="I1281:I1283"/>
    <mergeCell ref="Q1278:Q1280"/>
    <mergeCell ref="I1251:I1254"/>
    <mergeCell ref="N1251:N1254"/>
    <mergeCell ref="P1255:P1257"/>
    <mergeCell ref="Q1255:Q1257"/>
    <mergeCell ref="R1345:R1348"/>
    <mergeCell ref="S1345:S1348"/>
    <mergeCell ref="X1268:X1270"/>
    <mergeCell ref="W1261:W1264"/>
    <mergeCell ref="V1309:V1312"/>
    <mergeCell ref="R1317:R1319"/>
    <mergeCell ref="U1317:U1319"/>
    <mergeCell ref="Z1326:Z1329"/>
    <mergeCell ref="Y1313:Y1316"/>
    <mergeCell ref="X1309:X1312"/>
    <mergeCell ref="Y1309:Y1312"/>
    <mergeCell ref="Y1278:Y1280"/>
    <mergeCell ref="AA1342:AA1344"/>
    <mergeCell ref="I1345:I1348"/>
    <mergeCell ref="O1330:O1332"/>
    <mergeCell ref="P1330:P1332"/>
    <mergeCell ref="S1326:S1329"/>
    <mergeCell ref="AA1258:AA1260"/>
    <mergeCell ref="AB1258:AB1260"/>
    <mergeCell ref="X1255:X1257"/>
    <mergeCell ref="P1293:P1295"/>
    <mergeCell ref="Q1293:Q1295"/>
    <mergeCell ref="R1278:R1280"/>
    <mergeCell ref="S1278:S1280"/>
    <mergeCell ref="S1281:S1283"/>
    <mergeCell ref="S1284:S1286"/>
    <mergeCell ref="P1265:P1267"/>
    <mergeCell ref="R1255:R1257"/>
    <mergeCell ref="R1342:R1344"/>
    <mergeCell ref="S1342:S1344"/>
    <mergeCell ref="Y1330:Y1332"/>
    <mergeCell ref="AB1317:AB1319"/>
    <mergeCell ref="P1342:P1344"/>
    <mergeCell ref="Y1258:Y1260"/>
    <mergeCell ref="P1284:P1286"/>
    <mergeCell ref="P1287:P1289"/>
    <mergeCell ref="Q1287:Q1289"/>
    <mergeCell ref="Z1281:Z1283"/>
    <mergeCell ref="AA1281:AA1283"/>
    <mergeCell ref="S1255:S1257"/>
    <mergeCell ref="AB1261:AB1264"/>
    <mergeCell ref="AA1293:AA1295"/>
    <mergeCell ref="AB1296:AB1298"/>
    <mergeCell ref="W1296:W1298"/>
    <mergeCell ref="U1333:U1335"/>
    <mergeCell ref="N1306:N1308"/>
    <mergeCell ref="O1293:O1295"/>
    <mergeCell ref="O1309:O1312"/>
    <mergeCell ref="U1271:U1273"/>
    <mergeCell ref="P1245:P1247"/>
    <mergeCell ref="X1239:X1241"/>
    <mergeCell ref="Z1226:Z1228"/>
    <mergeCell ref="W1232:W1234"/>
    <mergeCell ref="AC1232:AC1234"/>
    <mergeCell ref="AD1232:AD1234"/>
    <mergeCell ref="W1208:W1211"/>
    <mergeCell ref="Y1229:Y1231"/>
    <mergeCell ref="Y1208:Y1211"/>
    <mergeCell ref="W1220:W1222"/>
    <mergeCell ref="R1293:R1295"/>
    <mergeCell ref="O1274:O1277"/>
    <mergeCell ref="E1281:E1283"/>
    <mergeCell ref="N1271:N1273"/>
    <mergeCell ref="O1265:O1267"/>
    <mergeCell ref="T1281:T1283"/>
    <mergeCell ref="U1281:U1283"/>
    <mergeCell ref="T1287:T1289"/>
    <mergeCell ref="T1290:T1292"/>
    <mergeCell ref="T1278:T1280"/>
    <mergeCell ref="AE1290:AE1292"/>
    <mergeCell ref="S1290:S1292"/>
    <mergeCell ref="Q1239:Q1241"/>
    <mergeCell ref="G1235:G1238"/>
    <mergeCell ref="H1235:H1238"/>
    <mergeCell ref="S1293:S1295"/>
    <mergeCell ref="AG1290:AG1292"/>
    <mergeCell ref="AG1293:AG1295"/>
    <mergeCell ref="Y1274:Y1277"/>
    <mergeCell ref="AF1278:AF1280"/>
    <mergeCell ref="AE1281:AE1283"/>
    <mergeCell ref="AG1278:AG1280"/>
    <mergeCell ref="X1208:X1211"/>
    <mergeCell ref="F1290:F1292"/>
    <mergeCell ref="G1290:G1292"/>
    <mergeCell ref="H1287:H1289"/>
    <mergeCell ref="H1290:H1292"/>
    <mergeCell ref="N1287:N1289"/>
    <mergeCell ref="R1281:R1283"/>
    <mergeCell ref="R1226:R1228"/>
    <mergeCell ref="U1239:U1241"/>
    <mergeCell ref="E1220:E1222"/>
    <mergeCell ref="F1220:F1222"/>
    <mergeCell ref="G1220:G1222"/>
    <mergeCell ref="R1265:R1267"/>
    <mergeCell ref="R1274:R1277"/>
    <mergeCell ref="Q1248:Q1250"/>
    <mergeCell ref="Q1223:Q1225"/>
    <mergeCell ref="S1226:S1228"/>
    <mergeCell ref="T1226:T1228"/>
    <mergeCell ref="T1235:T1238"/>
    <mergeCell ref="U1235:U1238"/>
    <mergeCell ref="N1212:N1215"/>
    <mergeCell ref="S1239:S1241"/>
    <mergeCell ref="T1239:T1241"/>
    <mergeCell ref="Q1235:Q1238"/>
    <mergeCell ref="R1235:R1238"/>
    <mergeCell ref="H1232:H1234"/>
    <mergeCell ref="V1239:V1241"/>
    <mergeCell ref="V1235:V1238"/>
    <mergeCell ref="E1245:E1247"/>
    <mergeCell ref="I1290:I1292"/>
    <mergeCell ref="N1290:N1292"/>
    <mergeCell ref="H1245:H1247"/>
    <mergeCell ref="I1245:I1247"/>
    <mergeCell ref="N1245:N1247"/>
    <mergeCell ref="N1223:N1225"/>
    <mergeCell ref="O1223:O1225"/>
    <mergeCell ref="P1223:P1225"/>
    <mergeCell ref="W1229:W1231"/>
    <mergeCell ref="U1226:U1228"/>
    <mergeCell ref="V1226:V1228"/>
    <mergeCell ref="R1216:R1219"/>
    <mergeCell ref="S1242:S1244"/>
    <mergeCell ref="T1245:T1247"/>
    <mergeCell ref="U1245:U1247"/>
    <mergeCell ref="V1245:V1247"/>
    <mergeCell ref="S1261:S1264"/>
    <mergeCell ref="U1261:U1264"/>
    <mergeCell ref="AE1284:AE1286"/>
    <mergeCell ref="AF1284:AF1286"/>
    <mergeCell ref="AE1287:AE1289"/>
    <mergeCell ref="AA1278:AA1280"/>
    <mergeCell ref="U1265:U1267"/>
    <mergeCell ref="AA1265:AA1267"/>
    <mergeCell ref="Z1268:Z1270"/>
    <mergeCell ref="AA1268:AA1270"/>
    <mergeCell ref="Z1271:Z1273"/>
    <mergeCell ref="AB1278:AB1280"/>
    <mergeCell ref="AA1220:AA1222"/>
    <mergeCell ref="AF1232:AF1234"/>
    <mergeCell ref="F1235:F1238"/>
    <mergeCell ref="F1284:F1286"/>
    <mergeCell ref="N1242:N1244"/>
    <mergeCell ref="G1245:G1247"/>
    <mergeCell ref="O1271:O1273"/>
    <mergeCell ref="Z1242:Z1244"/>
    <mergeCell ref="AA1242:AA1244"/>
    <mergeCell ref="AB1242:AB1244"/>
    <mergeCell ref="G1265:G1267"/>
    <mergeCell ref="S1265:S1267"/>
    <mergeCell ref="Q1261:Q1264"/>
    <mergeCell ref="R1261:R1264"/>
    <mergeCell ref="S1248:S1250"/>
    <mergeCell ref="R1245:R1247"/>
    <mergeCell ref="S1245:S1247"/>
    <mergeCell ref="W1248:W1250"/>
    <mergeCell ref="T1274:T1277"/>
    <mergeCell ref="Y1284:Y1286"/>
    <mergeCell ref="Y1287:Y1289"/>
    <mergeCell ref="Z1284:Z1286"/>
    <mergeCell ref="O1261:O1264"/>
    <mergeCell ref="W1245:W1247"/>
    <mergeCell ref="T1232:T1234"/>
    <mergeCell ref="Q1245:Q1247"/>
    <mergeCell ref="V1287:V1289"/>
    <mergeCell ref="T1242:T1244"/>
    <mergeCell ref="T1261:T1264"/>
    <mergeCell ref="AA1271:AA1273"/>
    <mergeCell ref="AC1281:AC1283"/>
    <mergeCell ref="AB1284:AB1286"/>
    <mergeCell ref="AC1284:AC1286"/>
    <mergeCell ref="AB1287:AB1289"/>
    <mergeCell ref="AD1265:AD1267"/>
    <mergeCell ref="U1278:U1280"/>
    <mergeCell ref="W1235:W1238"/>
    <mergeCell ref="Y1216:Y1219"/>
    <mergeCell ref="Y1232:Y1234"/>
    <mergeCell ref="T1333:T1335"/>
    <mergeCell ref="T1356:T1358"/>
    <mergeCell ref="X1359:X1362"/>
    <mergeCell ref="X1323:X1325"/>
    <mergeCell ref="AF1323:AF1325"/>
    <mergeCell ref="AC1330:AC1332"/>
    <mergeCell ref="AB1245:AB1247"/>
    <mergeCell ref="AC1245:AC1247"/>
    <mergeCell ref="X1281:X1283"/>
    <mergeCell ref="Z1342:Z1344"/>
    <mergeCell ref="U1313:U1316"/>
    <mergeCell ref="T1313:T1316"/>
    <mergeCell ref="X1235:X1238"/>
    <mergeCell ref="W1242:W1244"/>
    <mergeCell ref="X1242:X1244"/>
    <mergeCell ref="AD1245:AD1247"/>
    <mergeCell ref="AC1255:AC1257"/>
    <mergeCell ref="AD1255:AD1257"/>
    <mergeCell ref="AG1333:AG1335"/>
    <mergeCell ref="Y1248:Y1250"/>
    <mergeCell ref="Z1248:Z1250"/>
    <mergeCell ref="AA1248:AA1250"/>
    <mergeCell ref="AB1248:AB1250"/>
    <mergeCell ref="AC1278:AC1280"/>
    <mergeCell ref="Z1261:Z1264"/>
    <mergeCell ref="AA1274:AA1277"/>
    <mergeCell ref="Z1278:Z1280"/>
    <mergeCell ref="AF1326:AF1329"/>
    <mergeCell ref="AG1326:AG1329"/>
    <mergeCell ref="AF1293:AF1295"/>
    <mergeCell ref="T1265:T1267"/>
    <mergeCell ref="AG1248:AG1250"/>
    <mergeCell ref="V1248:V1250"/>
    <mergeCell ref="AF1242:AF1244"/>
    <mergeCell ref="Y1242:Y1244"/>
    <mergeCell ref="AE1309:AE1312"/>
    <mergeCell ref="AF1309:AF1312"/>
    <mergeCell ref="AG1274:AG1277"/>
    <mergeCell ref="AE1261:AE1264"/>
    <mergeCell ref="AF1261:AF1264"/>
    <mergeCell ref="AE1274:AE1277"/>
    <mergeCell ref="AF1274:AF1277"/>
    <mergeCell ref="V1265:V1267"/>
    <mergeCell ref="AC1333:AC1335"/>
    <mergeCell ref="U1336:U1338"/>
    <mergeCell ref="W1290:W1292"/>
    <mergeCell ref="W1281:W1283"/>
    <mergeCell ref="W1284:W1286"/>
    <mergeCell ref="W1287:W1289"/>
    <mergeCell ref="Z1330:Z1332"/>
    <mergeCell ref="AA1330:AA1332"/>
    <mergeCell ref="X1293:X1295"/>
    <mergeCell ref="X1313:X1316"/>
    <mergeCell ref="AB1326:AB1329"/>
    <mergeCell ref="T1284:T1286"/>
    <mergeCell ref="AG1309:AG1312"/>
    <mergeCell ref="U1290:U1292"/>
    <mergeCell ref="V1290:V1292"/>
    <mergeCell ref="V1281:V1283"/>
    <mergeCell ref="AG1296:AG1298"/>
    <mergeCell ref="Y1290:Y1292"/>
    <mergeCell ref="V1293:V1295"/>
    <mergeCell ref="W1330:W1332"/>
    <mergeCell ref="AC1326:AC1329"/>
    <mergeCell ref="AD1326:AD1329"/>
    <mergeCell ref="AE1326:AE1329"/>
    <mergeCell ref="X1261:X1264"/>
    <mergeCell ref="AD1293:AD1295"/>
    <mergeCell ref="S1309:S1312"/>
    <mergeCell ref="T1296:T1298"/>
    <mergeCell ref="R1326:R1329"/>
    <mergeCell ref="Z1339:Z1341"/>
    <mergeCell ref="AA1339:AA1341"/>
    <mergeCell ref="AB1339:AB1341"/>
    <mergeCell ref="AC1287:AC1289"/>
    <mergeCell ref="AB1290:AB1292"/>
    <mergeCell ref="AI1432:AI1434"/>
    <mergeCell ref="AG1435:AG1437"/>
    <mergeCell ref="H1555:H1558"/>
    <mergeCell ref="N1549:N1551"/>
    <mergeCell ref="U1432:U1434"/>
    <mergeCell ref="W1432:W1434"/>
    <mergeCell ref="S1509:S1511"/>
    <mergeCell ref="U1438:U1441"/>
    <mergeCell ref="Q1552:Q1554"/>
    <mergeCell ref="AB1432:AB1434"/>
    <mergeCell ref="AB1542:AB1545"/>
    <mergeCell ref="AI1366:AI1368"/>
    <mergeCell ref="AH1363:AH1365"/>
    <mergeCell ref="AI1363:AI1365"/>
    <mergeCell ref="AH1356:AH1358"/>
    <mergeCell ref="AC1385:AC1387"/>
    <mergeCell ref="X1342:X1344"/>
    <mergeCell ref="AI1330:AI1332"/>
    <mergeCell ref="AH1339:AH1341"/>
    <mergeCell ref="AB1313:AB1316"/>
    <mergeCell ref="AH1317:AH1319"/>
    <mergeCell ref="T1359:T1362"/>
    <mergeCell ref="AF1382:AF1384"/>
    <mergeCell ref="AA1378:AA1381"/>
    <mergeCell ref="W1382:W1384"/>
    <mergeCell ref="X1382:X1384"/>
    <mergeCell ref="R1366:R1368"/>
    <mergeCell ref="Y1369:Y1371"/>
    <mergeCell ref="Y1372:Y1374"/>
    <mergeCell ref="Y1375:Y1377"/>
    <mergeCell ref="V1375:V1377"/>
    <mergeCell ref="U1375:U1377"/>
    <mergeCell ref="Y1378:Y1381"/>
    <mergeCell ref="AC1382:AC1384"/>
    <mergeCell ref="P1414:P1417"/>
    <mergeCell ref="R1408:R1410"/>
    <mergeCell ref="T1429:T1431"/>
    <mergeCell ref="AI1326:AI1329"/>
    <mergeCell ref="AH1326:AH1329"/>
    <mergeCell ref="AD1336:AD1338"/>
    <mergeCell ref="X1296:X1298"/>
    <mergeCell ref="U1309:U1312"/>
    <mergeCell ref="AI1313:AI1316"/>
    <mergeCell ref="AB1356:AB1358"/>
    <mergeCell ref="AC1536:AC1538"/>
    <mergeCell ref="AD1536:AD1538"/>
    <mergeCell ref="Z1539:Z1541"/>
    <mergeCell ref="Z1512:Z1514"/>
    <mergeCell ref="AA1539:AA1541"/>
    <mergeCell ref="AA1467:AA1468"/>
    <mergeCell ref="AC1509:AC1511"/>
    <mergeCell ref="AA1503:AA1505"/>
    <mergeCell ref="AD1539:AD1541"/>
    <mergeCell ref="AC1539:AC1541"/>
    <mergeCell ref="AE1539:AE1541"/>
    <mergeCell ref="I1451:I1453"/>
    <mergeCell ref="S1445:S1447"/>
    <mergeCell ref="I1506:I1508"/>
    <mergeCell ref="P1528:P1531"/>
    <mergeCell ref="Q1528:Q1531"/>
    <mergeCell ref="R1528:R1531"/>
    <mergeCell ref="S1528:S1531"/>
    <mergeCell ref="T1528:T1531"/>
    <mergeCell ref="T1542:T1545"/>
    <mergeCell ref="AA1509:AA1511"/>
    <mergeCell ref="AB1509:AB1511"/>
    <mergeCell ref="AE1549:AE1551"/>
    <mergeCell ref="X1451:X1453"/>
    <mergeCell ref="P1489:P1491"/>
    <mergeCell ref="AD1528:AD1531"/>
    <mergeCell ref="AE1528:AE1531"/>
    <mergeCell ref="AF1435:AF1437"/>
    <mergeCell ref="AF1432:AF1434"/>
    <mergeCell ref="AE1467:AE1468"/>
    <mergeCell ref="AF1467:AF1468"/>
    <mergeCell ref="Z1467:Z1468"/>
    <mergeCell ref="Y1464:Y1466"/>
    <mergeCell ref="AE1536:AE1538"/>
    <mergeCell ref="AD1509:AD1511"/>
    <mergeCell ref="AE1512:AE1514"/>
    <mergeCell ref="AA1442:AA1444"/>
    <mergeCell ref="AD1442:AD1444"/>
    <mergeCell ref="AE1442:AE1444"/>
    <mergeCell ref="Y1467:Y1468"/>
    <mergeCell ref="W1471:W1474"/>
    <mergeCell ref="W1435:W1437"/>
    <mergeCell ref="Z1435:Z1437"/>
    <mergeCell ref="O1542:O1545"/>
    <mergeCell ref="S1549:S1551"/>
    <mergeCell ref="N1445:N1447"/>
    <mergeCell ref="Z1438:Z1441"/>
    <mergeCell ref="U1499:U1502"/>
    <mergeCell ref="V1499:V1502"/>
    <mergeCell ref="R1481:R1482"/>
    <mergeCell ref="S1481:S1482"/>
    <mergeCell ref="V1435:V1437"/>
    <mergeCell ref="R1475:R1477"/>
    <mergeCell ref="S1475:S1477"/>
    <mergeCell ref="T1475:T1477"/>
    <mergeCell ref="S1442:S1444"/>
    <mergeCell ref="R1471:R1474"/>
    <mergeCell ref="T1454:T1456"/>
    <mergeCell ref="Q1432:Q1434"/>
    <mergeCell ref="T1438:T1441"/>
    <mergeCell ref="X1492:X1495"/>
    <mergeCell ref="AE1438:AE1441"/>
    <mergeCell ref="X1522:X1524"/>
    <mergeCell ref="W1445:W1447"/>
    <mergeCell ref="W1496:W1498"/>
    <mergeCell ref="AB1438:AB1441"/>
    <mergeCell ref="Q1478:Q1480"/>
    <mergeCell ref="I1492:I1495"/>
    <mergeCell ref="V1469:V1470"/>
    <mergeCell ref="N1464:N1466"/>
    <mergeCell ref="V1503:V1505"/>
    <mergeCell ref="N1467:N1468"/>
    <mergeCell ref="V1330:V1332"/>
    <mergeCell ref="V1336:V1338"/>
    <mergeCell ref="AH1372:AH1374"/>
    <mergeCell ref="AG1369:AG1371"/>
    <mergeCell ref="AD1418:AD1419"/>
    <mergeCell ref="AB1405:AB1407"/>
    <mergeCell ref="Y1333:Y1335"/>
    <mergeCell ref="Z1333:Z1335"/>
    <mergeCell ref="E1418:E1419"/>
    <mergeCell ref="AD1420:AD1422"/>
    <mergeCell ref="U1378:U1381"/>
    <mergeCell ref="V1378:V1381"/>
    <mergeCell ref="W1411:W1413"/>
    <mergeCell ref="W1414:W1417"/>
    <mergeCell ref="G1420:G1422"/>
    <mergeCell ref="H1420:H1422"/>
    <mergeCell ref="I1420:I1422"/>
    <mergeCell ref="N1420:N1422"/>
    <mergeCell ref="O1420:O1422"/>
    <mergeCell ref="P1420:P1422"/>
    <mergeCell ref="Q1420:Q1422"/>
    <mergeCell ref="U1408:U1410"/>
    <mergeCell ref="V1408:V1410"/>
    <mergeCell ref="AD1408:AD1410"/>
    <mergeCell ref="T1411:T1413"/>
    <mergeCell ref="T1414:T1417"/>
    <mergeCell ref="G1418:G1419"/>
    <mergeCell ref="G1414:G1417"/>
    <mergeCell ref="I1414:I1417"/>
    <mergeCell ref="V1418:V1419"/>
    <mergeCell ref="H1414:H1417"/>
    <mergeCell ref="AC1378:AC1381"/>
    <mergeCell ref="AG1372:AG1374"/>
    <mergeCell ref="E1414:E1417"/>
    <mergeCell ref="U1420:U1422"/>
    <mergeCell ref="AF1418:AF1419"/>
    <mergeCell ref="AE1392:AE1394"/>
    <mergeCell ref="AF1392:AF1394"/>
    <mergeCell ref="AG1392:AG1394"/>
    <mergeCell ref="Z1392:Z1394"/>
    <mergeCell ref="AA1392:AA1394"/>
    <mergeCell ref="AA1408:AA1410"/>
    <mergeCell ref="R1385:R1387"/>
    <mergeCell ref="AF1420:AF1422"/>
    <mergeCell ref="AG1420:AG1422"/>
    <mergeCell ref="X1418:X1419"/>
    <mergeCell ref="U1411:U1413"/>
    <mergeCell ref="T1375:T1377"/>
    <mergeCell ref="N1408:N1410"/>
    <mergeCell ref="F1414:F1417"/>
    <mergeCell ref="AF1414:AF1417"/>
    <mergeCell ref="T1372:T1374"/>
    <mergeCell ref="AF1378:AF1381"/>
    <mergeCell ref="E1395:E1397"/>
    <mergeCell ref="F1395:F1397"/>
    <mergeCell ref="S1375:S1377"/>
    <mergeCell ref="H1375:H1377"/>
    <mergeCell ref="AC1420:AC1422"/>
    <mergeCell ref="Q1392:Q1394"/>
    <mergeCell ref="R1392:R1394"/>
    <mergeCell ref="S1392:S1394"/>
    <mergeCell ref="Q1395:Q1397"/>
    <mergeCell ref="AG1342:AG1344"/>
    <mergeCell ref="F1385:F1387"/>
    <mergeCell ref="H1372:H1374"/>
    <mergeCell ref="AA1356:AA1358"/>
    <mergeCell ref="AD1356:AD1358"/>
    <mergeCell ref="AF1339:AF1341"/>
    <mergeCell ref="R1369:R1371"/>
    <mergeCell ref="S1369:S1371"/>
    <mergeCell ref="R1336:R1338"/>
    <mergeCell ref="S1336:S1338"/>
    <mergeCell ref="AF1388:AF1391"/>
    <mergeCell ref="AG1388:AG1391"/>
    <mergeCell ref="AB1398:AB1401"/>
    <mergeCell ref="AC1336:AC1338"/>
    <mergeCell ref="W1336:W1338"/>
    <mergeCell ref="AF1363:AF1365"/>
    <mergeCell ref="AG1363:AG1365"/>
    <mergeCell ref="W1366:W1368"/>
    <mergeCell ref="W1418:W1419"/>
    <mergeCell ref="AB1408:AB1410"/>
    <mergeCell ref="AC1408:AC1410"/>
    <mergeCell ref="AD1382:AD1384"/>
    <mergeCell ref="Z1414:Z1417"/>
    <mergeCell ref="O1429:O1431"/>
    <mergeCell ref="AE1382:AE1384"/>
    <mergeCell ref="AF1375:AF1377"/>
    <mergeCell ref="AG1375:AG1377"/>
    <mergeCell ref="AH1408:AH1410"/>
    <mergeCell ref="X1408:X1410"/>
    <mergeCell ref="Y1408:Y1410"/>
    <mergeCell ref="AD1372:AD1374"/>
    <mergeCell ref="AD1375:AD1377"/>
    <mergeCell ref="AE1372:AE1374"/>
    <mergeCell ref="AF1372:AF1374"/>
    <mergeCell ref="Q1388:Q1391"/>
    <mergeCell ref="P1418:P1419"/>
    <mergeCell ref="X1345:X1348"/>
    <mergeCell ref="W1356:W1358"/>
    <mergeCell ref="X1356:X1358"/>
    <mergeCell ref="W1345:W1348"/>
    <mergeCell ref="AH1420:AH1422"/>
    <mergeCell ref="T1392:T1394"/>
    <mergeCell ref="O1408:O1410"/>
    <mergeCell ref="O1353:O1355"/>
    <mergeCell ref="P1353:P1355"/>
    <mergeCell ref="AB1353:AB1355"/>
    <mergeCell ref="AC1353:AC1355"/>
    <mergeCell ref="AD1353:AD1355"/>
    <mergeCell ref="AE1353:AE1355"/>
    <mergeCell ref="AF1353:AF1355"/>
    <mergeCell ref="AG1353:AG1355"/>
    <mergeCell ref="AH1353:AH1355"/>
    <mergeCell ref="S1429:S1431"/>
    <mergeCell ref="Y1429:Y1431"/>
    <mergeCell ref="R1382:R1384"/>
    <mergeCell ref="S1382:S1384"/>
    <mergeCell ref="V1429:V1431"/>
    <mergeCell ref="P1392:P1394"/>
    <mergeCell ref="Q1408:Q1410"/>
    <mergeCell ref="P1429:P1431"/>
    <mergeCell ref="AG1411:AG1413"/>
    <mergeCell ref="AF1429:AF1431"/>
    <mergeCell ref="Z1398:Z1401"/>
    <mergeCell ref="AA1398:AA1401"/>
    <mergeCell ref="W1429:W1431"/>
    <mergeCell ref="Z1411:Z1413"/>
    <mergeCell ref="O1395:O1397"/>
    <mergeCell ref="S1420:S1422"/>
    <mergeCell ref="AD1342:AD1344"/>
    <mergeCell ref="AF1539:AF1541"/>
    <mergeCell ref="AC1546:AC1548"/>
    <mergeCell ref="W1549:W1551"/>
    <mergeCell ref="Y1546:Y1548"/>
    <mergeCell ref="AC1528:AC1531"/>
    <mergeCell ref="AC1339:AC1341"/>
    <mergeCell ref="AD1339:AD1341"/>
    <mergeCell ref="AE1342:AE1344"/>
    <mergeCell ref="AF1313:AF1316"/>
    <mergeCell ref="X1330:X1332"/>
    <mergeCell ref="Y1326:Y1329"/>
    <mergeCell ref="AA1326:AA1329"/>
    <mergeCell ref="AA1366:AA1368"/>
    <mergeCell ref="AF1366:AF1368"/>
    <mergeCell ref="AG1366:AG1368"/>
    <mergeCell ref="AI1317:AI1319"/>
    <mergeCell ref="T1395:T1397"/>
    <mergeCell ref="AF1330:AF1332"/>
    <mergeCell ref="AG1330:AG1332"/>
    <mergeCell ref="X1385:X1387"/>
    <mergeCell ref="U1418:U1419"/>
    <mergeCell ref="AF1356:AF1358"/>
    <mergeCell ref="AG1356:AG1358"/>
    <mergeCell ref="Z1408:Z1410"/>
    <mergeCell ref="AD1366:AD1368"/>
    <mergeCell ref="W1378:W1381"/>
    <mergeCell ref="W1372:W1374"/>
    <mergeCell ref="U1385:U1387"/>
    <mergeCell ref="V1385:V1387"/>
    <mergeCell ref="U1382:U1384"/>
    <mergeCell ref="V1382:V1384"/>
    <mergeCell ref="U1369:U1371"/>
    <mergeCell ref="AI1408:AI1410"/>
    <mergeCell ref="T1323:T1325"/>
    <mergeCell ref="AF1492:AF1495"/>
    <mergeCell ref="AE1492:AE1495"/>
    <mergeCell ref="AF1512:AF1514"/>
    <mergeCell ref="AB1483:AB1484"/>
    <mergeCell ref="AH1414:AH1417"/>
    <mergeCell ref="T1408:T1410"/>
    <mergeCell ref="T1339:T1341"/>
    <mergeCell ref="U1339:U1341"/>
    <mergeCell ref="Y1342:Y1344"/>
    <mergeCell ref="V1339:V1341"/>
    <mergeCell ref="AG1339:AG1341"/>
    <mergeCell ref="V1317:V1319"/>
    <mergeCell ref="AI1442:AI1444"/>
    <mergeCell ref="AC1435:AC1437"/>
    <mergeCell ref="AI1539:AI1541"/>
    <mergeCell ref="AH1542:AH1545"/>
    <mergeCell ref="U1542:U1545"/>
    <mergeCell ref="T1532:T1535"/>
    <mergeCell ref="AC1503:AC1505"/>
    <mergeCell ref="AG1359:AG1362"/>
    <mergeCell ref="Z1366:Z1368"/>
    <mergeCell ref="AA1313:AA1316"/>
    <mergeCell ref="Y1317:Y1319"/>
    <mergeCell ref="Z1317:Z1319"/>
    <mergeCell ref="W1313:W1316"/>
    <mergeCell ref="AH1342:AH1344"/>
    <mergeCell ref="AF1359:AF1362"/>
    <mergeCell ref="T1330:T1332"/>
    <mergeCell ref="AC1405:AC1407"/>
    <mergeCell ref="AD1349:AD1352"/>
    <mergeCell ref="AJ1336:AJ1338"/>
    <mergeCell ref="X1336:X1338"/>
    <mergeCell ref="U1356:U1358"/>
    <mergeCell ref="V1356:V1358"/>
    <mergeCell ref="Y1356:Y1358"/>
    <mergeCell ref="AI1336:AI1338"/>
    <mergeCell ref="AI1333:AI1335"/>
    <mergeCell ref="AJ1333:AJ1335"/>
    <mergeCell ref="AJ1366:AJ1368"/>
    <mergeCell ref="AJ1369:AJ1371"/>
    <mergeCell ref="Z1369:Z1371"/>
    <mergeCell ref="S1385:S1387"/>
    <mergeCell ref="Q1385:Q1387"/>
    <mergeCell ref="AH1359:AH1362"/>
    <mergeCell ref="AA1345:AA1348"/>
    <mergeCell ref="AB1345:AB1348"/>
    <mergeCell ref="AC1345:AC1348"/>
    <mergeCell ref="AB1366:AB1368"/>
    <mergeCell ref="W1363:W1365"/>
    <mergeCell ref="Q1342:Q1344"/>
    <mergeCell ref="T1336:T1338"/>
    <mergeCell ref="AB1320:AB1322"/>
    <mergeCell ref="AI1339:AI1341"/>
    <mergeCell ref="AJ1339:AJ1341"/>
    <mergeCell ref="AI1342:AI1344"/>
    <mergeCell ref="AJ1342:AJ1344"/>
    <mergeCell ref="W1339:W1341"/>
    <mergeCell ref="X1339:X1341"/>
    <mergeCell ref="Y1339:Y1341"/>
    <mergeCell ref="AJ1378:AJ1381"/>
    <mergeCell ref="AI1320:AI1322"/>
    <mergeCell ref="AI1323:AI1325"/>
    <mergeCell ref="AE1336:AE1338"/>
    <mergeCell ref="AF1336:AF1338"/>
    <mergeCell ref="AG1336:AG1338"/>
    <mergeCell ref="Y1336:Y1338"/>
    <mergeCell ref="AG1382:AG1384"/>
    <mergeCell ref="AI1382:AI1384"/>
    <mergeCell ref="AI1372:AI1374"/>
    <mergeCell ref="AH1333:AH1335"/>
    <mergeCell ref="AE1349:AE1352"/>
    <mergeCell ref="AF1349:AF1352"/>
    <mergeCell ref="AG1349:AG1352"/>
    <mergeCell ref="AH1349:AH1352"/>
    <mergeCell ref="AI1349:AI1352"/>
    <mergeCell ref="AJ1349:AJ1352"/>
    <mergeCell ref="Q1353:Q1355"/>
    <mergeCell ref="R1353:R1355"/>
    <mergeCell ref="S1353:S1355"/>
    <mergeCell ref="T1353:T1355"/>
    <mergeCell ref="U1353:U1355"/>
    <mergeCell ref="V1353:V1355"/>
    <mergeCell ref="W1353:W1355"/>
    <mergeCell ref="X1353:X1355"/>
    <mergeCell ref="Y1353:Y1355"/>
    <mergeCell ref="Z1353:Z1355"/>
    <mergeCell ref="AA1353:AA1355"/>
    <mergeCell ref="R1356:R1358"/>
    <mergeCell ref="V1359:V1362"/>
    <mergeCell ref="R1330:R1332"/>
    <mergeCell ref="AC1342:AC1344"/>
    <mergeCell ref="U1323:U1325"/>
    <mergeCell ref="AG1323:AG1325"/>
    <mergeCell ref="Z1356:Z1358"/>
    <mergeCell ref="AI1369:AI1371"/>
    <mergeCell ref="AH1366:AH1368"/>
    <mergeCell ref="F1528:F1531"/>
    <mergeCell ref="G1528:G1531"/>
    <mergeCell ref="H1528:H1531"/>
    <mergeCell ref="I1528:I1531"/>
    <mergeCell ref="N1528:N1531"/>
    <mergeCell ref="O1528:O1531"/>
    <mergeCell ref="AF1528:AF1531"/>
    <mergeCell ref="AG1528:AG1531"/>
    <mergeCell ref="AI1392:AI1394"/>
    <mergeCell ref="V1366:V1368"/>
    <mergeCell ref="W1369:W1371"/>
    <mergeCell ref="AH1398:AH1401"/>
    <mergeCell ref="AD1414:AD1417"/>
    <mergeCell ref="AD1405:AD1407"/>
    <mergeCell ref="AE1405:AE1407"/>
    <mergeCell ref="N1382:N1384"/>
    <mergeCell ref="I1382:I1384"/>
    <mergeCell ref="F1418:F1419"/>
    <mergeCell ref="F1388:F1391"/>
    <mergeCell ref="G1388:G1391"/>
    <mergeCell ref="N1395:N1397"/>
    <mergeCell ref="R1388:R1391"/>
    <mergeCell ref="N1388:N1391"/>
    <mergeCell ref="Q1375:Q1377"/>
    <mergeCell ref="AD1435:AD1437"/>
    <mergeCell ref="AG1471:AG1474"/>
    <mergeCell ref="Q1414:Q1417"/>
    <mergeCell ref="U1395:U1397"/>
    <mergeCell ref="V1395:V1397"/>
    <mergeCell ref="W1395:W1397"/>
    <mergeCell ref="I1392:I1394"/>
    <mergeCell ref="S1366:S1368"/>
    <mergeCell ref="R1395:R1397"/>
    <mergeCell ref="U1492:U1495"/>
    <mergeCell ref="P1464:P1466"/>
    <mergeCell ref="U1509:U1511"/>
    <mergeCell ref="F1503:F1505"/>
    <mergeCell ref="G1515:G1517"/>
    <mergeCell ref="G1509:G1511"/>
    <mergeCell ref="AB1442:AB1444"/>
    <mergeCell ref="H1509:H1511"/>
    <mergeCell ref="N1509:N1511"/>
    <mergeCell ref="O1509:O1511"/>
    <mergeCell ref="Q1496:Q1498"/>
    <mergeCell ref="AA1496:AA1498"/>
    <mergeCell ref="Y1503:Y1505"/>
    <mergeCell ref="Z1503:Z1505"/>
    <mergeCell ref="N1506:N1508"/>
    <mergeCell ref="O1506:O1508"/>
    <mergeCell ref="V1489:V1491"/>
    <mergeCell ref="W1489:W1491"/>
    <mergeCell ref="X1489:X1491"/>
    <mergeCell ref="V1432:V1434"/>
    <mergeCell ref="G1429:G1431"/>
    <mergeCell ref="I1429:I1431"/>
    <mergeCell ref="O1451:O1453"/>
    <mergeCell ref="V1509:V1511"/>
    <mergeCell ref="W1509:W1511"/>
    <mergeCell ref="F1478:F1480"/>
    <mergeCell ref="X1411:X1413"/>
    <mergeCell ref="AC1442:AC1444"/>
    <mergeCell ref="R1432:R1434"/>
    <mergeCell ref="S1432:S1434"/>
    <mergeCell ref="W1454:W1456"/>
    <mergeCell ref="I1460:I1463"/>
    <mergeCell ref="N1460:N1463"/>
    <mergeCell ref="O1460:O1463"/>
    <mergeCell ref="T1420:T1422"/>
    <mergeCell ref="E1575:E1577"/>
    <mergeCell ref="T1546:T1548"/>
    <mergeCell ref="AG1512:AG1514"/>
    <mergeCell ref="AG1515:AG1517"/>
    <mergeCell ref="AG1503:AG1505"/>
    <mergeCell ref="AA1518:AA1521"/>
    <mergeCell ref="AB1478:AB1480"/>
    <mergeCell ref="AC1478:AC1480"/>
    <mergeCell ref="V1438:V1441"/>
    <mergeCell ref="AE1509:AE1511"/>
    <mergeCell ref="AF1518:AF1521"/>
    <mergeCell ref="AD1445:AD1447"/>
    <mergeCell ref="AG1467:AG1468"/>
    <mergeCell ref="AA1469:AA1470"/>
    <mergeCell ref="AB1503:AB1505"/>
    <mergeCell ref="Y1509:Y1511"/>
    <mergeCell ref="Z1509:Z1511"/>
    <mergeCell ref="W1451:W1453"/>
    <mergeCell ref="X1503:X1505"/>
    <mergeCell ref="Z1464:Z1466"/>
    <mergeCell ref="AA1464:AA1466"/>
    <mergeCell ref="AA1454:AA1456"/>
    <mergeCell ref="T1503:T1505"/>
    <mergeCell ref="T1435:T1437"/>
    <mergeCell ref="S1496:S1498"/>
    <mergeCell ref="X1438:X1441"/>
    <mergeCell ref="S1506:S1508"/>
    <mergeCell ref="V1483:V1484"/>
    <mergeCell ref="P1549:P1551"/>
    <mergeCell ref="V1552:V1554"/>
    <mergeCell ref="O1549:O1551"/>
    <mergeCell ref="O1569:O1571"/>
    <mergeCell ref="X1542:X1545"/>
    <mergeCell ref="Y1542:Y1545"/>
    <mergeCell ref="AB1552:AB1554"/>
    <mergeCell ref="V1546:V1548"/>
    <mergeCell ref="AA1549:AA1551"/>
    <mergeCell ref="G1536:G1538"/>
    <mergeCell ref="N1542:N1545"/>
    <mergeCell ref="W1565:W1568"/>
    <mergeCell ref="W1562:W1564"/>
    <mergeCell ref="X1562:X1564"/>
    <mergeCell ref="Y1562:Y1564"/>
    <mergeCell ref="Z1562:Z1564"/>
    <mergeCell ref="AA1562:AA1564"/>
    <mergeCell ref="AB1562:AB1564"/>
    <mergeCell ref="Z1559:Z1561"/>
    <mergeCell ref="AA1565:AA1568"/>
    <mergeCell ref="F1552:F1554"/>
    <mergeCell ref="G1552:G1554"/>
    <mergeCell ref="AB1539:AB1541"/>
    <mergeCell ref="N1469:N1470"/>
    <mergeCell ref="T1464:T1466"/>
    <mergeCell ref="T1467:T1468"/>
    <mergeCell ref="R1467:R1468"/>
    <mergeCell ref="Z1481:Z1482"/>
    <mergeCell ref="W1515:W1517"/>
    <mergeCell ref="Y1442:Y1444"/>
    <mergeCell ref="O1489:O1491"/>
    <mergeCell ref="Z1471:Z1474"/>
    <mergeCell ref="S1485:S1488"/>
    <mergeCell ref="T1485:T1488"/>
    <mergeCell ref="U1485:U1488"/>
    <mergeCell ref="V1485:V1488"/>
    <mergeCell ref="W1485:W1488"/>
    <mergeCell ref="X1485:X1488"/>
    <mergeCell ref="Y1485:Y1488"/>
    <mergeCell ref="N1489:N1491"/>
    <mergeCell ref="Y1457:Y1459"/>
    <mergeCell ref="Z1457:Z1459"/>
    <mergeCell ref="AA1457:AA1459"/>
    <mergeCell ref="AB1457:AB1459"/>
    <mergeCell ref="AC1457:AC1459"/>
    <mergeCell ref="AD1457:AD1459"/>
    <mergeCell ref="AE1457:AE1459"/>
    <mergeCell ref="AF1457:AF1459"/>
    <mergeCell ref="AB1464:AB1466"/>
    <mergeCell ref="AC1464:AC1466"/>
    <mergeCell ref="Z1478:Z1480"/>
    <mergeCell ref="W1492:W1495"/>
    <mergeCell ref="Q1492:Q1495"/>
    <mergeCell ref="AC1467:AC1468"/>
    <mergeCell ref="W1464:W1466"/>
    <mergeCell ref="AF1496:AF1498"/>
    <mergeCell ref="T1481:T1482"/>
    <mergeCell ref="T1471:T1474"/>
    <mergeCell ref="W1499:W1502"/>
    <mergeCell ref="X1499:X1502"/>
    <mergeCell ref="Y1499:Y1502"/>
    <mergeCell ref="P1492:P1495"/>
    <mergeCell ref="AC1496:AC1498"/>
    <mergeCell ref="AD1496:AD1498"/>
    <mergeCell ref="AA1492:AA1495"/>
    <mergeCell ref="AF1506:AF1508"/>
    <mergeCell ref="Q1460:Q1463"/>
    <mergeCell ref="R1460:R1463"/>
    <mergeCell ref="S1460:S1463"/>
    <mergeCell ref="T1460:T1463"/>
    <mergeCell ref="U1460:U1463"/>
    <mergeCell ref="V1460:V1463"/>
    <mergeCell ref="W1460:W1463"/>
    <mergeCell ref="X1460:X1463"/>
    <mergeCell ref="Y1460:Y1463"/>
    <mergeCell ref="Z1460:Z1463"/>
    <mergeCell ref="AA1460:AA1463"/>
    <mergeCell ref="AB1460:AB1463"/>
    <mergeCell ref="AC1460:AC1463"/>
    <mergeCell ref="AE1471:AE1474"/>
    <mergeCell ref="AD1489:AD1491"/>
    <mergeCell ref="AD1492:AD1495"/>
    <mergeCell ref="Y1492:Y1495"/>
    <mergeCell ref="Y1489:Y1491"/>
    <mergeCell ref="I1512:I1514"/>
    <mergeCell ref="AB1485:AB1488"/>
    <mergeCell ref="AC1485:AC1488"/>
    <mergeCell ref="AD1485:AD1488"/>
    <mergeCell ref="I1499:I1502"/>
    <mergeCell ref="Z1442:Z1444"/>
    <mergeCell ref="C1602:C1604"/>
    <mergeCell ref="D1602:D1604"/>
    <mergeCell ref="C1617:C1619"/>
    <mergeCell ref="D1617:D1619"/>
    <mergeCell ref="C1620:C1622"/>
    <mergeCell ref="T1512:T1514"/>
    <mergeCell ref="U1565:U1568"/>
    <mergeCell ref="V1565:V1568"/>
    <mergeCell ref="V1562:V1564"/>
    <mergeCell ref="O1605:O1607"/>
    <mergeCell ref="O1588:O1590"/>
    <mergeCell ref="O1591:O1594"/>
    <mergeCell ref="T1585:T1587"/>
    <mergeCell ref="T1598:T1599"/>
    <mergeCell ref="T1605:T1607"/>
    <mergeCell ref="U1605:U1607"/>
    <mergeCell ref="Q1608:Q1610"/>
    <mergeCell ref="R1598:R1599"/>
    <mergeCell ref="O1595:O1597"/>
    <mergeCell ref="R1602:R1604"/>
    <mergeCell ref="H1489:H1491"/>
    <mergeCell ref="T1496:T1498"/>
    <mergeCell ref="U1496:U1498"/>
    <mergeCell ref="V1496:V1498"/>
    <mergeCell ref="S1451:S1453"/>
    <mergeCell ref="T1451:T1453"/>
    <mergeCell ref="V1578:V1581"/>
    <mergeCell ref="G1451:G1453"/>
    <mergeCell ref="G1595:G1597"/>
    <mergeCell ref="O1620:O1622"/>
    <mergeCell ref="D1539:D1541"/>
    <mergeCell ref="G1549:G1551"/>
    <mergeCell ref="G1496:G1498"/>
    <mergeCell ref="H1496:H1498"/>
    <mergeCell ref="D1608:D1610"/>
    <mergeCell ref="O1536:O1538"/>
    <mergeCell ref="H1499:H1502"/>
    <mergeCell ref="G1575:G1577"/>
    <mergeCell ref="H1562:H1564"/>
    <mergeCell ref="S1555:S1558"/>
    <mergeCell ref="U1559:U1561"/>
    <mergeCell ref="U1549:U1551"/>
    <mergeCell ref="AD1546:AD1548"/>
    <mergeCell ref="W1605:W1607"/>
    <mergeCell ref="X1605:X1607"/>
    <mergeCell ref="AB1617:AB1619"/>
    <mergeCell ref="AC1617:AC1619"/>
    <mergeCell ref="AB1602:AB1604"/>
    <mergeCell ref="Q1588:Q1590"/>
    <mergeCell ref="N1598:N1599"/>
    <mergeCell ref="N1588:N1590"/>
    <mergeCell ref="N1591:N1594"/>
    <mergeCell ref="U1602:U1604"/>
    <mergeCell ref="S1605:S1607"/>
    <mergeCell ref="I1598:I1599"/>
    <mergeCell ref="I1559:I1561"/>
    <mergeCell ref="E1559:E1561"/>
    <mergeCell ref="F1588:F1590"/>
    <mergeCell ref="AG1536:AG1538"/>
    <mergeCell ref="W1475:W1477"/>
    <mergeCell ref="X1475:X1477"/>
    <mergeCell ref="U1454:U1456"/>
    <mergeCell ref="V1454:V1456"/>
    <mergeCell ref="Z1499:Z1502"/>
    <mergeCell ref="AA1499:AA1502"/>
    <mergeCell ref="Y1451:Y1453"/>
    <mergeCell ref="W1478:W1480"/>
    <mergeCell ref="U1512:U1514"/>
    <mergeCell ref="X1506:X1508"/>
    <mergeCell ref="Y1506:Y1508"/>
    <mergeCell ref="Z1506:Z1508"/>
    <mergeCell ref="Z1492:Z1495"/>
    <mergeCell ref="W1483:W1484"/>
    <mergeCell ref="X1483:X1484"/>
    <mergeCell ref="U1528:U1531"/>
    <mergeCell ref="V1528:V1531"/>
    <mergeCell ref="W1528:W1531"/>
    <mergeCell ref="AG1481:AG1482"/>
    <mergeCell ref="G1492:G1495"/>
    <mergeCell ref="Z1542:Z1545"/>
    <mergeCell ref="I1562:I1564"/>
    <mergeCell ref="Q1569:Q1571"/>
    <mergeCell ref="N1575:N1577"/>
    <mergeCell ref="O1575:O1577"/>
    <mergeCell ref="M1582:M1584"/>
    <mergeCell ref="H1582:H1584"/>
    <mergeCell ref="H1585:H1587"/>
    <mergeCell ref="E1585:E1587"/>
    <mergeCell ref="C1578:C1581"/>
    <mergeCell ref="E1591:E1594"/>
    <mergeCell ref="D1585:D1587"/>
    <mergeCell ref="E1503:E1505"/>
    <mergeCell ref="E1489:E1491"/>
    <mergeCell ref="H1506:H1508"/>
    <mergeCell ref="D1525:D1527"/>
    <mergeCell ref="E1525:E1527"/>
    <mergeCell ref="F1525:F1527"/>
    <mergeCell ref="Q1451:Q1453"/>
    <mergeCell ref="T1506:T1508"/>
    <mergeCell ref="U1506:U1508"/>
    <mergeCell ref="V1506:V1508"/>
    <mergeCell ref="U1489:U1491"/>
    <mergeCell ref="T1536:T1538"/>
    <mergeCell ref="S1542:S1545"/>
    <mergeCell ref="R1542:R1545"/>
    <mergeCell ref="Q1559:Q1561"/>
    <mergeCell ref="N1539:N1541"/>
    <mergeCell ref="P1532:P1535"/>
    <mergeCell ref="P1509:P1511"/>
    <mergeCell ref="O1512:O1514"/>
    <mergeCell ref="H1532:H1535"/>
    <mergeCell ref="D1489:D1491"/>
    <mergeCell ref="G1562:G1564"/>
    <mergeCell ref="P1575:P1577"/>
    <mergeCell ref="N1582:N1584"/>
    <mergeCell ref="N1578:N1581"/>
    <mergeCell ref="O1578:O1581"/>
    <mergeCell ref="U1546:U1548"/>
    <mergeCell ref="Q1539:Q1541"/>
    <mergeCell ref="I1489:I1491"/>
    <mergeCell ref="D1503:D1505"/>
    <mergeCell ref="D1506:D1508"/>
    <mergeCell ref="X1372:X1374"/>
    <mergeCell ref="Z1372:Z1374"/>
    <mergeCell ref="AA1385:AA1387"/>
    <mergeCell ref="B1578:B1581"/>
    <mergeCell ref="E1582:E1584"/>
    <mergeCell ref="I1572:I1574"/>
    <mergeCell ref="N1569:N1571"/>
    <mergeCell ref="C1658:C1660"/>
    <mergeCell ref="B1680:B1682"/>
    <mergeCell ref="C1680:C1682"/>
    <mergeCell ref="AH1445:AH1447"/>
    <mergeCell ref="AH1536:AH1538"/>
    <mergeCell ref="Z1475:Z1477"/>
    <mergeCell ref="AD1469:AD1470"/>
    <mergeCell ref="AE1451:AE1453"/>
    <mergeCell ref="AF1451:AF1453"/>
    <mergeCell ref="AF1478:AF1480"/>
    <mergeCell ref="AG1478:AG1480"/>
    <mergeCell ref="AD1471:AD1474"/>
    <mergeCell ref="AD1467:AD1468"/>
    <mergeCell ref="AE1454:AE1456"/>
    <mergeCell ref="AF1454:AF1456"/>
    <mergeCell ref="AH1451:AH1453"/>
    <mergeCell ref="AH1464:AH1466"/>
    <mergeCell ref="AC1454:AC1456"/>
    <mergeCell ref="X1582:X1584"/>
    <mergeCell ref="U1582:U1584"/>
    <mergeCell ref="AG1546:AG1548"/>
    <mergeCell ref="AG1572:AG1574"/>
    <mergeCell ref="AE1559:AE1561"/>
    <mergeCell ref="AF1559:AF1561"/>
    <mergeCell ref="AD1562:AD1564"/>
    <mergeCell ref="AE1562:AE1564"/>
    <mergeCell ref="AE1585:AE1587"/>
    <mergeCell ref="AB1559:AB1561"/>
    <mergeCell ref="O1608:O1610"/>
    <mergeCell ref="Y1623:Y1626"/>
    <mergeCell ref="AE1623:AE1626"/>
    <mergeCell ref="N1600:N1601"/>
    <mergeCell ref="S1614:S1616"/>
    <mergeCell ref="O1602:O1604"/>
    <mergeCell ref="I1664:I1666"/>
    <mergeCell ref="G1525:G1527"/>
    <mergeCell ref="Z1549:Z1551"/>
    <mergeCell ref="R1572:R1574"/>
    <mergeCell ref="S1572:S1574"/>
    <mergeCell ref="R1605:R1607"/>
    <mergeCell ref="S1633:S1635"/>
    <mergeCell ref="S1559:S1561"/>
    <mergeCell ref="C1572:C1574"/>
    <mergeCell ref="Z1429:Z1431"/>
    <mergeCell ref="AA1429:AA1431"/>
    <mergeCell ref="AC1429:AC1431"/>
    <mergeCell ref="X1392:X1394"/>
    <mergeCell ref="Y1392:Y1394"/>
    <mergeCell ref="AF1515:AF1517"/>
    <mergeCell ref="AH1518:AH1521"/>
    <mergeCell ref="AH1509:AH1511"/>
    <mergeCell ref="AH1503:AH1505"/>
    <mergeCell ref="AF1532:AF1535"/>
    <mergeCell ref="AH1481:AH1482"/>
    <mergeCell ref="AG1489:AG1491"/>
    <mergeCell ref="AH1512:AH1514"/>
    <mergeCell ref="C1525:C1527"/>
    <mergeCell ref="X1369:X1371"/>
    <mergeCell ref="Y1382:Y1384"/>
    <mergeCell ref="AE1385:AE1387"/>
    <mergeCell ref="C1582:C1584"/>
    <mergeCell ref="E1680:E1682"/>
    <mergeCell ref="F1680:F1682"/>
    <mergeCell ref="G1680:G1682"/>
    <mergeCell ref="H1680:H1682"/>
    <mergeCell ref="G1585:G1587"/>
    <mergeCell ref="R1565:R1568"/>
    <mergeCell ref="S1575:S1577"/>
    <mergeCell ref="W1575:W1577"/>
    <mergeCell ref="S1578:S1581"/>
    <mergeCell ref="T1578:T1581"/>
    <mergeCell ref="U1578:U1581"/>
    <mergeCell ref="T1617:T1619"/>
    <mergeCell ref="U1617:U1619"/>
    <mergeCell ref="O1633:O1635"/>
    <mergeCell ref="P1611:P1613"/>
    <mergeCell ref="Q1611:Q1613"/>
    <mergeCell ref="S1595:S1597"/>
    <mergeCell ref="G1598:G1599"/>
    <mergeCell ref="H1591:H1594"/>
    <mergeCell ref="Q1633:Q1635"/>
    <mergeCell ref="D1582:D1584"/>
    <mergeCell ref="N1512:N1514"/>
    <mergeCell ref="V1536:V1538"/>
    <mergeCell ref="G1620:G1622"/>
    <mergeCell ref="C1614:C1616"/>
    <mergeCell ref="T1600:T1601"/>
    <mergeCell ref="N1614:N1616"/>
    <mergeCell ref="S1435:S1437"/>
    <mergeCell ref="W1532:W1535"/>
    <mergeCell ref="AE1532:AE1535"/>
    <mergeCell ref="P1680:P1682"/>
    <mergeCell ref="Q1680:Q1682"/>
    <mergeCell ref="N1664:N1666"/>
    <mergeCell ref="O1664:O1666"/>
    <mergeCell ref="P1664:P1666"/>
    <mergeCell ref="N1670:N1672"/>
    <mergeCell ref="O1670:O1672"/>
    <mergeCell ref="P1670:P1672"/>
    <mergeCell ref="Q1670:Q1672"/>
    <mergeCell ref="F1598:F1599"/>
    <mergeCell ref="H1598:H1599"/>
    <mergeCell ref="R1549:R1551"/>
    <mergeCell ref="Q1518:Q1521"/>
    <mergeCell ref="R1518:R1521"/>
    <mergeCell ref="S1518:S1521"/>
    <mergeCell ref="T1518:T1521"/>
    <mergeCell ref="AE1515:AE1517"/>
    <mergeCell ref="V1605:V1607"/>
    <mergeCell ref="S1489:S1491"/>
    <mergeCell ref="R1620:R1622"/>
    <mergeCell ref="I1546:I1548"/>
    <mergeCell ref="I1605:I1607"/>
    <mergeCell ref="L1600:L1601"/>
    <mergeCell ref="H1614:H1616"/>
    <mergeCell ref="AB1385:AB1387"/>
    <mergeCell ref="AC1518:AC1521"/>
    <mergeCell ref="V1532:V1535"/>
    <mergeCell ref="Y1532:Y1535"/>
    <mergeCell ref="U1532:U1535"/>
    <mergeCell ref="H1542:H1545"/>
    <mergeCell ref="T1345:T1348"/>
    <mergeCell ref="AD1363:AD1365"/>
    <mergeCell ref="W1342:W1344"/>
    <mergeCell ref="U1363:U1365"/>
    <mergeCell ref="S1418:S1419"/>
    <mergeCell ref="X1378:X1381"/>
    <mergeCell ref="AB1392:AB1394"/>
    <mergeCell ref="U1366:U1368"/>
    <mergeCell ref="AF1345:AF1348"/>
    <mergeCell ref="V1369:V1371"/>
    <mergeCell ref="AB1369:AB1371"/>
    <mergeCell ref="AB1372:AB1374"/>
    <mergeCell ref="AB1375:AB1377"/>
    <mergeCell ref="Z1382:Z1384"/>
    <mergeCell ref="V1363:V1365"/>
    <mergeCell ref="S1372:S1374"/>
    <mergeCell ref="V1372:V1374"/>
    <mergeCell ref="AC1372:AC1374"/>
    <mergeCell ref="U1398:U1401"/>
    <mergeCell ref="V1398:V1401"/>
    <mergeCell ref="AD1369:AD1371"/>
    <mergeCell ref="AE1418:AE1419"/>
    <mergeCell ref="X1395:X1397"/>
    <mergeCell ref="Y1395:Y1397"/>
    <mergeCell ref="Z1395:Z1397"/>
    <mergeCell ref="AA1395:AA1397"/>
    <mergeCell ref="AB1395:AB1397"/>
    <mergeCell ref="AC1395:AC1397"/>
    <mergeCell ref="AB1388:AB1391"/>
    <mergeCell ref="AC1388:AC1391"/>
    <mergeCell ref="AD1385:AD1387"/>
    <mergeCell ref="AC1392:AC1394"/>
    <mergeCell ref="AD1392:AD1394"/>
    <mergeCell ref="AD1388:AD1391"/>
    <mergeCell ref="AE1388:AE1391"/>
    <mergeCell ref="AF1342:AF1344"/>
    <mergeCell ref="Z1359:Z1362"/>
    <mergeCell ref="AB1363:AB1365"/>
    <mergeCell ref="Z1363:Z1365"/>
    <mergeCell ref="AA1363:AA1365"/>
    <mergeCell ref="T1385:T1387"/>
    <mergeCell ref="Y1385:Y1387"/>
    <mergeCell ref="T1388:T1391"/>
    <mergeCell ref="U1388:U1391"/>
    <mergeCell ref="V1388:V1391"/>
    <mergeCell ref="AA1382:AA1384"/>
    <mergeCell ref="AB1382:AB1384"/>
    <mergeCell ref="Z1378:Z1381"/>
    <mergeCell ref="AE1363:AE1365"/>
    <mergeCell ref="AC1356:AC1358"/>
    <mergeCell ref="W1398:W1401"/>
    <mergeCell ref="X1398:X1401"/>
    <mergeCell ref="Y1398:Y1401"/>
    <mergeCell ref="T1398:T1401"/>
    <mergeCell ref="AC1398:AC1401"/>
    <mergeCell ref="AD1398:AD1401"/>
    <mergeCell ref="AE1398:AE1401"/>
    <mergeCell ref="X1363:X1365"/>
    <mergeCell ref="AF1408:AF1410"/>
    <mergeCell ref="X1414:X1417"/>
    <mergeCell ref="AE1414:AE1417"/>
    <mergeCell ref="Y1411:Y1413"/>
    <mergeCell ref="S1395:S1397"/>
    <mergeCell ref="X1366:X1368"/>
    <mergeCell ref="AJ1330:AJ1332"/>
    <mergeCell ref="AH1378:AH1381"/>
    <mergeCell ref="AH1385:AH1387"/>
    <mergeCell ref="U1372:U1374"/>
    <mergeCell ref="AF1448:AF1450"/>
    <mergeCell ref="AJ1363:AJ1365"/>
    <mergeCell ref="W1388:W1391"/>
    <mergeCell ref="X1388:X1391"/>
    <mergeCell ref="Y1388:Y1391"/>
    <mergeCell ref="Z1388:Z1391"/>
    <mergeCell ref="AA1388:AA1391"/>
    <mergeCell ref="AJ1478:AJ1480"/>
    <mergeCell ref="AD1478:AD1480"/>
    <mergeCell ref="AE1478:AE1480"/>
    <mergeCell ref="AJ1392:AJ1394"/>
    <mergeCell ref="AF1398:AF1401"/>
    <mergeCell ref="AG1398:AG1401"/>
    <mergeCell ref="AG1451:AG1453"/>
    <mergeCell ref="AB1451:AB1453"/>
    <mergeCell ref="AC1451:AC1453"/>
    <mergeCell ref="AD1451:AD1453"/>
    <mergeCell ref="AA1369:AA1371"/>
    <mergeCell ref="AC1369:AC1371"/>
    <mergeCell ref="AH1382:AH1384"/>
    <mergeCell ref="AH1369:AH1371"/>
    <mergeCell ref="Y1366:Y1368"/>
    <mergeCell ref="AF1395:AF1397"/>
    <mergeCell ref="AG1395:AG1397"/>
    <mergeCell ref="AH1395:AH1397"/>
    <mergeCell ref="AI1395:AI1397"/>
    <mergeCell ref="AJ1395:AJ1397"/>
    <mergeCell ref="AH1469:AH1470"/>
    <mergeCell ref="AI1469:AI1470"/>
    <mergeCell ref="AD1464:AD1466"/>
    <mergeCell ref="X1467:X1468"/>
    <mergeCell ref="W1442:W1444"/>
    <mergeCell ref="Y1414:Y1417"/>
    <mergeCell ref="Y1432:Y1434"/>
    <mergeCell ref="Z1385:Z1387"/>
    <mergeCell ref="Z1432:Z1434"/>
    <mergeCell ref="AA1432:AA1434"/>
    <mergeCell ref="Z1454:Z1456"/>
    <mergeCell ref="AC1469:AC1470"/>
    <mergeCell ref="U1442:U1444"/>
    <mergeCell ref="AG1438:AG1441"/>
    <mergeCell ref="X1435:X1437"/>
    <mergeCell ref="AI1398:AI1401"/>
    <mergeCell ref="AJ1398:AJ1401"/>
    <mergeCell ref="AI1429:AI1431"/>
    <mergeCell ref="W1385:W1387"/>
    <mergeCell ref="AB1469:AB1470"/>
    <mergeCell ref="AJ1471:AJ1474"/>
    <mergeCell ref="AG1448:AG1450"/>
    <mergeCell ref="AH1448:AH1450"/>
    <mergeCell ref="AI1448:AI1450"/>
    <mergeCell ref="AI1475:AI1477"/>
    <mergeCell ref="W1438:W1441"/>
    <mergeCell ref="W1469:W1470"/>
    <mergeCell ref="AJ1388:AJ1391"/>
    <mergeCell ref="W1467:W1468"/>
    <mergeCell ref="Y1420:Y1422"/>
    <mergeCell ref="Z1420:Z1422"/>
    <mergeCell ref="AA1420:AA1422"/>
    <mergeCell ref="AB1420:AB1422"/>
    <mergeCell ref="AE1525:AE1527"/>
    <mergeCell ref="AF1525:AF1527"/>
    <mergeCell ref="AG1525:AG1527"/>
    <mergeCell ref="AH1525:AH1527"/>
    <mergeCell ref="AI1525:AI1527"/>
    <mergeCell ref="AJ1525:AJ1527"/>
    <mergeCell ref="Z1522:Z1524"/>
    <mergeCell ref="AA1522:AA1524"/>
    <mergeCell ref="AB1522:AB1524"/>
    <mergeCell ref="AC1522:AC1524"/>
    <mergeCell ref="AD1522:AD1524"/>
    <mergeCell ref="AE1522:AE1524"/>
    <mergeCell ref="AI1460:AI1463"/>
    <mergeCell ref="AJ1460:AJ1463"/>
    <mergeCell ref="W1448:W1450"/>
    <mergeCell ref="X1448:X1450"/>
    <mergeCell ref="U1448:U1450"/>
    <mergeCell ref="V1448:V1450"/>
    <mergeCell ref="V1442:V1444"/>
    <mergeCell ref="U1445:U1447"/>
    <mergeCell ref="V1445:V1447"/>
    <mergeCell ref="X1457:X1459"/>
    <mergeCell ref="AC1432:AC1434"/>
    <mergeCell ref="AD1432:AD1434"/>
    <mergeCell ref="AE1432:AE1434"/>
    <mergeCell ref="AE1429:AE1431"/>
    <mergeCell ref="AJ1506:AJ1508"/>
    <mergeCell ref="AJ1496:AJ1498"/>
    <mergeCell ref="AG1492:AG1495"/>
    <mergeCell ref="AJ1518:AJ1521"/>
    <mergeCell ref="AJ1515:AJ1517"/>
    <mergeCell ref="AJ1512:AJ1514"/>
    <mergeCell ref="AJ1509:AJ1511"/>
    <mergeCell ref="AG1509:AG1511"/>
    <mergeCell ref="AJ1492:AJ1495"/>
    <mergeCell ref="AH1499:AH1502"/>
    <mergeCell ref="AE1460:AE1463"/>
    <mergeCell ref="AF1460:AF1463"/>
    <mergeCell ref="AG1460:AG1463"/>
    <mergeCell ref="AH1460:AH1463"/>
    <mergeCell ref="AI1518:AI1521"/>
    <mergeCell ref="AG1518:AG1521"/>
    <mergeCell ref="AH1496:AH1498"/>
    <mergeCell ref="AC1489:AC1491"/>
    <mergeCell ref="AC1492:AC1495"/>
    <mergeCell ref="AD1503:AD1505"/>
    <mergeCell ref="AI1492:AI1495"/>
    <mergeCell ref="AH1432:AH1434"/>
    <mergeCell ref="AH1454:AH1456"/>
    <mergeCell ref="AI1454:AI1456"/>
    <mergeCell ref="AG1483:AG1484"/>
    <mergeCell ref="AH1492:AH1495"/>
    <mergeCell ref="AB1492:AB1495"/>
    <mergeCell ref="AE1469:AE1470"/>
    <mergeCell ref="X1496:X1498"/>
    <mergeCell ref="Y1496:Y1498"/>
    <mergeCell ref="Z1496:Z1498"/>
    <mergeCell ref="AB1518:AB1521"/>
    <mergeCell ref="AC1471:AC1474"/>
    <mergeCell ref="U1518:U1521"/>
    <mergeCell ref="AD1481:AD1482"/>
    <mergeCell ref="AE1481:AE1482"/>
    <mergeCell ref="AF1481:AF1482"/>
    <mergeCell ref="Y1481:Y1482"/>
    <mergeCell ref="AC1481:AC1482"/>
    <mergeCell ref="AB1496:AB1498"/>
    <mergeCell ref="AE1489:AE1491"/>
    <mergeCell ref="AF1489:AF1491"/>
    <mergeCell ref="AJ1481:AJ1482"/>
    <mergeCell ref="W1525:W1527"/>
    <mergeCell ref="X1525:X1527"/>
    <mergeCell ref="AJ1532:AJ1535"/>
    <mergeCell ref="AG1532:AG1535"/>
    <mergeCell ref="Y1518:Y1521"/>
    <mergeCell ref="X1509:X1511"/>
    <mergeCell ref="W1512:W1514"/>
    <mergeCell ref="AE1506:AE1508"/>
    <mergeCell ref="Y1522:Y1524"/>
    <mergeCell ref="AA1532:AA1535"/>
    <mergeCell ref="Y1549:Y1551"/>
    <mergeCell ref="V1598:V1599"/>
    <mergeCell ref="U1552:U1554"/>
    <mergeCell ref="V1549:V1551"/>
    <mergeCell ref="AG1418:AG1419"/>
    <mergeCell ref="Q1448:Q1450"/>
    <mergeCell ref="AI1438:AI1441"/>
    <mergeCell ref="S1388:S1391"/>
    <mergeCell ref="Y1418:Y1419"/>
    <mergeCell ref="Z1418:Z1419"/>
    <mergeCell ref="AA1418:AA1419"/>
    <mergeCell ref="AB1418:AB1419"/>
    <mergeCell ref="AC1418:AC1419"/>
    <mergeCell ref="U1392:U1394"/>
    <mergeCell ref="V1392:V1394"/>
    <mergeCell ref="W1392:W1394"/>
    <mergeCell ref="W1408:W1410"/>
    <mergeCell ref="X1445:X1447"/>
    <mergeCell ref="R1438:R1441"/>
    <mergeCell ref="S1438:S1441"/>
    <mergeCell ref="Q1467:Q1468"/>
    <mergeCell ref="AI1467:AI1468"/>
    <mergeCell ref="AA1438:AA1441"/>
    <mergeCell ref="AC1438:AC1441"/>
    <mergeCell ref="AD1438:AD1441"/>
    <mergeCell ref="R1469:R1470"/>
    <mergeCell ref="U1471:U1474"/>
    <mergeCell ref="AA1512:AA1514"/>
    <mergeCell ref="AA1481:AA1482"/>
    <mergeCell ref="AB1481:AB1482"/>
    <mergeCell ref="Q1438:Q1441"/>
    <mergeCell ref="Y1471:Y1474"/>
    <mergeCell ref="U1429:U1431"/>
    <mergeCell ref="AB1454:AB1456"/>
    <mergeCell ref="V1420:V1422"/>
    <mergeCell ref="W1420:W1422"/>
    <mergeCell ref="X1429:X1431"/>
    <mergeCell ref="R1435:R1437"/>
    <mergeCell ref="X1442:X1444"/>
    <mergeCell ref="AI1435:AI1437"/>
    <mergeCell ref="AG1429:AG1431"/>
    <mergeCell ref="AH1429:AH1431"/>
    <mergeCell ref="AI1471:AI1474"/>
    <mergeCell ref="AF1475:AF1477"/>
    <mergeCell ref="AF1471:AF1474"/>
    <mergeCell ref="U1515:U1517"/>
    <mergeCell ref="Y1525:Y1527"/>
    <mergeCell ref="Z1525:Z1527"/>
    <mergeCell ref="AA1525:AA1527"/>
    <mergeCell ref="Q1398:Q1401"/>
    <mergeCell ref="R1398:R1401"/>
    <mergeCell ref="S1398:S1401"/>
    <mergeCell ref="AF1546:AF1548"/>
    <mergeCell ref="AC1600:AC1601"/>
    <mergeCell ref="AD1549:AD1551"/>
    <mergeCell ref="AF1569:AF1571"/>
    <mergeCell ref="AG1569:AG1571"/>
    <mergeCell ref="AA1582:AA1584"/>
    <mergeCell ref="AA1572:AA1574"/>
    <mergeCell ref="AB1572:AB1574"/>
    <mergeCell ref="AB1598:AB1599"/>
    <mergeCell ref="AH1562:AH1564"/>
    <mergeCell ref="Y1575:Y1577"/>
    <mergeCell ref="Z1575:Z1577"/>
    <mergeCell ref="AH1552:AH1554"/>
    <mergeCell ref="AH1565:AH1568"/>
    <mergeCell ref="AB1600:AB1601"/>
    <mergeCell ref="Z1582:Z1584"/>
    <mergeCell ref="AE1582:AE1584"/>
    <mergeCell ref="AI1569:AI1571"/>
    <mergeCell ref="AH1549:AH1551"/>
    <mergeCell ref="AE1611:AE1613"/>
    <mergeCell ref="AF1611:AF1613"/>
    <mergeCell ref="AJ1591:AJ1594"/>
    <mergeCell ref="X1591:X1594"/>
    <mergeCell ref="AJ1608:AJ1610"/>
    <mergeCell ref="AC1559:AC1561"/>
    <mergeCell ref="AH1555:AH1558"/>
    <mergeCell ref="AJ1555:AJ1558"/>
    <mergeCell ref="AF1549:AF1551"/>
    <mergeCell ref="AE1546:AE1548"/>
    <mergeCell ref="X1546:X1548"/>
    <mergeCell ref="AG1585:AG1587"/>
    <mergeCell ref="W1546:W1548"/>
    <mergeCell ref="AI1555:AI1558"/>
    <mergeCell ref="W1555:W1558"/>
    <mergeCell ref="X1555:X1558"/>
    <mergeCell ref="AE1572:AE1574"/>
    <mergeCell ref="AF1572:AF1574"/>
    <mergeCell ref="AB1588:AB1590"/>
    <mergeCell ref="AD1552:AD1554"/>
    <mergeCell ref="AE1552:AE1554"/>
    <mergeCell ref="AE1575:AE1577"/>
    <mergeCell ref="AC1552:AC1554"/>
    <mergeCell ref="Z1585:Z1587"/>
    <mergeCell ref="W1588:W1590"/>
    <mergeCell ref="AF1588:AF1590"/>
    <mergeCell ref="AG1588:AG1590"/>
    <mergeCell ref="AF1600:AF1601"/>
    <mergeCell ref="AF1598:AF1599"/>
    <mergeCell ref="X1600:X1601"/>
    <mergeCell ref="W1578:W1581"/>
    <mergeCell ref="X1578:X1581"/>
    <mergeCell ref="Z1546:Z1548"/>
    <mergeCell ref="AA1546:AA1548"/>
    <mergeCell ref="AC1572:AC1574"/>
    <mergeCell ref="X1572:X1574"/>
    <mergeCell ref="AI1546:AI1548"/>
    <mergeCell ref="AB1546:AB1548"/>
    <mergeCell ref="W1582:W1584"/>
    <mergeCell ref="AG1549:AG1551"/>
    <mergeCell ref="AI1578:AI1581"/>
    <mergeCell ref="AB1585:AB1587"/>
    <mergeCell ref="AJ1633:AJ1635"/>
    <mergeCell ref="AJ1713:AJ1715"/>
    <mergeCell ref="AB1677:AB1679"/>
    <mergeCell ref="AJ1673:AJ1676"/>
    <mergeCell ref="AF1686:AF1688"/>
    <mergeCell ref="AG1686:AG1688"/>
    <mergeCell ref="AH1686:AH1688"/>
    <mergeCell ref="W1683:W1685"/>
    <mergeCell ref="X1683:X1685"/>
    <mergeCell ref="Y1683:Y1685"/>
    <mergeCell ref="Z1683:Z1685"/>
    <mergeCell ref="Y1689:Y1691"/>
    <mergeCell ref="AJ1575:AJ1577"/>
    <mergeCell ref="AJ1605:AJ1607"/>
    <mergeCell ref="Y1569:Y1571"/>
    <mergeCell ref="Y1572:Y1574"/>
    <mergeCell ref="AA1555:AA1558"/>
    <mergeCell ref="Z1565:Z1568"/>
    <mergeCell ref="Y1559:Y1561"/>
    <mergeCell ref="AG1552:AG1554"/>
    <mergeCell ref="AD1565:AD1568"/>
    <mergeCell ref="AC1555:AC1558"/>
    <mergeCell ref="Z1569:Z1571"/>
    <mergeCell ref="X1569:X1571"/>
    <mergeCell ref="X1585:X1587"/>
    <mergeCell ref="W1572:W1574"/>
    <mergeCell ref="AE1555:AE1558"/>
    <mergeCell ref="AD1709:AD1712"/>
    <mergeCell ref="AA1642:AA1644"/>
    <mergeCell ref="AB1642:AB1644"/>
    <mergeCell ref="AC1642:AC1644"/>
    <mergeCell ref="AD1642:AD1644"/>
    <mergeCell ref="AJ1585:AJ1587"/>
    <mergeCell ref="Y1629:Y1632"/>
    <mergeCell ref="W1620:W1622"/>
    <mergeCell ref="X1620:X1622"/>
    <mergeCell ref="AH1639:AH1641"/>
    <mergeCell ref="AI1639:AI1641"/>
    <mergeCell ref="AJ1639:AJ1641"/>
    <mergeCell ref="W1639:W1641"/>
    <mergeCell ref="X1639:X1641"/>
    <mergeCell ref="Y1639:Y1641"/>
    <mergeCell ref="Z1639:Z1641"/>
    <mergeCell ref="AA1639:AA1641"/>
    <mergeCell ref="AB1639:AB1641"/>
    <mergeCell ref="AC1639:AC1641"/>
    <mergeCell ref="AD1639:AD1641"/>
    <mergeCell ref="AE1639:AE1641"/>
    <mergeCell ref="AJ1655:AJ1657"/>
    <mergeCell ref="AI1627:AI1628"/>
    <mergeCell ref="AH1614:AH1616"/>
    <mergeCell ref="W1623:W1626"/>
    <mergeCell ref="AJ1588:AJ1590"/>
    <mergeCell ref="AJ1582:AJ1584"/>
    <mergeCell ref="AD1591:AD1594"/>
    <mergeCell ref="AE1591:AE1594"/>
    <mergeCell ref="AD1608:AD1610"/>
    <mergeCell ref="AI1614:AI1616"/>
    <mergeCell ref="AJ1578:AJ1581"/>
    <mergeCell ref="AJ1598:AJ1599"/>
    <mergeCell ref="AJ1600:AJ1601"/>
    <mergeCell ref="Z1689:Z1691"/>
    <mergeCell ref="X1709:X1712"/>
    <mergeCell ref="Z1673:Z1676"/>
    <mergeCell ref="AJ1565:AJ1568"/>
    <mergeCell ref="AJ1552:AJ1554"/>
    <mergeCell ref="W1552:W1554"/>
    <mergeCell ref="AI1725:AI1727"/>
    <mergeCell ref="AF1728:AF1731"/>
    <mergeCell ref="AG1728:AG1731"/>
    <mergeCell ref="AH1728:AH1731"/>
    <mergeCell ref="AE1673:AE1676"/>
    <mergeCell ref="AJ1686:AJ1688"/>
    <mergeCell ref="AG1673:AG1676"/>
    <mergeCell ref="AC1680:AC1682"/>
    <mergeCell ref="AD1680:AD1682"/>
    <mergeCell ref="AI1673:AI1675"/>
    <mergeCell ref="AJ1680:AJ1682"/>
    <mergeCell ref="AE1732:AE1734"/>
    <mergeCell ref="AF1732:AF1734"/>
    <mergeCell ref="AI1696:AI1698"/>
    <mergeCell ref="AJ1696:AJ1698"/>
    <mergeCell ref="AC1745:AC1747"/>
    <mergeCell ref="AD1745:AD1747"/>
    <mergeCell ref="AE1745:AE1747"/>
    <mergeCell ref="AF1745:AF1747"/>
    <mergeCell ref="AG1745:AG1747"/>
    <mergeCell ref="AH1745:AH1747"/>
    <mergeCell ref="AI1745:AI1747"/>
    <mergeCell ref="AJ1745:AJ1747"/>
    <mergeCell ref="AH1699:AH1701"/>
    <mergeCell ref="AI1699:AI1701"/>
    <mergeCell ref="AJ1699:AJ1701"/>
    <mergeCell ref="AE1602:AE1604"/>
    <mergeCell ref="AF1602:AF1604"/>
    <mergeCell ref="AG1602:AG1604"/>
    <mergeCell ref="AG1600:AG1601"/>
    <mergeCell ref="Z1591:Z1594"/>
    <mergeCell ref="AC1602:AC1604"/>
    <mergeCell ref="W1602:W1604"/>
    <mergeCell ref="X1602:X1604"/>
    <mergeCell ref="X1689:X1691"/>
    <mergeCell ref="W1652:W1654"/>
    <mergeCell ref="X1652:X1654"/>
    <mergeCell ref="Y1652:Y1654"/>
    <mergeCell ref="Z1652:Z1654"/>
    <mergeCell ref="W1713:W1715"/>
    <mergeCell ref="Z1655:Z1657"/>
    <mergeCell ref="AA1655:AA1657"/>
    <mergeCell ref="AB1655:AB1657"/>
    <mergeCell ref="AC1655:AC1657"/>
    <mergeCell ref="AJ1642:AJ1644"/>
    <mergeCell ref="AI1680:AI1682"/>
    <mergeCell ref="AE1608:AE1610"/>
    <mergeCell ref="AF1670:AF1672"/>
    <mergeCell ref="AF1661:AF1663"/>
    <mergeCell ref="AG1661:AG1663"/>
    <mergeCell ref="AG1629:AG1632"/>
    <mergeCell ref="AH1608:AH1610"/>
    <mergeCell ref="AG1598:AG1599"/>
    <mergeCell ref="AI1713:AI1715"/>
    <mergeCell ref="Y1713:Y1715"/>
    <mergeCell ref="Z1713:Z1715"/>
    <mergeCell ref="AB1713:AB1715"/>
    <mergeCell ref="Z1680:Z1682"/>
    <mergeCell ref="AA1680:AA1682"/>
    <mergeCell ref="AB1680:AB1682"/>
    <mergeCell ref="AH1605:AH1607"/>
    <mergeCell ref="AI1728:AI1731"/>
    <mergeCell ref="AI1719:AI1721"/>
    <mergeCell ref="AE1728:AE1731"/>
    <mergeCell ref="AE1716:AE1718"/>
    <mergeCell ref="AF1683:AF1685"/>
    <mergeCell ref="AG1683:AG1685"/>
    <mergeCell ref="AI1689:AI1691"/>
    <mergeCell ref="AH1689:AH1691"/>
    <mergeCell ref="AJ1722:AJ1724"/>
    <mergeCell ref="AC1686:AC1688"/>
    <mergeCell ref="AJ1716:AJ1718"/>
    <mergeCell ref="AJ1692:AJ1695"/>
    <mergeCell ref="AH1722:AH1724"/>
    <mergeCell ref="AH1725:AH1727"/>
    <mergeCell ref="AF1725:AF1727"/>
    <mergeCell ref="AG1725:AG1727"/>
    <mergeCell ref="W1716:W1718"/>
    <mergeCell ref="AI1754:AI1756"/>
    <mergeCell ref="AE1742:AE1744"/>
    <mergeCell ref="AF1742:AF1744"/>
    <mergeCell ref="AF1713:AF1715"/>
    <mergeCell ref="AG1713:AG1715"/>
    <mergeCell ref="AE1719:AE1721"/>
    <mergeCell ref="AE1713:AE1715"/>
    <mergeCell ref="AH1719:AH1721"/>
    <mergeCell ref="AG1732:AG1734"/>
    <mergeCell ref="N1692:N1695"/>
    <mergeCell ref="O1692:O1695"/>
    <mergeCell ref="P1692:P1695"/>
    <mergeCell ref="Q1692:Q1695"/>
    <mergeCell ref="X1692:X1695"/>
    <mergeCell ref="Y1692:Y1694"/>
    <mergeCell ref="Z1692:Z1695"/>
    <mergeCell ref="U1692:U1695"/>
    <mergeCell ref="N1689:N1691"/>
    <mergeCell ref="O1709:O1712"/>
    <mergeCell ref="N1683:N1685"/>
    <mergeCell ref="O1683:O1685"/>
    <mergeCell ref="N1686:N1688"/>
    <mergeCell ref="O1686:O1688"/>
    <mergeCell ref="AJ1683:AJ1685"/>
    <mergeCell ref="AJ1738:AJ1741"/>
    <mergeCell ref="AI1716:AI1718"/>
    <mergeCell ref="AI1709:AI1712"/>
    <mergeCell ref="AJ1709:AJ1712"/>
    <mergeCell ref="AD1683:AD1685"/>
    <mergeCell ref="AJ1689:AJ1691"/>
    <mergeCell ref="W1699:W1701"/>
    <mergeCell ref="X1699:X1701"/>
    <mergeCell ref="Y1699:Y1701"/>
    <mergeCell ref="Z1699:Z1701"/>
    <mergeCell ref="AA1699:AA1701"/>
    <mergeCell ref="AA1713:AA1715"/>
    <mergeCell ref="AF1696:AF1698"/>
    <mergeCell ref="AI1692:AI1694"/>
    <mergeCell ref="W1692:W1695"/>
    <mergeCell ref="AG1689:AG1691"/>
    <mergeCell ref="AC1719:AC1721"/>
    <mergeCell ref="AJ1754:AJ1756"/>
    <mergeCell ref="AC1713:AC1715"/>
    <mergeCell ref="AC1716:AC1718"/>
    <mergeCell ref="R1705:R1708"/>
    <mergeCell ref="S1705:S1708"/>
    <mergeCell ref="R1713:R1715"/>
    <mergeCell ref="AJ1728:AJ1731"/>
    <mergeCell ref="T1716:T1718"/>
    <mergeCell ref="Q1661:Q1663"/>
    <mergeCell ref="W1658:W1660"/>
    <mergeCell ref="W1655:W1657"/>
    <mergeCell ref="AE1655:AE1657"/>
    <mergeCell ref="V1648:V1651"/>
    <mergeCell ref="W1648:W1651"/>
    <mergeCell ref="T1673:T1676"/>
    <mergeCell ref="U1677:U1679"/>
    <mergeCell ref="P1655:P1657"/>
    <mergeCell ref="AC1689:AC1691"/>
    <mergeCell ref="AD1689:AD1691"/>
    <mergeCell ref="X1648:X1651"/>
    <mergeCell ref="Y1648:Y1651"/>
    <mergeCell ref="Z1648:Z1651"/>
    <mergeCell ref="AA1648:AA1651"/>
    <mergeCell ref="AB1648:AB1651"/>
    <mergeCell ref="AC1648:AC1651"/>
    <mergeCell ref="AD1648:AD1651"/>
    <mergeCell ref="AE1648:AE1651"/>
    <mergeCell ref="AD1677:AD1679"/>
    <mergeCell ref="V1673:V1676"/>
    <mergeCell ref="Q1677:Q1679"/>
    <mergeCell ref="R1677:R1679"/>
    <mergeCell ref="AA1677:AA1679"/>
    <mergeCell ref="AD1670:AD1672"/>
    <mergeCell ref="AC1670:AC1672"/>
    <mergeCell ref="AF1689:AF1691"/>
    <mergeCell ref="S1664:S1666"/>
    <mergeCell ref="T1664:T1666"/>
    <mergeCell ref="U1664:U1666"/>
    <mergeCell ref="V1689:V1691"/>
    <mergeCell ref="V1683:V1685"/>
    <mergeCell ref="R1689:R1691"/>
    <mergeCell ref="W1709:W1712"/>
    <mergeCell ref="S1658:S1660"/>
    <mergeCell ref="T1658:T1660"/>
    <mergeCell ref="Z1664:Z1666"/>
    <mergeCell ref="Y1709:Y1712"/>
    <mergeCell ref="W1689:W1691"/>
    <mergeCell ref="R1680:R1682"/>
    <mergeCell ref="T1683:T1685"/>
    <mergeCell ref="AA1673:AA1676"/>
    <mergeCell ref="W1670:W1672"/>
    <mergeCell ref="X1670:X1672"/>
    <mergeCell ref="Q1683:Q1685"/>
    <mergeCell ref="AC1673:AC1676"/>
    <mergeCell ref="AD1673:AD1676"/>
    <mergeCell ref="X1658:X1660"/>
    <mergeCell ref="AB1658:AB1660"/>
    <mergeCell ref="AC1677:AC1679"/>
    <mergeCell ref="V1661:V1663"/>
    <mergeCell ref="R1648:R1651"/>
    <mergeCell ref="S1648:S1651"/>
    <mergeCell ref="T1648:T1651"/>
    <mergeCell ref="U1648:U1651"/>
    <mergeCell ref="S1667:S1669"/>
    <mergeCell ref="T1667:T1669"/>
    <mergeCell ref="AC1664:AC1666"/>
    <mergeCell ref="U1658:U1660"/>
    <mergeCell ref="V1658:V1660"/>
    <mergeCell ref="AH1652:AH1654"/>
    <mergeCell ref="AI1652:AI1654"/>
    <mergeCell ref="AJ1611:AJ1613"/>
    <mergeCell ref="AJ1595:AJ1597"/>
    <mergeCell ref="AG1617:AG1619"/>
    <mergeCell ref="Y1591:Y1594"/>
    <mergeCell ref="T1655:T1657"/>
    <mergeCell ref="AJ1614:AJ1616"/>
    <mergeCell ref="AA1652:AA1654"/>
    <mergeCell ref="AJ1623:AJ1626"/>
    <mergeCell ref="R1667:R1669"/>
    <mergeCell ref="O1655:O1657"/>
    <mergeCell ref="O1668:O1669"/>
    <mergeCell ref="N1658:N1660"/>
    <mergeCell ref="Q1658:Q1660"/>
    <mergeCell ref="X1617:X1619"/>
    <mergeCell ref="W1633:W1635"/>
    <mergeCell ref="X1667:X1669"/>
    <mergeCell ref="Z1667:Z1669"/>
    <mergeCell ref="X1677:X1679"/>
    <mergeCell ref="Y1677:Y1679"/>
    <mergeCell ref="Z1677:Z1679"/>
    <mergeCell ref="R1623:R1626"/>
    <mergeCell ref="T1614:T1616"/>
    <mergeCell ref="U1614:U1616"/>
    <mergeCell ref="P1629:P1632"/>
    <mergeCell ref="Q1629:Q1632"/>
    <mergeCell ref="W1661:W1663"/>
    <mergeCell ref="O1617:O1619"/>
    <mergeCell ref="P1617:P1619"/>
    <mergeCell ref="Q1617:Q1619"/>
    <mergeCell ref="AA1617:AA1619"/>
    <mergeCell ref="Q1620:Q1622"/>
    <mergeCell ref="P1633:P1635"/>
    <mergeCell ref="N1655:N1657"/>
    <mergeCell ref="W1664:W1666"/>
    <mergeCell ref="V1664:V1666"/>
    <mergeCell ref="AA1629:AA1632"/>
    <mergeCell ref="V1639:V1641"/>
    <mergeCell ref="AH1673:AH1675"/>
    <mergeCell ref="AH1655:AH1657"/>
    <mergeCell ref="AH1658:AH1660"/>
    <mergeCell ref="AJ1667:AJ1669"/>
    <mergeCell ref="Z1620:Z1622"/>
    <mergeCell ref="AA1620:AA1622"/>
    <mergeCell ref="AJ1677:AJ1679"/>
    <mergeCell ref="AH1648:AH1651"/>
    <mergeCell ref="AI1648:AI1651"/>
    <mergeCell ref="X1633:X1635"/>
    <mergeCell ref="AD1629:AD1632"/>
    <mergeCell ref="X1629:X1632"/>
    <mergeCell ref="AG1633:AG1635"/>
    <mergeCell ref="AG1667:AG1669"/>
    <mergeCell ref="AF1658:AF1660"/>
    <mergeCell ref="AF1639:AF1641"/>
    <mergeCell ref="AG1639:AG1641"/>
    <mergeCell ref="AJ1620:AJ1622"/>
    <mergeCell ref="AG1620:AG1622"/>
    <mergeCell ref="AH1620:AH1622"/>
    <mergeCell ref="AI1620:AI1622"/>
    <mergeCell ref="AC1620:AC1622"/>
    <mergeCell ref="W1600:W1601"/>
    <mergeCell ref="Z1595:Z1597"/>
    <mergeCell ref="Y1602:Y1604"/>
    <mergeCell ref="Z1602:Z1604"/>
    <mergeCell ref="W1667:W1669"/>
    <mergeCell ref="AJ1652:AJ1654"/>
    <mergeCell ref="P1673:P1676"/>
    <mergeCell ref="Q1673:Q1676"/>
    <mergeCell ref="AJ1658:AJ1660"/>
    <mergeCell ref="AH1680:AH1682"/>
    <mergeCell ref="AH1677:AH1679"/>
    <mergeCell ref="AJ1648:AJ1651"/>
    <mergeCell ref="AJ1645:AJ1647"/>
    <mergeCell ref="AH1661:AH1663"/>
    <mergeCell ref="AI1655:AI1657"/>
    <mergeCell ref="AI1670:AI1672"/>
    <mergeCell ref="AJ1664:AJ1666"/>
    <mergeCell ref="AG1680:AG1682"/>
    <mergeCell ref="S1598:S1599"/>
    <mergeCell ref="S1600:S1601"/>
    <mergeCell ref="S1602:S1604"/>
    <mergeCell ref="T1591:T1594"/>
    <mergeCell ref="U1591:U1594"/>
    <mergeCell ref="T1602:T1604"/>
    <mergeCell ref="U1585:U1587"/>
    <mergeCell ref="V1585:V1587"/>
    <mergeCell ref="AA1595:AA1597"/>
    <mergeCell ref="AB1595:AB1597"/>
    <mergeCell ref="AE1569:AE1571"/>
    <mergeCell ref="AD1582:AD1584"/>
    <mergeCell ref="AF1562:AF1564"/>
    <mergeCell ref="AD1600:AD1601"/>
    <mergeCell ref="AA1598:AA1599"/>
    <mergeCell ref="U1595:U1597"/>
    <mergeCell ref="AA1569:AA1571"/>
    <mergeCell ref="AA1585:AA1587"/>
    <mergeCell ref="V1591:V1594"/>
    <mergeCell ref="T1595:T1597"/>
    <mergeCell ref="V1600:V1601"/>
    <mergeCell ref="R1595:R1597"/>
    <mergeCell ref="AB1569:AB1571"/>
    <mergeCell ref="R1582:R1584"/>
    <mergeCell ref="AF1585:AF1587"/>
    <mergeCell ref="U1569:U1571"/>
    <mergeCell ref="V1602:V1604"/>
    <mergeCell ref="AI1608:AI1610"/>
    <mergeCell ref="Z1658:Z1660"/>
    <mergeCell ref="AA1658:AA1660"/>
    <mergeCell ref="AG1611:AG1613"/>
    <mergeCell ref="AI1623:AI1626"/>
    <mergeCell ref="AD1661:AD1663"/>
    <mergeCell ref="AE1661:AE1663"/>
    <mergeCell ref="AH1664:AH1666"/>
    <mergeCell ref="AH1627:AH1628"/>
    <mergeCell ref="AA1627:AA1628"/>
    <mergeCell ref="AG1627:AG1628"/>
    <mergeCell ref="Z1623:Z1626"/>
    <mergeCell ref="AA1623:AA1626"/>
    <mergeCell ref="AB1623:AB1626"/>
    <mergeCell ref="AA1614:AA1616"/>
    <mergeCell ref="AE1614:AE1616"/>
    <mergeCell ref="AD1636:AD1638"/>
    <mergeCell ref="AI1565:AI1568"/>
    <mergeCell ref="U1655:U1657"/>
    <mergeCell ref="T1629:T1632"/>
    <mergeCell ref="U1633:U1635"/>
    <mergeCell ref="W1629:W1632"/>
    <mergeCell ref="P1578:P1581"/>
    <mergeCell ref="Q1578:Q1581"/>
    <mergeCell ref="I1569:I1571"/>
    <mergeCell ref="R1588:R1590"/>
    <mergeCell ref="H1572:H1574"/>
    <mergeCell ref="Q1562:Q1564"/>
    <mergeCell ref="S1562:S1564"/>
    <mergeCell ref="R1559:R1561"/>
    <mergeCell ref="R1562:R1564"/>
    <mergeCell ref="Q1582:Q1584"/>
    <mergeCell ref="AD1569:AD1571"/>
    <mergeCell ref="Q1572:Q1574"/>
    <mergeCell ref="W1559:W1561"/>
    <mergeCell ref="W1595:W1597"/>
    <mergeCell ref="O1600:O1601"/>
    <mergeCell ref="O1582:O1584"/>
    <mergeCell ref="Y1578:Y1581"/>
    <mergeCell ref="V1588:V1590"/>
    <mergeCell ref="Y1565:Y1568"/>
    <mergeCell ref="AC1569:AC1571"/>
    <mergeCell ref="T1572:T1574"/>
    <mergeCell ref="T1588:T1590"/>
    <mergeCell ref="U1588:U1590"/>
    <mergeCell ref="V1572:V1574"/>
    <mergeCell ref="AA1575:AA1577"/>
    <mergeCell ref="AF1575:AF1577"/>
    <mergeCell ref="U1572:U1574"/>
    <mergeCell ref="AB1555:AB1558"/>
    <mergeCell ref="AA1552:AA1554"/>
    <mergeCell ref="R1578:R1581"/>
    <mergeCell ref="V1582:V1584"/>
    <mergeCell ref="X1608:X1610"/>
    <mergeCell ref="AC1608:AC1610"/>
    <mergeCell ref="Y1585:Y1587"/>
    <mergeCell ref="Y1582:Y1584"/>
    <mergeCell ref="AE1598:AE1599"/>
    <mergeCell ref="AD1595:AD1597"/>
    <mergeCell ref="AE1595:AE1597"/>
    <mergeCell ref="AF1595:AF1597"/>
    <mergeCell ref="AC1605:AC1607"/>
    <mergeCell ref="T1608:T1610"/>
    <mergeCell ref="AD1559:AD1561"/>
    <mergeCell ref="T1582:T1584"/>
    <mergeCell ref="X1598:X1599"/>
    <mergeCell ref="P1605:P1607"/>
    <mergeCell ref="Q1605:Q1607"/>
    <mergeCell ref="AF1591:AF1594"/>
    <mergeCell ref="X1552:X1554"/>
    <mergeCell ref="X1595:X1597"/>
    <mergeCell ref="Y1595:Y1597"/>
    <mergeCell ref="AD1572:AD1574"/>
    <mergeCell ref="AD1555:AD1558"/>
    <mergeCell ref="U1575:U1577"/>
    <mergeCell ref="U1598:U1599"/>
    <mergeCell ref="V1559:V1561"/>
    <mergeCell ref="V1575:V1577"/>
    <mergeCell ref="AA1588:AA1590"/>
    <mergeCell ref="X1588:X1590"/>
    <mergeCell ref="Z1578:Z1581"/>
    <mergeCell ref="H1575:H1577"/>
    <mergeCell ref="Z1605:Z1607"/>
    <mergeCell ref="AA1605:AA1607"/>
    <mergeCell ref="AA1591:AA1594"/>
    <mergeCell ref="Z1572:Z1574"/>
    <mergeCell ref="AB1565:AB1568"/>
    <mergeCell ref="Q1595:Q1597"/>
    <mergeCell ref="AH1600:AH1601"/>
    <mergeCell ref="AB1611:AB1613"/>
    <mergeCell ref="S1608:S1610"/>
    <mergeCell ref="P1608:P1610"/>
    <mergeCell ref="S1611:S1613"/>
    <mergeCell ref="W1611:W1613"/>
    <mergeCell ref="W1608:W1610"/>
    <mergeCell ref="AI1602:AI1604"/>
    <mergeCell ref="AI1591:AI1594"/>
    <mergeCell ref="AH1585:AH1587"/>
    <mergeCell ref="AH1559:AH1561"/>
    <mergeCell ref="AH1611:AH1613"/>
    <mergeCell ref="AI1595:AI1597"/>
    <mergeCell ref="AI1598:AI1599"/>
    <mergeCell ref="AF1608:AF1610"/>
    <mergeCell ref="AI1600:AI1601"/>
    <mergeCell ref="AI1575:AI1577"/>
    <mergeCell ref="AH1598:AH1599"/>
    <mergeCell ref="AH1575:AH1577"/>
    <mergeCell ref="AH1578:AH1581"/>
    <mergeCell ref="AG1575:AG1577"/>
    <mergeCell ref="AG1578:AG1581"/>
    <mergeCell ref="AG1591:AG1594"/>
    <mergeCell ref="AG1562:AG1564"/>
    <mergeCell ref="AH1602:AH1604"/>
    <mergeCell ref="AH1591:AH1594"/>
    <mergeCell ref="AB1575:AB1577"/>
    <mergeCell ref="AC1575:AC1577"/>
    <mergeCell ref="P1600:P1601"/>
    <mergeCell ref="AH1595:AH1597"/>
    <mergeCell ref="Y1608:Y1610"/>
    <mergeCell ref="Z1608:Z1610"/>
    <mergeCell ref="AA1608:AA1610"/>
    <mergeCell ref="AB1608:AB1610"/>
    <mergeCell ref="AG1595:AG1597"/>
    <mergeCell ref="AC1611:AC1613"/>
    <mergeCell ref="AI1559:AI1561"/>
    <mergeCell ref="AH1569:AH1571"/>
    <mergeCell ref="W1585:W1587"/>
    <mergeCell ref="S1582:S1584"/>
    <mergeCell ref="P1582:P1584"/>
    <mergeCell ref="V1611:V1613"/>
    <mergeCell ref="V1595:V1597"/>
    <mergeCell ref="R1585:R1587"/>
    <mergeCell ref="AC1588:AC1590"/>
    <mergeCell ref="AE1588:AE1590"/>
    <mergeCell ref="W1591:W1594"/>
    <mergeCell ref="W1598:W1599"/>
    <mergeCell ref="Y1598:Y1599"/>
    <mergeCell ref="AE1600:AE1601"/>
    <mergeCell ref="Q1585:Q1587"/>
    <mergeCell ref="P1588:P1590"/>
    <mergeCell ref="AI1686:AI1688"/>
    <mergeCell ref="AH1713:AH1715"/>
    <mergeCell ref="AH1683:AH1685"/>
    <mergeCell ref="Z1627:Z1628"/>
    <mergeCell ref="AH1709:AH1712"/>
    <mergeCell ref="AB1661:AB1663"/>
    <mergeCell ref="AA1689:AA1691"/>
    <mergeCell ref="Y1696:Y1698"/>
    <mergeCell ref="Z1696:Z1698"/>
    <mergeCell ref="AA1696:AA1698"/>
    <mergeCell ref="AB1696:AB1698"/>
    <mergeCell ref="AC1696:AC1698"/>
    <mergeCell ref="AD1696:AD1698"/>
    <mergeCell ref="AE1696:AE1698"/>
    <mergeCell ref="AF1582:AF1584"/>
    <mergeCell ref="Y1605:Y1607"/>
    <mergeCell ref="Z1598:Z1599"/>
    <mergeCell ref="Z1661:Z1663"/>
    <mergeCell ref="AI1661:AI1663"/>
    <mergeCell ref="AI1658:AI1660"/>
    <mergeCell ref="AF1633:AF1635"/>
    <mergeCell ref="AE1633:AE1635"/>
    <mergeCell ref="AD1633:AD1635"/>
    <mergeCell ref="AC1633:AC1635"/>
    <mergeCell ref="AB1633:AB1635"/>
    <mergeCell ref="AE1664:AE1666"/>
    <mergeCell ref="AD1658:AD1660"/>
    <mergeCell ref="AD1664:AD1666"/>
    <mergeCell ref="AB1664:AB1666"/>
    <mergeCell ref="AB1645:AB1647"/>
    <mergeCell ref="AC1645:AC1647"/>
    <mergeCell ref="AD1645:AD1647"/>
    <mergeCell ref="AI1683:AI1685"/>
    <mergeCell ref="AI1633:AI1635"/>
    <mergeCell ref="AH1633:AH1635"/>
    <mergeCell ref="AA1602:AA1604"/>
    <mergeCell ref="AH1692:AH1694"/>
    <mergeCell ref="AH1582:AH1584"/>
    <mergeCell ref="AI1605:AI1607"/>
    <mergeCell ref="AE1692:AE1695"/>
    <mergeCell ref="AC1658:AC1660"/>
    <mergeCell ref="AB1629:AB1632"/>
    <mergeCell ref="AC1629:AC1632"/>
    <mergeCell ref="AD1623:AD1626"/>
    <mergeCell ref="AA1633:AA1635"/>
    <mergeCell ref="Z1633:Z1635"/>
    <mergeCell ref="AE1670:AE1672"/>
    <mergeCell ref="Y1661:Y1663"/>
    <mergeCell ref="AE1620:AE1622"/>
    <mergeCell ref="AB1627:AB1628"/>
    <mergeCell ref="AI1588:AI1590"/>
    <mergeCell ref="AF1605:AF1607"/>
    <mergeCell ref="AG1605:AG1607"/>
    <mergeCell ref="AH1623:AH1626"/>
    <mergeCell ref="AG1658:AG1660"/>
    <mergeCell ref="AH1667:AH1669"/>
    <mergeCell ref="AC1667:AC1669"/>
    <mergeCell ref="AI1664:AI1666"/>
    <mergeCell ref="AF1629:AF1632"/>
    <mergeCell ref="Z1617:Z1619"/>
    <mergeCell ref="AH1696:AH1698"/>
    <mergeCell ref="AI1617:AI1619"/>
    <mergeCell ref="AB1605:AB1607"/>
    <mergeCell ref="AC1627:AC1628"/>
    <mergeCell ref="AE1629:AE1632"/>
    <mergeCell ref="AC1636:AC1638"/>
    <mergeCell ref="AE1617:AE1619"/>
    <mergeCell ref="AD1655:AD1657"/>
    <mergeCell ref="AG1645:AG1647"/>
    <mergeCell ref="AD1614:AD1616"/>
    <mergeCell ref="AF1680:AF1682"/>
    <mergeCell ref="AF1673:AF1676"/>
    <mergeCell ref="AF1620:AF1622"/>
    <mergeCell ref="AB1620:AB1622"/>
    <mergeCell ref="AC1614:AC1616"/>
    <mergeCell ref="AD1620:AD1622"/>
    <mergeCell ref="AE1683:AE1685"/>
    <mergeCell ref="AG1614:AG1616"/>
    <mergeCell ref="Z1614:Z1616"/>
    <mergeCell ref="Y1633:Y1635"/>
    <mergeCell ref="AA1611:AA1613"/>
    <mergeCell ref="AD1611:AD1613"/>
    <mergeCell ref="R1658:R1660"/>
    <mergeCell ref="X1680:X1682"/>
    <mergeCell ref="Y1680:Y1682"/>
    <mergeCell ref="AF1645:AF1647"/>
    <mergeCell ref="V1667:V1669"/>
    <mergeCell ref="S1673:S1676"/>
    <mergeCell ref="X1661:X1663"/>
    <mergeCell ref="R1591:R1594"/>
    <mergeCell ref="U1680:U1682"/>
    <mergeCell ref="X1614:X1616"/>
    <mergeCell ref="AD1627:AD1628"/>
    <mergeCell ref="V1680:V1682"/>
    <mergeCell ref="S1680:S1682"/>
    <mergeCell ref="T1680:T1682"/>
    <mergeCell ref="S1677:S1679"/>
    <mergeCell ref="R1614:R1616"/>
    <mergeCell ref="U1673:U1676"/>
    <mergeCell ref="U1661:U1663"/>
    <mergeCell ref="U1667:U1669"/>
    <mergeCell ref="AG1623:AG1626"/>
    <mergeCell ref="X1623:X1626"/>
    <mergeCell ref="AA1683:AA1685"/>
    <mergeCell ref="AB1683:AB1685"/>
    <mergeCell ref="AC1598:AC1599"/>
    <mergeCell ref="AD1598:AD1599"/>
    <mergeCell ref="AD1605:AD1607"/>
    <mergeCell ref="AE1605:AE1607"/>
    <mergeCell ref="Y1600:Y1601"/>
    <mergeCell ref="Z1600:Z1601"/>
    <mergeCell ref="AA1600:AA1601"/>
    <mergeCell ref="W1617:W1619"/>
    <mergeCell ref="V1642:V1644"/>
    <mergeCell ref="W1642:W1644"/>
    <mergeCell ref="X1642:X1644"/>
    <mergeCell ref="Y1642:Y1644"/>
    <mergeCell ref="Z1642:Z1644"/>
    <mergeCell ref="U1629:U1632"/>
    <mergeCell ref="AF1709:AF1712"/>
    <mergeCell ref="T1611:T1613"/>
    <mergeCell ref="X1611:X1613"/>
    <mergeCell ref="Y1611:Y1613"/>
    <mergeCell ref="Z1611:Z1613"/>
    <mergeCell ref="R1611:R1613"/>
    <mergeCell ref="AB1652:AB1654"/>
    <mergeCell ref="AC1652:AC1654"/>
    <mergeCell ref="AD1652:AD1654"/>
    <mergeCell ref="AE1652:AE1654"/>
    <mergeCell ref="AF1652:AF1654"/>
    <mergeCell ref="AG1652:AG1654"/>
    <mergeCell ref="S1629:S1632"/>
    <mergeCell ref="R1627:R1628"/>
    <mergeCell ref="S1627:S1628"/>
    <mergeCell ref="R1617:R1619"/>
    <mergeCell ref="S1617:S1619"/>
    <mergeCell ref="S1745:S1747"/>
    <mergeCell ref="AG1664:AG1666"/>
    <mergeCell ref="V1633:V1635"/>
    <mergeCell ref="V1677:V1679"/>
    <mergeCell ref="W1677:W1679"/>
    <mergeCell ref="AC1661:AC1663"/>
    <mergeCell ref="X1664:X1666"/>
    <mergeCell ref="Y1658:Y1660"/>
    <mergeCell ref="AB1735:AB1737"/>
    <mergeCell ref="X1716:X1718"/>
    <mergeCell ref="T1627:T1628"/>
    <mergeCell ref="AD1617:AD1619"/>
    <mergeCell ref="T1652:T1654"/>
    <mergeCell ref="U1652:U1654"/>
    <mergeCell ref="U1611:U1613"/>
    <mergeCell ref="S1620:S1622"/>
    <mergeCell ref="T1620:T1622"/>
    <mergeCell ref="T1633:T1635"/>
    <mergeCell ref="AE1689:AE1691"/>
    <mergeCell ref="X1735:X1737"/>
    <mergeCell ref="AG1670:AG1672"/>
    <mergeCell ref="AE1680:AE1682"/>
    <mergeCell ref="AG1696:AG1698"/>
    <mergeCell ref="AD1719:AD1721"/>
    <mergeCell ref="AA1722:AA1724"/>
    <mergeCell ref="Z1732:Z1734"/>
    <mergeCell ref="AA1732:AA1734"/>
    <mergeCell ref="AB1732:AB1734"/>
    <mergeCell ref="AC1732:AC1734"/>
    <mergeCell ref="S1670:S1672"/>
    <mergeCell ref="T1670:T1672"/>
    <mergeCell ref="U1670:U1672"/>
    <mergeCell ref="Y1738:Y1741"/>
    <mergeCell ref="Z1738:Z1741"/>
    <mergeCell ref="W1680:W1682"/>
    <mergeCell ref="U1620:U1622"/>
    <mergeCell ref="T1639:T1641"/>
    <mergeCell ref="U1639:U1641"/>
    <mergeCell ref="V1623:V1626"/>
    <mergeCell ref="V1692:V1695"/>
    <mergeCell ref="T1692:T1695"/>
    <mergeCell ref="S1655:S1657"/>
    <mergeCell ref="S1661:S1663"/>
    <mergeCell ref="T1661:T1663"/>
    <mergeCell ref="R1629:R1632"/>
    <mergeCell ref="AA1661:AA1663"/>
    <mergeCell ref="AE1686:AE1688"/>
    <mergeCell ref="AG1754:AG1756"/>
    <mergeCell ref="AF1754:AF1756"/>
    <mergeCell ref="AA1686:AA1688"/>
    <mergeCell ref="AD1732:AD1734"/>
    <mergeCell ref="AA1738:AA1741"/>
    <mergeCell ref="S1709:S1712"/>
    <mergeCell ref="T1709:T1712"/>
    <mergeCell ref="U1709:U1712"/>
    <mergeCell ref="R1709:R1712"/>
    <mergeCell ref="Z1709:Z1712"/>
    <mergeCell ref="AD1692:AD1695"/>
    <mergeCell ref="AC1785:AC1787"/>
    <mergeCell ref="Z1761:Z1763"/>
    <mergeCell ref="AB1785:AB1787"/>
    <mergeCell ref="AF1781:AF1784"/>
    <mergeCell ref="W1673:W1676"/>
    <mergeCell ref="X1673:X1676"/>
    <mergeCell ref="V1699:V1701"/>
    <mergeCell ref="R1719:R1721"/>
    <mergeCell ref="AF1719:AF1721"/>
    <mergeCell ref="AG1719:AG1721"/>
    <mergeCell ref="Y1819:Y1821"/>
    <mergeCell ref="Z1819:Z1821"/>
    <mergeCell ref="AA1819:AA1821"/>
    <mergeCell ref="AB1819:AB1821"/>
    <mergeCell ref="AC1819:AC1821"/>
    <mergeCell ref="AD1819:AD1821"/>
    <mergeCell ref="AE1819:AE1821"/>
    <mergeCell ref="AF1819:AF1821"/>
    <mergeCell ref="AG1819:AG1821"/>
    <mergeCell ref="U1683:U1685"/>
    <mergeCell ref="U1725:U1727"/>
    <mergeCell ref="T1696:T1698"/>
    <mergeCell ref="U1696:U1698"/>
    <mergeCell ref="AG1788:AG1790"/>
    <mergeCell ref="S1791:S1793"/>
    <mergeCell ref="U1788:U1790"/>
    <mergeCell ref="T1728:T1731"/>
    <mergeCell ref="AG1742:AG1744"/>
    <mergeCell ref="AF1788:AF1790"/>
    <mergeCell ref="AB1781:AB1784"/>
    <mergeCell ref="AE1735:AE1737"/>
    <mergeCell ref="AF1735:AF1737"/>
    <mergeCell ref="S1785:S1787"/>
    <mergeCell ref="T1785:T1787"/>
    <mergeCell ref="U1785:U1787"/>
    <mergeCell ref="AG1791:AG1793"/>
    <mergeCell ref="AB1772:AB1774"/>
    <mergeCell ref="AC1772:AC1774"/>
    <mergeCell ref="T1735:T1737"/>
    <mergeCell ref="U1735:U1737"/>
    <mergeCell ref="T1686:T1688"/>
    <mergeCell ref="U1686:U1688"/>
    <mergeCell ref="AE1722:AE1724"/>
    <mergeCell ref="AF1722:AF1724"/>
    <mergeCell ref="AD1757:AD1760"/>
    <mergeCell ref="AB1725:AB1727"/>
    <mergeCell ref="V1709:V1712"/>
    <mergeCell ref="AF1692:AF1695"/>
    <mergeCell ref="AG1692:AG1695"/>
    <mergeCell ref="AA1709:AA1712"/>
    <mergeCell ref="AB1709:AB1712"/>
    <mergeCell ref="AG1709:AG1712"/>
    <mergeCell ref="AC1722:AC1724"/>
    <mergeCell ref="AB1728:AB1731"/>
    <mergeCell ref="Z1735:Z1737"/>
    <mergeCell ref="AA1735:AA1737"/>
    <mergeCell ref="S1819:S1821"/>
    <mergeCell ref="Z1645:Z1647"/>
    <mergeCell ref="AA1645:AA1647"/>
    <mergeCell ref="X1655:X1657"/>
    <mergeCell ref="V1652:V1654"/>
    <mergeCell ref="Z1670:Z1672"/>
    <mergeCell ref="AD1686:AD1688"/>
    <mergeCell ref="AE1709:AE1712"/>
    <mergeCell ref="AD1722:AD1724"/>
    <mergeCell ref="AD1713:AD1715"/>
    <mergeCell ref="AB1689:AB1691"/>
    <mergeCell ref="AA1719:AA1721"/>
    <mergeCell ref="T1801:T1803"/>
    <mergeCell ref="W1801:W1803"/>
    <mergeCell ref="U1801:U1803"/>
    <mergeCell ref="V1801:V1803"/>
    <mergeCell ref="T1812:T1814"/>
    <mergeCell ref="U1812:U1814"/>
    <mergeCell ref="V1812:V1814"/>
    <mergeCell ref="AJ1323:AJ1325"/>
    <mergeCell ref="AG1268:AG1270"/>
    <mergeCell ref="AG1271:AG1273"/>
    <mergeCell ref="AG1242:AG1244"/>
    <mergeCell ref="AH1278:AH1280"/>
    <mergeCell ref="AD1274:AD1277"/>
    <mergeCell ref="AC1235:AC1238"/>
    <mergeCell ref="AJ1261:AJ1264"/>
    <mergeCell ref="AF1655:AF1657"/>
    <mergeCell ref="AG1655:AG1657"/>
    <mergeCell ref="AI1764:AI1767"/>
    <mergeCell ref="AH1742:AH1744"/>
    <mergeCell ref="AI1742:AI1744"/>
    <mergeCell ref="AH1775:AH1777"/>
    <mergeCell ref="AI1775:AI1777"/>
    <mergeCell ref="AH1757:AH1760"/>
    <mergeCell ref="AI1757:AI1760"/>
    <mergeCell ref="AH1791:AH1793"/>
    <mergeCell ref="AI1791:AI1793"/>
    <mergeCell ref="X1722:X1724"/>
    <mergeCell ref="AE1757:AE1760"/>
    <mergeCell ref="AF1757:AF1760"/>
    <mergeCell ref="AG1757:AG1760"/>
    <mergeCell ref="V1722:V1724"/>
    <mergeCell ref="V1725:V1727"/>
    <mergeCell ref="AE1725:AE1727"/>
    <mergeCell ref="AI1722:AI1724"/>
    <mergeCell ref="AF1785:AF1787"/>
    <mergeCell ref="Z1791:Z1793"/>
    <mergeCell ref="AA1791:AA1793"/>
    <mergeCell ref="AB1791:AB1793"/>
    <mergeCell ref="AC1791:AC1793"/>
    <mergeCell ref="AD1791:AD1793"/>
    <mergeCell ref="S1764:S1767"/>
    <mergeCell ref="T1764:T1767"/>
    <mergeCell ref="U1764:U1767"/>
    <mergeCell ref="V1764:V1767"/>
    <mergeCell ref="W1764:W1767"/>
    <mergeCell ref="W1725:W1727"/>
    <mergeCell ref="X1696:X1698"/>
    <mergeCell ref="AC1757:AC1760"/>
    <mergeCell ref="AH1245:AH1247"/>
    <mergeCell ref="R1722:R1724"/>
    <mergeCell ref="S1722:S1724"/>
    <mergeCell ref="AF1775:AF1777"/>
    <mergeCell ref="AG1775:AG1777"/>
    <mergeCell ref="AH1785:AH1787"/>
    <mergeCell ref="T1722:T1724"/>
    <mergeCell ref="AH1768:AH1771"/>
    <mergeCell ref="AI1768:AI1771"/>
    <mergeCell ref="AH1754:AH1756"/>
    <mergeCell ref="AG1781:AG1784"/>
    <mergeCell ref="AD1781:AD1784"/>
    <mergeCell ref="AD1778:AD1780"/>
    <mergeCell ref="AJ1309:AJ1312"/>
    <mergeCell ref="AC1293:AC1295"/>
    <mergeCell ref="AE1248:AE1250"/>
    <mergeCell ref="AF1248:AF1250"/>
    <mergeCell ref="X1232:X1234"/>
    <mergeCell ref="AC1229:AC1231"/>
    <mergeCell ref="Z1216:Z1219"/>
    <mergeCell ref="Z1220:Z1222"/>
    <mergeCell ref="AC1216:AC1219"/>
    <mergeCell ref="AD1235:AD1238"/>
    <mergeCell ref="AJ1278:AJ1280"/>
    <mergeCell ref="AJ1274:AJ1277"/>
    <mergeCell ref="AJ1197:AJ1199"/>
    <mergeCell ref="AH1271:AH1273"/>
    <mergeCell ref="AI1239:AI1241"/>
    <mergeCell ref="AH1223:AH1225"/>
    <mergeCell ref="AI1223:AI1225"/>
    <mergeCell ref="AH1239:AH1241"/>
    <mergeCell ref="AI1274:AI1277"/>
    <mergeCell ref="AI1261:AI1264"/>
    <mergeCell ref="AI1265:AI1267"/>
    <mergeCell ref="AI1268:AI1270"/>
    <mergeCell ref="AB1239:AB1241"/>
    <mergeCell ref="AC1239:AC1241"/>
    <mergeCell ref="AI1293:AI1295"/>
    <mergeCell ref="AI1299:AI1302"/>
    <mergeCell ref="AI1296:AI1298"/>
    <mergeCell ref="AI1290:AI1292"/>
    <mergeCell ref="AC1290:AC1292"/>
    <mergeCell ref="AJ1208:AJ1211"/>
    <mergeCell ref="AJ1248:AJ1250"/>
    <mergeCell ref="AI1226:AI1228"/>
    <mergeCell ref="AJ1223:AJ1225"/>
    <mergeCell ref="AI1287:AI1289"/>
    <mergeCell ref="AJ1287:AJ1289"/>
    <mergeCell ref="AG1223:AG1225"/>
    <mergeCell ref="AD1223:AD1225"/>
    <mergeCell ref="AC1223:AC1225"/>
    <mergeCell ref="AH1274:AH1277"/>
    <mergeCell ref="AC1265:AC1267"/>
    <mergeCell ref="Z1255:Z1257"/>
    <mergeCell ref="AA1255:AA1257"/>
    <mergeCell ref="AB1255:AB1257"/>
    <mergeCell ref="AF1239:AF1241"/>
    <mergeCell ref="AA1296:AA1298"/>
    <mergeCell ref="AH1265:AH1267"/>
    <mergeCell ref="AH1268:AH1270"/>
    <mergeCell ref="AH1216:AH1219"/>
    <mergeCell ref="AG1232:AG1234"/>
    <mergeCell ref="AC1725:AC1727"/>
    <mergeCell ref="AB1722:AB1724"/>
    <mergeCell ref="AD1271:AD1273"/>
    <mergeCell ref="AJ1229:AJ1231"/>
    <mergeCell ref="AI1245:AI1247"/>
    <mergeCell ref="AJ1245:AJ1247"/>
    <mergeCell ref="AH1226:AH1228"/>
    <mergeCell ref="AA1290:AA1292"/>
    <mergeCell ref="Z1293:Z1295"/>
    <mergeCell ref="Y1265:Y1267"/>
    <mergeCell ref="AD1278:AD1280"/>
    <mergeCell ref="AD1281:AD1283"/>
    <mergeCell ref="AD1284:AD1286"/>
    <mergeCell ref="AD1287:AD1289"/>
    <mergeCell ref="Y1320:Y1322"/>
    <mergeCell ref="AF1200:AF1203"/>
    <mergeCell ref="AI1278:AI1280"/>
    <mergeCell ref="AG1261:AG1264"/>
    <mergeCell ref="AI1284:AI1286"/>
    <mergeCell ref="Z1245:Z1247"/>
    <mergeCell ref="AA1245:AA1247"/>
    <mergeCell ref="AG1226:AG1228"/>
    <mergeCell ref="Y1197:Y1199"/>
    <mergeCell ref="AH1235:AH1238"/>
    <mergeCell ref="AG1235:AG1238"/>
    <mergeCell ref="AJ1299:AJ1302"/>
    <mergeCell ref="AF1204:AF1207"/>
    <mergeCell ref="Y1281:Y1283"/>
    <mergeCell ref="AH1281:AH1283"/>
    <mergeCell ref="AC1309:AC1312"/>
    <mergeCell ref="AJ1239:AJ1241"/>
    <mergeCell ref="AJ1220:AJ1222"/>
    <mergeCell ref="AF1320:AF1322"/>
    <mergeCell ref="AG1320:AG1322"/>
    <mergeCell ref="AH1320:AH1322"/>
    <mergeCell ref="AJ1320:AJ1322"/>
    <mergeCell ref="AF1317:AF1319"/>
    <mergeCell ref="AC1320:AC1322"/>
    <mergeCell ref="AD1320:AD1322"/>
    <mergeCell ref="AI1271:AI1273"/>
    <mergeCell ref="AI1281:AI1283"/>
    <mergeCell ref="AH1296:AH1298"/>
    <mergeCell ref="AI1309:AI1312"/>
    <mergeCell ref="AH1200:AH1203"/>
    <mergeCell ref="AH1261:AH1264"/>
    <mergeCell ref="AJ1271:AJ1273"/>
    <mergeCell ref="AJ1268:AJ1270"/>
    <mergeCell ref="AJ1265:AJ1267"/>
    <mergeCell ref="AD1313:AD1316"/>
    <mergeCell ref="AE1313:AE1316"/>
    <mergeCell ref="AF1290:AF1292"/>
    <mergeCell ref="AA1320:AA1322"/>
    <mergeCell ref="AC1248:AC1250"/>
    <mergeCell ref="AB1200:AB1203"/>
    <mergeCell ref="AI1242:AI1244"/>
    <mergeCell ref="Y1235:Y1238"/>
    <mergeCell ref="AI1248:AI1250"/>
    <mergeCell ref="AI1220:AI1222"/>
    <mergeCell ref="AF1229:AF1231"/>
    <mergeCell ref="AJ1317:AJ1319"/>
    <mergeCell ref="AH1287:AH1289"/>
    <mergeCell ref="AH1293:AH1295"/>
    <mergeCell ref="AH1309:AH1312"/>
    <mergeCell ref="Z1309:Z1312"/>
    <mergeCell ref="AA1309:AA1312"/>
    <mergeCell ref="AB1309:AB1312"/>
    <mergeCell ref="AC1299:AC1302"/>
    <mergeCell ref="AD1299:AD1302"/>
    <mergeCell ref="AE1299:AE1302"/>
    <mergeCell ref="AF1299:AF1302"/>
    <mergeCell ref="AG1299:AG1302"/>
    <mergeCell ref="AG1281:AG1283"/>
    <mergeCell ref="AG1284:AG1286"/>
    <mergeCell ref="AA1043:AA1045"/>
    <mergeCell ref="AE1188:AE1190"/>
    <mergeCell ref="AI1182:AI1184"/>
    <mergeCell ref="AI1185:AI1187"/>
    <mergeCell ref="AA989:AA991"/>
    <mergeCell ref="AJ927:AJ930"/>
    <mergeCell ref="AF960:AF962"/>
    <mergeCell ref="Y931:Y933"/>
    <mergeCell ref="AH1232:AH1234"/>
    <mergeCell ref="AI1232:AI1234"/>
    <mergeCell ref="Y1268:Y1270"/>
    <mergeCell ref="AJ989:AJ991"/>
    <mergeCell ref="AI992:AI994"/>
    <mergeCell ref="AJ992:AJ994"/>
    <mergeCell ref="Y975:Y977"/>
    <mergeCell ref="Y980:Y982"/>
    <mergeCell ref="AH960:AH962"/>
    <mergeCell ref="AJ983:AJ984"/>
    <mergeCell ref="AE999:AE1001"/>
    <mergeCell ref="AB953:AB955"/>
    <mergeCell ref="AD992:AD994"/>
    <mergeCell ref="AE992:AE994"/>
    <mergeCell ref="AE980:AE982"/>
    <mergeCell ref="AC968:AC971"/>
    <mergeCell ref="Y953:Y955"/>
    <mergeCell ref="AF963:AF965"/>
    <mergeCell ref="AG963:AG965"/>
    <mergeCell ref="AH968:AH971"/>
    <mergeCell ref="AD1179:AD1181"/>
    <mergeCell ref="AE1179:AE1181"/>
    <mergeCell ref="AF1179:AF1181"/>
    <mergeCell ref="AG1179:AG1181"/>
    <mergeCell ref="AH1179:AH1181"/>
    <mergeCell ref="AI1179:AI1181"/>
    <mergeCell ref="AJ1179:AJ1181"/>
    <mergeCell ref="AH1002:AH1005"/>
    <mergeCell ref="AI1002:AI1005"/>
    <mergeCell ref="AJ1002:AJ1005"/>
    <mergeCell ref="AE1071:AE1073"/>
    <mergeCell ref="AG1185:AG1187"/>
    <mergeCell ref="AH1185:AH1187"/>
    <mergeCell ref="AH1284:AH1286"/>
    <mergeCell ref="Y966:Y967"/>
    <mergeCell ref="AA953:AA955"/>
    <mergeCell ref="AJ956:AJ959"/>
    <mergeCell ref="AJ1182:AJ1184"/>
    <mergeCell ref="AG1200:AG1203"/>
    <mergeCell ref="AA1200:AA1203"/>
    <mergeCell ref="AE1235:AE1238"/>
    <mergeCell ref="AB1235:AB1238"/>
    <mergeCell ref="Z1296:Z1298"/>
    <mergeCell ref="Y1226:Y1228"/>
    <mergeCell ref="AD1185:AD1187"/>
    <mergeCell ref="AF1185:AF1187"/>
    <mergeCell ref="AF1188:AF1190"/>
    <mergeCell ref="AF956:AF959"/>
    <mergeCell ref="AJ953:AJ955"/>
    <mergeCell ref="AJ963:AJ965"/>
    <mergeCell ref="X765:X767"/>
    <mergeCell ref="Y765:Y767"/>
    <mergeCell ref="X814:X815"/>
    <mergeCell ref="Y814:Y815"/>
    <mergeCell ref="AA768:AA770"/>
    <mergeCell ref="AB768:AB770"/>
    <mergeCell ref="AC768:AC770"/>
    <mergeCell ref="W814:W815"/>
    <mergeCell ref="T765:T767"/>
    <mergeCell ref="U765:U767"/>
    <mergeCell ref="V765:V767"/>
    <mergeCell ref="W729:W731"/>
    <mergeCell ref="X729:X731"/>
    <mergeCell ref="Y729:Y731"/>
    <mergeCell ref="Z729:Z731"/>
    <mergeCell ref="AA729:AA731"/>
    <mergeCell ref="AB729:AB731"/>
    <mergeCell ref="AC729:AC731"/>
    <mergeCell ref="AA762:AA764"/>
    <mergeCell ref="AG753:AG755"/>
    <mergeCell ref="Y753:Y755"/>
    <mergeCell ref="V814:V815"/>
    <mergeCell ref="AI937:AI939"/>
    <mergeCell ref="AJ999:AJ1001"/>
    <mergeCell ref="X924:X926"/>
    <mergeCell ref="AF912:AF914"/>
    <mergeCell ref="AA999:AA1001"/>
    <mergeCell ref="AF940:AF943"/>
    <mergeCell ref="AJ879:AJ882"/>
    <mergeCell ref="W860:W863"/>
    <mergeCell ref="Y927:Y930"/>
    <mergeCell ref="AJ985:AJ988"/>
    <mergeCell ref="AJ995:AJ998"/>
    <mergeCell ref="AI989:AI991"/>
    <mergeCell ref="AE934:AE936"/>
    <mergeCell ref="Z921:Z923"/>
    <mergeCell ref="AH934:AH936"/>
    <mergeCell ref="AG909:AG911"/>
    <mergeCell ref="U784:U786"/>
    <mergeCell ref="V747:V749"/>
    <mergeCell ref="V790:V792"/>
    <mergeCell ref="U787:U789"/>
    <mergeCell ref="W784:W786"/>
    <mergeCell ref="T851:T853"/>
    <mergeCell ref="U845:U847"/>
    <mergeCell ref="T838:T841"/>
    <mergeCell ref="U835:U837"/>
    <mergeCell ref="X931:X933"/>
    <mergeCell ref="V931:V933"/>
    <mergeCell ref="V876:V878"/>
    <mergeCell ref="U876:U878"/>
    <mergeCell ref="W762:W764"/>
    <mergeCell ref="T816:T819"/>
    <mergeCell ref="V968:V971"/>
    <mergeCell ref="W968:W971"/>
    <mergeCell ref="W995:W998"/>
    <mergeCell ref="V995:V998"/>
    <mergeCell ref="X972:X974"/>
    <mergeCell ref="X937:X939"/>
    <mergeCell ref="AH832:AH834"/>
    <mergeCell ref="W808:W809"/>
    <mergeCell ref="Y771:Y773"/>
    <mergeCell ref="Y758:Y761"/>
    <mergeCell ref="X768:X770"/>
    <mergeCell ref="B1522:B1524"/>
    <mergeCell ref="C1522:C1524"/>
    <mergeCell ref="D1522:D1524"/>
    <mergeCell ref="E1522:E1524"/>
    <mergeCell ref="F1522:F1524"/>
    <mergeCell ref="G1522:G1524"/>
    <mergeCell ref="E1815:E1818"/>
    <mergeCell ref="O1614:O1616"/>
    <mergeCell ref="O1629:O1632"/>
    <mergeCell ref="I1667:I1669"/>
    <mergeCell ref="I1655:I1657"/>
    <mergeCell ref="B1475:B1477"/>
    <mergeCell ref="G1475:G1477"/>
    <mergeCell ref="H697:H699"/>
    <mergeCell ref="D620:D623"/>
    <mergeCell ref="G649:G652"/>
    <mergeCell ref="P643:P645"/>
    <mergeCell ref="B325:B327"/>
    <mergeCell ref="C325:C327"/>
    <mergeCell ref="D325:D327"/>
    <mergeCell ref="E325:E327"/>
    <mergeCell ref="F325:F327"/>
    <mergeCell ref="G325:G327"/>
    <mergeCell ref="H325:H327"/>
    <mergeCell ref="I325:I327"/>
    <mergeCell ref="N325:N327"/>
    <mergeCell ref="O325:O327"/>
    <mergeCell ref="P325:P327"/>
    <mergeCell ref="Q325:Q327"/>
    <mergeCell ref="R325:R327"/>
    <mergeCell ref="S325:S327"/>
    <mergeCell ref="F506:F508"/>
    <mergeCell ref="G531:G533"/>
    <mergeCell ref="H531:H533"/>
    <mergeCell ref="B460:B462"/>
    <mergeCell ref="N483:N485"/>
    <mergeCell ref="C460:C462"/>
    <mergeCell ref="C495:C498"/>
    <mergeCell ref="B495:B498"/>
    <mergeCell ref="I476:I479"/>
    <mergeCell ref="R457:R459"/>
    <mergeCell ref="G363:G365"/>
    <mergeCell ref="H363:H365"/>
    <mergeCell ref="I363:I365"/>
    <mergeCell ref="N363:N365"/>
    <mergeCell ref="F472:F475"/>
    <mergeCell ref="N518:N520"/>
    <mergeCell ref="P506:P508"/>
    <mergeCell ref="Q489:Q491"/>
    <mergeCell ref="O492:O494"/>
    <mergeCell ref="D486:D488"/>
    <mergeCell ref="E1518:E1521"/>
    <mergeCell ref="F1518:F1521"/>
    <mergeCell ref="C768:C770"/>
    <mergeCell ref="E677:E679"/>
    <mergeCell ref="F677:F679"/>
    <mergeCell ref="C677:C679"/>
    <mergeCell ref="B774:B776"/>
    <mergeCell ref="C726:C728"/>
    <mergeCell ref="E765:E767"/>
    <mergeCell ref="P680:P682"/>
    <mergeCell ref="C683:C686"/>
    <mergeCell ref="Q660:Q662"/>
    <mergeCell ref="F750:F752"/>
    <mergeCell ref="R1819:R1821"/>
    <mergeCell ref="G1822:G1825"/>
    <mergeCell ref="H1822:H1825"/>
    <mergeCell ref="I1822:I1825"/>
    <mergeCell ref="N1822:N1825"/>
    <mergeCell ref="AH1764:AH1767"/>
    <mergeCell ref="S1478:S1480"/>
    <mergeCell ref="T1478:T1480"/>
    <mergeCell ref="U1478:U1480"/>
    <mergeCell ref="V1478:V1480"/>
    <mergeCell ref="U1483:U1484"/>
    <mergeCell ref="D1819:D1821"/>
    <mergeCell ref="E1819:E1821"/>
    <mergeCell ref="F1819:F1821"/>
    <mergeCell ref="G1819:G1821"/>
    <mergeCell ref="H1819:H1821"/>
    <mergeCell ref="I1819:I1821"/>
    <mergeCell ref="N1819:N1821"/>
    <mergeCell ref="B663:B665"/>
    <mergeCell ref="F700:F702"/>
    <mergeCell ref="C666:C668"/>
    <mergeCell ref="D666:D668"/>
    <mergeCell ref="E666:E668"/>
    <mergeCell ref="I1478:I1480"/>
    <mergeCell ref="N1478:N1480"/>
    <mergeCell ref="O1478:O1480"/>
    <mergeCell ref="E1299:E1302"/>
    <mergeCell ref="F1299:F1302"/>
    <mergeCell ref="F1815:F1818"/>
    <mergeCell ref="G1815:G1818"/>
    <mergeCell ref="H1815:H1818"/>
    <mergeCell ref="I1815:I1818"/>
    <mergeCell ref="O1388:O1391"/>
    <mergeCell ref="C1299:C1302"/>
    <mergeCell ref="D1299:D1302"/>
    <mergeCell ref="B867:B869"/>
    <mergeCell ref="B892:B895"/>
    <mergeCell ref="C892:C895"/>
    <mergeCell ref="O1819:O1821"/>
    <mergeCell ref="O1775:O1777"/>
    <mergeCell ref="H1588:H1590"/>
    <mergeCell ref="B1812:B1814"/>
    <mergeCell ref="C1812:C1814"/>
    <mergeCell ref="B1815:B1818"/>
    <mergeCell ref="B1483:B1484"/>
    <mergeCell ref="C1483:C1484"/>
    <mergeCell ref="D1483:D1484"/>
    <mergeCell ref="E1483:E1484"/>
    <mergeCell ref="F1483:F1484"/>
    <mergeCell ref="D816:D819"/>
    <mergeCell ref="G808:G809"/>
    <mergeCell ref="B805:B807"/>
    <mergeCell ref="B1349:B1352"/>
    <mergeCell ref="C1349:C1352"/>
    <mergeCell ref="D1349:D1352"/>
    <mergeCell ref="E1349:E1352"/>
    <mergeCell ref="F1349:F1352"/>
    <mergeCell ref="G1349:G1352"/>
    <mergeCell ref="H1349:H1352"/>
    <mergeCell ref="I1349:I1352"/>
    <mergeCell ref="AC873:AC875"/>
    <mergeCell ref="AD873:AD875"/>
    <mergeCell ref="V762:V764"/>
    <mergeCell ref="W790:W792"/>
    <mergeCell ref="AI1822:AI1825"/>
    <mergeCell ref="I1481:I1482"/>
    <mergeCell ref="N1481:N1482"/>
    <mergeCell ref="O1481:O1482"/>
    <mergeCell ref="P1481:P1482"/>
    <mergeCell ref="Z1822:Z1825"/>
    <mergeCell ref="AA1822:AA1825"/>
    <mergeCell ref="AB1822:AB1825"/>
    <mergeCell ref="V1299:V1302"/>
    <mergeCell ref="W1299:W1302"/>
    <mergeCell ref="X1299:X1302"/>
    <mergeCell ref="Y1299:Y1302"/>
    <mergeCell ref="Z1299:Z1302"/>
    <mergeCell ref="AA1299:AA1302"/>
    <mergeCell ref="AB1299:AB1302"/>
    <mergeCell ref="G1478:G1480"/>
    <mergeCell ref="H1478:H1480"/>
    <mergeCell ref="Y1815:Y1818"/>
    <mergeCell ref="Z1815:Z1818"/>
    <mergeCell ref="AA1815:AA1818"/>
    <mergeCell ref="AB1815:AB1818"/>
    <mergeCell ref="AC1815:AC1818"/>
    <mergeCell ref="AD1815:AD1818"/>
    <mergeCell ref="Y1359:Y1362"/>
    <mergeCell ref="AG1345:AG1348"/>
    <mergeCell ref="Z1336:Z1338"/>
    <mergeCell ref="AA1336:AA1338"/>
    <mergeCell ref="AB1336:AB1338"/>
    <mergeCell ref="AB1342:AB1344"/>
    <mergeCell ref="AA1333:AA1335"/>
    <mergeCell ref="AB1333:AB1335"/>
    <mergeCell ref="AE1333:AE1335"/>
    <mergeCell ref="AE1815:AE1818"/>
    <mergeCell ref="AH1336:AH1338"/>
    <mergeCell ref="AH1670:AH1672"/>
    <mergeCell ref="X1320:X1322"/>
    <mergeCell ref="AG1313:AG1316"/>
    <mergeCell ref="AC1582:AC1584"/>
    <mergeCell ref="AE1565:AE1568"/>
    <mergeCell ref="AF1565:AF1568"/>
    <mergeCell ref="AG1565:AG1568"/>
    <mergeCell ref="AA1664:AA1666"/>
    <mergeCell ref="AF1333:AF1335"/>
    <mergeCell ref="AH1323:AH1325"/>
    <mergeCell ref="AD1330:AD1332"/>
    <mergeCell ref="AD1333:AD1335"/>
    <mergeCell ref="Y1775:Y1777"/>
    <mergeCell ref="AF1791:AF1793"/>
    <mergeCell ref="AE1788:AE1790"/>
    <mergeCell ref="AF1768:AF1771"/>
    <mergeCell ref="AH1761:AH1763"/>
    <mergeCell ref="AI1761:AI1763"/>
    <mergeCell ref="AA1757:AA1760"/>
    <mergeCell ref="AI1785:AI1787"/>
    <mergeCell ref="V1788:V1790"/>
    <mergeCell ref="W1788:W1790"/>
    <mergeCell ref="AE1636:AE1638"/>
    <mergeCell ref="AF1636:AF1638"/>
    <mergeCell ref="Q1623:Q1626"/>
    <mergeCell ref="Y1617:Y1619"/>
    <mergeCell ref="V1645:V1647"/>
    <mergeCell ref="X1819:X1821"/>
    <mergeCell ref="AD1725:AD1727"/>
    <mergeCell ref="AB1757:AB1760"/>
    <mergeCell ref="AI1819:AI1821"/>
    <mergeCell ref="B1819:B1821"/>
    <mergeCell ref="C1819:C1821"/>
    <mergeCell ref="P1819:P1821"/>
    <mergeCell ref="Q1819:Q1821"/>
    <mergeCell ref="W1822:W1825"/>
    <mergeCell ref="X1822:X1825"/>
    <mergeCell ref="Y1822:Y1825"/>
    <mergeCell ref="AH1438:AH1441"/>
    <mergeCell ref="P1411:P1413"/>
    <mergeCell ref="Q1411:Q1413"/>
    <mergeCell ref="R1411:R1413"/>
    <mergeCell ref="AI1451:AI1453"/>
    <mergeCell ref="Q1429:Q1431"/>
    <mergeCell ref="AH1478:AH1480"/>
    <mergeCell ref="AI1478:AI1480"/>
    <mergeCell ref="C1605:C1607"/>
    <mergeCell ref="D1605:D1607"/>
    <mergeCell ref="U1284:U1286"/>
    <mergeCell ref="V1284:V1286"/>
    <mergeCell ref="AH1290:AH1292"/>
    <mergeCell ref="X1290:X1292"/>
    <mergeCell ref="O1822:O1825"/>
    <mergeCell ref="P1822:P1825"/>
    <mergeCell ref="Q1822:Q1825"/>
    <mergeCell ref="R1822:R1825"/>
    <mergeCell ref="B1822:B1825"/>
    <mergeCell ref="B1481:B1482"/>
    <mergeCell ref="C1481:C1482"/>
    <mergeCell ref="D1481:D1482"/>
    <mergeCell ref="E1481:E1482"/>
    <mergeCell ref="F1481:F1482"/>
    <mergeCell ref="G1481:G1482"/>
    <mergeCell ref="H1481:H1482"/>
    <mergeCell ref="B1572:B1574"/>
    <mergeCell ref="U1481:U1482"/>
    <mergeCell ref="V1481:V1482"/>
    <mergeCell ref="W1481:W1482"/>
    <mergeCell ref="X1481:X1482"/>
    <mergeCell ref="AC1562:AC1564"/>
    <mergeCell ref="Y1673:Y1675"/>
    <mergeCell ref="AB1673:AB1675"/>
    <mergeCell ref="S1822:S1825"/>
    <mergeCell ref="T1822:T1825"/>
    <mergeCell ref="U1822:U1825"/>
    <mergeCell ref="V1822:V1825"/>
    <mergeCell ref="AH1819:AH1821"/>
    <mergeCell ref="C1815:C1818"/>
    <mergeCell ref="D1815:D1818"/>
    <mergeCell ref="AC1565:AC1568"/>
    <mergeCell ref="C1822:C1825"/>
    <mergeCell ref="AH1617:AH1619"/>
    <mergeCell ref="AI1667:AI1669"/>
    <mergeCell ref="Y1620:Y1622"/>
    <mergeCell ref="AC1595:AC1597"/>
    <mergeCell ref="B1600:B1601"/>
    <mergeCell ref="F1575:F1577"/>
    <mergeCell ref="G1555:G1558"/>
    <mergeCell ref="G1559:G1561"/>
    <mergeCell ref="T1562:T1564"/>
    <mergeCell ref="H1559:H1561"/>
    <mergeCell ref="AF1822:AF1825"/>
    <mergeCell ref="AG1822:AG1825"/>
    <mergeCell ref="AH1822:AH1825"/>
    <mergeCell ref="AJ1819:AJ1821"/>
    <mergeCell ref="N1815:N1818"/>
    <mergeCell ref="O1815:O1818"/>
    <mergeCell ref="P1815:P1818"/>
    <mergeCell ref="Q1815:Q1818"/>
    <mergeCell ref="R1815:R1818"/>
    <mergeCell ref="S1815:S1818"/>
    <mergeCell ref="T1815:T1818"/>
    <mergeCell ref="U1815:U1818"/>
    <mergeCell ref="V1815:V1818"/>
    <mergeCell ref="W1815:W1818"/>
    <mergeCell ref="X1815:X1818"/>
    <mergeCell ref="D1812:D1814"/>
    <mergeCell ref="E1812:E1814"/>
    <mergeCell ref="F1812:F1814"/>
    <mergeCell ref="G1812:G1814"/>
    <mergeCell ref="AH1812:AH1814"/>
    <mergeCell ref="AI1812:AI1814"/>
    <mergeCell ref="AJ1812:AJ1814"/>
    <mergeCell ref="H1812:H1814"/>
    <mergeCell ref="I1812:I1814"/>
    <mergeCell ref="N1812:N1814"/>
    <mergeCell ref="O1812:O1814"/>
    <mergeCell ref="P1812:P1814"/>
    <mergeCell ref="AE1627:AE1628"/>
    <mergeCell ref="AF1627:AF1628"/>
    <mergeCell ref="AB1591:AB1594"/>
    <mergeCell ref="AC1591:AC1594"/>
    <mergeCell ref="AA1483:AA1484"/>
    <mergeCell ref="AJ1572:AJ1574"/>
    <mergeCell ref="AF1617:AF1619"/>
    <mergeCell ref="V1620:V1622"/>
    <mergeCell ref="E1506:E1508"/>
    <mergeCell ref="AH1483:AH1484"/>
    <mergeCell ref="AI1483:AI1484"/>
    <mergeCell ref="AJ1483:AJ1484"/>
    <mergeCell ref="T1819:T1821"/>
    <mergeCell ref="U1819:U1821"/>
    <mergeCell ref="V1819:V1821"/>
    <mergeCell ref="H1764:H1767"/>
    <mergeCell ref="E1620:E1622"/>
    <mergeCell ref="F1627:F1628"/>
    <mergeCell ref="F1623:F1626"/>
    <mergeCell ref="E1611:E1613"/>
    <mergeCell ref="E1600:E1601"/>
    <mergeCell ref="I1552:I1554"/>
    <mergeCell ref="AF1815:AF1818"/>
    <mergeCell ref="AG1815:AG1818"/>
    <mergeCell ref="AH1815:AH1818"/>
    <mergeCell ref="AI1815:AI1818"/>
    <mergeCell ref="AJ1815:AJ1818"/>
    <mergeCell ref="AB1512:AB1514"/>
    <mergeCell ref="AC1512:AC1514"/>
    <mergeCell ref="AH1532:AH1535"/>
    <mergeCell ref="AG1722:AG1724"/>
    <mergeCell ref="AF1677:AF1679"/>
    <mergeCell ref="AG1677:AG1679"/>
    <mergeCell ref="AJ1670:AJ1672"/>
    <mergeCell ref="AE1667:AE1669"/>
    <mergeCell ref="AF1667:AF1669"/>
    <mergeCell ref="AG1636:AG1638"/>
    <mergeCell ref="AI1611:AI1613"/>
    <mergeCell ref="AJ1661:AJ1663"/>
    <mergeCell ref="V1542:V1545"/>
    <mergeCell ref="N1496:N1498"/>
    <mergeCell ref="AE1496:AE1498"/>
    <mergeCell ref="O1503:O1505"/>
    <mergeCell ref="P1503:P1505"/>
    <mergeCell ref="Q1503:Q1505"/>
    <mergeCell ref="R1503:R1505"/>
    <mergeCell ref="S1503:S1505"/>
    <mergeCell ref="AJ1562:AJ1564"/>
    <mergeCell ref="Y1552:Y1554"/>
    <mergeCell ref="Z1552:Z1554"/>
    <mergeCell ref="AF1552:AF1554"/>
    <mergeCell ref="AI1562:AI1564"/>
    <mergeCell ref="AI1542:AI1545"/>
    <mergeCell ref="Y1539:Y1541"/>
    <mergeCell ref="AI1503:AI1505"/>
    <mergeCell ref="AH1506:AH1508"/>
    <mergeCell ref="AG1542:AG1545"/>
    <mergeCell ref="X1539:X1541"/>
    <mergeCell ref="R1555:R1558"/>
    <mergeCell ref="AG1539:AG1541"/>
    <mergeCell ref="AJ1503:AJ1505"/>
    <mergeCell ref="AA1506:AA1508"/>
    <mergeCell ref="AB1506:AB1508"/>
    <mergeCell ref="U1503:U1505"/>
    <mergeCell ref="AC1532:AC1535"/>
    <mergeCell ref="AD1532:AD1535"/>
    <mergeCell ref="V1512:V1514"/>
    <mergeCell ref="Z1515:Z1517"/>
    <mergeCell ref="AA1515:AA1517"/>
    <mergeCell ref="AB1515:AB1517"/>
    <mergeCell ref="AC1515:AC1517"/>
    <mergeCell ref="AG1506:AG1508"/>
    <mergeCell ref="AI1512:AI1514"/>
    <mergeCell ref="AH1515:AH1517"/>
    <mergeCell ref="AI1515:AI1517"/>
    <mergeCell ref="AI1509:AI1511"/>
    <mergeCell ref="AI1532:AI1535"/>
    <mergeCell ref="AJ1559:AJ1561"/>
    <mergeCell ref="R1496:R1498"/>
    <mergeCell ref="X1532:X1535"/>
    <mergeCell ref="AB1532:AB1535"/>
    <mergeCell ref="AJ1536:AJ1538"/>
    <mergeCell ref="AF1509:AF1511"/>
    <mergeCell ref="AD1512:AD1514"/>
    <mergeCell ref="AD1515:AD1517"/>
    <mergeCell ref="AE1503:AE1505"/>
    <mergeCell ref="AF1503:AF1505"/>
    <mergeCell ref="R1552:R1554"/>
    <mergeCell ref="AI1549:AI1551"/>
    <mergeCell ref="AC1549:AC1551"/>
    <mergeCell ref="T1552:T1554"/>
    <mergeCell ref="AI1552:AI1554"/>
    <mergeCell ref="AH1528:AH1531"/>
    <mergeCell ref="AI1528:AI1531"/>
    <mergeCell ref="AJ1528:AJ1531"/>
    <mergeCell ref="AF1522:AF1524"/>
    <mergeCell ref="AG1522:AG1524"/>
    <mergeCell ref="AH1522:AH1524"/>
    <mergeCell ref="AI1522:AI1524"/>
    <mergeCell ref="AJ1522:AJ1524"/>
    <mergeCell ref="U1525:U1527"/>
    <mergeCell ref="AB1525:AB1527"/>
    <mergeCell ref="AC1525:AC1527"/>
    <mergeCell ref="AD1525:AD1527"/>
    <mergeCell ref="C709:C711"/>
    <mergeCell ref="I709:I711"/>
    <mergeCell ref="B744:B746"/>
    <mergeCell ref="B747:B749"/>
    <mergeCell ref="E729:E731"/>
    <mergeCell ref="F729:F731"/>
    <mergeCell ref="G729:G731"/>
    <mergeCell ref="H729:H731"/>
    <mergeCell ref="I729:I731"/>
    <mergeCell ref="N729:N731"/>
    <mergeCell ref="O729:O731"/>
    <mergeCell ref="B703:B705"/>
    <mergeCell ref="AI1216:AI1219"/>
    <mergeCell ref="AE1200:AE1203"/>
    <mergeCell ref="Y816:Y819"/>
    <mergeCell ref="Z750:Z752"/>
    <mergeCell ref="W703:W705"/>
    <mergeCell ref="Q726:Q728"/>
    <mergeCell ref="X873:X875"/>
    <mergeCell ref="B886:B888"/>
    <mergeCell ref="Z810:Z813"/>
    <mergeCell ref="X787:X789"/>
    <mergeCell ref="AF784:AF786"/>
    <mergeCell ref="X726:X728"/>
    <mergeCell ref="X703:X705"/>
    <mergeCell ref="AF741:AF743"/>
    <mergeCell ref="Y985:Y988"/>
    <mergeCell ref="Z985:Z988"/>
    <mergeCell ref="AA985:AA988"/>
    <mergeCell ref="AB985:AB988"/>
    <mergeCell ref="AC985:AC988"/>
    <mergeCell ref="AD1009:AD1011"/>
    <mergeCell ref="AI953:AI955"/>
    <mergeCell ref="AG953:AG955"/>
    <mergeCell ref="AH953:AH955"/>
    <mergeCell ref="Z947:Z949"/>
    <mergeCell ref="AA947:AA949"/>
    <mergeCell ref="AB947:AB949"/>
    <mergeCell ref="AC947:AC949"/>
    <mergeCell ref="AD947:AD949"/>
    <mergeCell ref="AE947:AE949"/>
    <mergeCell ref="T924:T926"/>
    <mergeCell ref="S956:S959"/>
    <mergeCell ref="T953:T955"/>
    <mergeCell ref="AI706:AI708"/>
    <mergeCell ref="Y741:Y743"/>
    <mergeCell ref="T787:T789"/>
    <mergeCell ref="V777:V780"/>
    <mergeCell ref="W805:W807"/>
    <mergeCell ref="T750:T752"/>
    <mergeCell ref="AF953:AF955"/>
    <mergeCell ref="AB927:AB930"/>
    <mergeCell ref="AE968:AE971"/>
    <mergeCell ref="D927:D930"/>
    <mergeCell ref="E927:E930"/>
    <mergeCell ref="S968:S971"/>
    <mergeCell ref="Q953:Q955"/>
    <mergeCell ref="P947:P949"/>
    <mergeCell ref="Q947:Q949"/>
    <mergeCell ref="F963:F965"/>
    <mergeCell ref="D944:D946"/>
    <mergeCell ref="E944:E946"/>
    <mergeCell ref="C947:C949"/>
    <mergeCell ref="B940:B943"/>
    <mergeCell ref="X700:X702"/>
    <mergeCell ref="C1359:C1362"/>
    <mergeCell ref="D1359:D1362"/>
    <mergeCell ref="B1336:B1338"/>
    <mergeCell ref="C1336:C1338"/>
    <mergeCell ref="P1382:P1384"/>
    <mergeCell ref="Q1382:Q1384"/>
    <mergeCell ref="T1382:T1384"/>
    <mergeCell ref="T1342:T1344"/>
    <mergeCell ref="AH1388:AH1391"/>
    <mergeCell ref="AI1388:AI1391"/>
    <mergeCell ref="AJ892:AJ895"/>
    <mergeCell ref="AG966:AG967"/>
    <mergeCell ref="AJ968:AJ971"/>
    <mergeCell ref="X947:X949"/>
    <mergeCell ref="Y947:Y949"/>
    <mergeCell ref="W918:W920"/>
    <mergeCell ref="W972:W974"/>
    <mergeCell ref="W924:W926"/>
    <mergeCell ref="AJ931:AJ933"/>
    <mergeCell ref="AJ966:AJ967"/>
    <mergeCell ref="AJ918:AJ920"/>
    <mergeCell ref="AI909:AI911"/>
    <mergeCell ref="AE909:AE911"/>
    <mergeCell ref="AE918:AE920"/>
    <mergeCell ref="AJ934:AJ936"/>
    <mergeCell ref="Z968:Z971"/>
    <mergeCell ref="W963:W965"/>
    <mergeCell ref="W989:W991"/>
    <mergeCell ref="W909:W911"/>
    <mergeCell ref="W921:W923"/>
    <mergeCell ref="X912:X914"/>
    <mergeCell ref="W975:W977"/>
    <mergeCell ref="AI924:AI926"/>
    <mergeCell ref="AE983:AE984"/>
    <mergeCell ref="Y992:Y994"/>
    <mergeCell ref="AI912:AI914"/>
    <mergeCell ref="Z912:Z914"/>
    <mergeCell ref="AJ921:AJ923"/>
    <mergeCell ref="AI918:AI920"/>
    <mergeCell ref="AJ1012:AJ1014"/>
    <mergeCell ref="Y989:Y991"/>
    <mergeCell ref="AJ1375:AJ1377"/>
    <mergeCell ref="AJ1356:AJ1358"/>
    <mergeCell ref="AC1363:AC1365"/>
    <mergeCell ref="AJ1372:AJ1374"/>
    <mergeCell ref="AE1356:AE1358"/>
    <mergeCell ref="AJ1015:AJ1017"/>
    <mergeCell ref="N1349:N1352"/>
    <mergeCell ref="O1349:O1352"/>
    <mergeCell ref="AA1284:AA1286"/>
    <mergeCell ref="AE1265:AE1267"/>
    <mergeCell ref="AI995:AI998"/>
    <mergeCell ref="AJ1194:AJ1196"/>
    <mergeCell ref="AG1188:AG1190"/>
    <mergeCell ref="AJ1185:AJ1187"/>
    <mergeCell ref="AH1169:AH1171"/>
    <mergeCell ref="AF1172:AF1175"/>
    <mergeCell ref="AA1188:AA1190"/>
    <mergeCell ref="AH1188:AH1190"/>
    <mergeCell ref="AD1188:AD1190"/>
    <mergeCell ref="AD1191:AD1193"/>
    <mergeCell ref="AE1245:AE1247"/>
    <mergeCell ref="AB1226:AB1228"/>
    <mergeCell ref="S472:S475"/>
    <mergeCell ref="AD1822:AD1825"/>
    <mergeCell ref="AE1822:AE1825"/>
    <mergeCell ref="D1822:D1825"/>
    <mergeCell ref="E1822:E1825"/>
    <mergeCell ref="F1822:F1825"/>
    <mergeCell ref="AJ1569:AJ1571"/>
    <mergeCell ref="AJ1549:AJ1551"/>
    <mergeCell ref="AG1559:AG1561"/>
    <mergeCell ref="P556:P559"/>
    <mergeCell ref="H512:H514"/>
    <mergeCell ref="I512:I514"/>
    <mergeCell ref="I515:I517"/>
    <mergeCell ref="F553:F555"/>
    <mergeCell ref="Q531:Q533"/>
    <mergeCell ref="Q571:Q574"/>
    <mergeCell ref="AB568:AB570"/>
    <mergeCell ref="AA568:AA570"/>
    <mergeCell ref="T575:T577"/>
    <mergeCell ref="S571:S574"/>
    <mergeCell ref="T568:T570"/>
    <mergeCell ref="G512:G514"/>
    <mergeCell ref="G518:G520"/>
    <mergeCell ref="I560:I562"/>
    <mergeCell ref="S524:S526"/>
    <mergeCell ref="R527:R530"/>
    <mergeCell ref="Z544:Z546"/>
    <mergeCell ref="AA544:AA546"/>
    <mergeCell ref="AB544:AB546"/>
    <mergeCell ref="O547:O549"/>
    <mergeCell ref="P547:P549"/>
    <mergeCell ref="Q547:Q549"/>
    <mergeCell ref="D534:D536"/>
    <mergeCell ref="E534:E536"/>
    <mergeCell ref="D547:D549"/>
    <mergeCell ref="E547:E549"/>
    <mergeCell ref="P541:P543"/>
    <mergeCell ref="P537:P540"/>
    <mergeCell ref="AA537:AA540"/>
    <mergeCell ref="AB537:AB540"/>
    <mergeCell ref="U547:U549"/>
    <mergeCell ref="R515:R517"/>
    <mergeCell ref="S515:S517"/>
    <mergeCell ref="Q544:Q546"/>
    <mergeCell ref="R544:R546"/>
    <mergeCell ref="Q556:Q559"/>
    <mergeCell ref="V537:V540"/>
    <mergeCell ref="W537:W540"/>
    <mergeCell ref="X537:X540"/>
    <mergeCell ref="X544:X546"/>
    <mergeCell ref="Y544:Y546"/>
    <mergeCell ref="AJ637:AJ639"/>
    <mergeCell ref="AA634:AA636"/>
    <mergeCell ref="AB634:AB636"/>
    <mergeCell ref="AC634:AC636"/>
    <mergeCell ref="AD634:AD636"/>
    <mergeCell ref="AE634:AE636"/>
    <mergeCell ref="Z762:Z764"/>
    <mergeCell ref="P1395:P1397"/>
    <mergeCell ref="AD1395:AD1397"/>
    <mergeCell ref="AE1395:AE1397"/>
    <mergeCell ref="AH1392:AH1394"/>
    <mergeCell ref="AJ747:AJ749"/>
    <mergeCell ref="X762:X764"/>
    <mergeCell ref="AJ1822:AJ1825"/>
    <mergeCell ref="B1212:B1215"/>
    <mergeCell ref="C1212:C1215"/>
    <mergeCell ref="V1212:V1215"/>
    <mergeCell ref="W1212:W1215"/>
    <mergeCell ref="X1212:X1215"/>
    <mergeCell ref="Y1212:Y1215"/>
    <mergeCell ref="Z1212:Z1215"/>
    <mergeCell ref="AA1212:AA1215"/>
    <mergeCell ref="AB1212:AB1215"/>
    <mergeCell ref="AC1212:AC1215"/>
    <mergeCell ref="AD1212:AD1215"/>
    <mergeCell ref="AE1212:AE1215"/>
    <mergeCell ref="AF1212:AF1215"/>
    <mergeCell ref="AG1212:AG1215"/>
    <mergeCell ref="AH1212:AH1215"/>
    <mergeCell ref="AI1212:AI1215"/>
    <mergeCell ref="AJ1212:AJ1215"/>
    <mergeCell ref="B1398:B1401"/>
    <mergeCell ref="C1398:C1401"/>
    <mergeCell ref="D1398:D1401"/>
    <mergeCell ref="E1398:E1401"/>
    <mergeCell ref="F1398:F1401"/>
    <mergeCell ref="G1398:G1401"/>
    <mergeCell ref="H1398:H1401"/>
    <mergeCell ref="I1398:I1401"/>
    <mergeCell ref="N1398:N1401"/>
    <mergeCell ref="O1398:O1401"/>
    <mergeCell ref="P1398:P1401"/>
    <mergeCell ref="G1483:G1484"/>
    <mergeCell ref="H1483:H1484"/>
    <mergeCell ref="I1483:I1484"/>
    <mergeCell ref="N1483:N1484"/>
    <mergeCell ref="O1483:O1484"/>
    <mergeCell ref="P1483:P1484"/>
    <mergeCell ref="Q1483:Q1484"/>
    <mergeCell ref="R1483:R1484"/>
    <mergeCell ref="S1483:S1484"/>
    <mergeCell ref="T1483:T1484"/>
    <mergeCell ref="AG1378:AG1381"/>
    <mergeCell ref="AF1385:AF1387"/>
    <mergeCell ref="AG1385:AG1387"/>
    <mergeCell ref="R1299:R1302"/>
    <mergeCell ref="S1299:S1302"/>
    <mergeCell ref="T1299:T1302"/>
    <mergeCell ref="U1299:U1302"/>
    <mergeCell ref="B1299:B1302"/>
    <mergeCell ref="AJ1602:AJ1604"/>
    <mergeCell ref="AI1585:AI1587"/>
    <mergeCell ref="Y1483:Y1484"/>
    <mergeCell ref="Z1483:Z1484"/>
    <mergeCell ref="AC1822:AC1825"/>
    <mergeCell ref="AJ1290:AJ1292"/>
    <mergeCell ref="AF1542:AF1545"/>
    <mergeCell ref="Y1555:Y1558"/>
    <mergeCell ref="Z1555:Z1558"/>
    <mergeCell ref="AH1539:AH1541"/>
    <mergeCell ref="AI1536:AI1538"/>
    <mergeCell ref="AC1542:AC1545"/>
    <mergeCell ref="AD1542:AD1545"/>
    <mergeCell ref="AE1542:AE1545"/>
    <mergeCell ref="Z1532:Z1535"/>
    <mergeCell ref="X1512:X1514"/>
    <mergeCell ref="Y1536:Y1538"/>
    <mergeCell ref="Q421:Q424"/>
    <mergeCell ref="H499:H502"/>
    <mergeCell ref="P518:P520"/>
    <mergeCell ref="Q518:Q520"/>
    <mergeCell ref="I499:I502"/>
    <mergeCell ref="E489:E491"/>
    <mergeCell ref="G495:G498"/>
    <mergeCell ref="B486:B488"/>
    <mergeCell ref="B492:B494"/>
    <mergeCell ref="E483:E485"/>
    <mergeCell ref="F483:F485"/>
    <mergeCell ref="B489:B491"/>
    <mergeCell ref="P486:P488"/>
    <mergeCell ref="P531:P533"/>
    <mergeCell ref="D431:D433"/>
    <mergeCell ref="C431:C433"/>
    <mergeCell ref="C524:C526"/>
    <mergeCell ref="F527:F530"/>
    <mergeCell ref="G527:G530"/>
    <mergeCell ref="H527:H530"/>
    <mergeCell ref="E434:E436"/>
    <mergeCell ref="N443:N445"/>
    <mergeCell ref="D463:D465"/>
    <mergeCell ref="B434:B436"/>
    <mergeCell ref="O446:O449"/>
    <mergeCell ref="B454:B456"/>
    <mergeCell ref="B466:B468"/>
    <mergeCell ref="C476:C479"/>
    <mergeCell ref="I466:I468"/>
    <mergeCell ref="F437:F439"/>
    <mergeCell ref="C469:C471"/>
    <mergeCell ref="C450:C453"/>
    <mergeCell ref="D450:D453"/>
    <mergeCell ref="C454:C456"/>
    <mergeCell ref="N524:N526"/>
    <mergeCell ref="I434:I436"/>
    <mergeCell ref="I446:I449"/>
    <mergeCell ref="F460:F462"/>
    <mergeCell ref="E486:E488"/>
    <mergeCell ref="F486:F488"/>
    <mergeCell ref="G483:G485"/>
    <mergeCell ref="H476:H479"/>
    <mergeCell ref="G486:G488"/>
    <mergeCell ref="C492:C494"/>
    <mergeCell ref="D492:D494"/>
    <mergeCell ref="F495:F498"/>
    <mergeCell ref="D499:D502"/>
    <mergeCell ref="P503:P505"/>
    <mergeCell ref="B524:B526"/>
    <mergeCell ref="B531:B533"/>
    <mergeCell ref="C531:C533"/>
    <mergeCell ref="B431:B433"/>
    <mergeCell ref="O472:O475"/>
    <mergeCell ref="N466:N468"/>
    <mergeCell ref="D495:D498"/>
    <mergeCell ref="D466:D468"/>
    <mergeCell ref="E466:E468"/>
    <mergeCell ref="F466:F468"/>
    <mergeCell ref="G466:G468"/>
    <mergeCell ref="H466:H468"/>
    <mergeCell ref="O466:O468"/>
    <mergeCell ref="P466:P468"/>
    <mergeCell ref="Q466:Q468"/>
    <mergeCell ref="B469:B471"/>
    <mergeCell ref="AJ457:AJ459"/>
    <mergeCell ref="B425:B427"/>
    <mergeCell ref="C425:C427"/>
    <mergeCell ref="D425:D427"/>
    <mergeCell ref="E425:E427"/>
    <mergeCell ref="F425:F427"/>
    <mergeCell ref="G425:G427"/>
    <mergeCell ref="AG425:AG427"/>
    <mergeCell ref="AH425:AH427"/>
    <mergeCell ref="AI425:AI427"/>
    <mergeCell ref="AJ425:AJ427"/>
    <mergeCell ref="AB426:AB427"/>
    <mergeCell ref="H425:H427"/>
    <mergeCell ref="B915:B917"/>
    <mergeCell ref="X927:X930"/>
    <mergeCell ref="AH944:AH946"/>
    <mergeCell ref="AC944:AC946"/>
    <mergeCell ref="AD944:AD946"/>
    <mergeCell ref="AH909:AH911"/>
    <mergeCell ref="B722:B725"/>
    <mergeCell ref="E762:E764"/>
    <mergeCell ref="F762:F764"/>
    <mergeCell ref="N762:N764"/>
    <mergeCell ref="C593:C596"/>
    <mergeCell ref="N781:N783"/>
    <mergeCell ref="C614:C616"/>
    <mergeCell ref="P597:P598"/>
    <mergeCell ref="P581:P582"/>
    <mergeCell ref="S593:S596"/>
    <mergeCell ref="B634:B636"/>
    <mergeCell ref="C634:C636"/>
    <mergeCell ref="T810:T813"/>
    <mergeCell ref="D842:D844"/>
    <mergeCell ref="E842:E844"/>
    <mergeCell ref="F842:F844"/>
    <mergeCell ref="E832:E834"/>
    <mergeCell ref="E825:E827"/>
    <mergeCell ref="C825:C827"/>
    <mergeCell ref="D828:D831"/>
    <mergeCell ref="E851:E853"/>
    <mergeCell ref="V857:V859"/>
    <mergeCell ref="H810:H813"/>
    <mergeCell ref="AI634:AI636"/>
    <mergeCell ref="AJ634:AJ636"/>
    <mergeCell ref="I556:I559"/>
    <mergeCell ref="H581:H582"/>
    <mergeCell ref="O575:O577"/>
    <mergeCell ref="AJ886:AJ888"/>
    <mergeCell ref="Z886:Z888"/>
    <mergeCell ref="W886:W888"/>
    <mergeCell ref="X886:X888"/>
    <mergeCell ref="Z883:Z885"/>
    <mergeCell ref="AJ889:AJ891"/>
    <mergeCell ref="AD876:AD878"/>
    <mergeCell ref="AJ870:AJ872"/>
    <mergeCell ref="AJ883:AJ885"/>
    <mergeCell ref="B443:B445"/>
    <mergeCell ref="C509:C511"/>
    <mergeCell ref="D509:D511"/>
    <mergeCell ref="G460:G462"/>
    <mergeCell ref="AF927:AF930"/>
    <mergeCell ref="AG927:AG930"/>
    <mergeCell ref="O457:O459"/>
    <mergeCell ref="C486:C488"/>
    <mergeCell ref="B934:B936"/>
    <mergeCell ref="B918:B920"/>
    <mergeCell ref="AD953:AD955"/>
    <mergeCell ref="AC963:AC965"/>
    <mergeCell ref="AE960:AE962"/>
    <mergeCell ref="AD937:AD939"/>
    <mergeCell ref="Y937:Y939"/>
    <mergeCell ref="B944:B946"/>
    <mergeCell ref="B950:B952"/>
    <mergeCell ref="E950:E952"/>
    <mergeCell ref="AH950:AH952"/>
    <mergeCell ref="AI950:AI952"/>
    <mergeCell ref="G918:G920"/>
    <mergeCell ref="V960:V962"/>
    <mergeCell ref="C915:C917"/>
    <mergeCell ref="E921:E923"/>
    <mergeCell ref="C937:C939"/>
    <mergeCell ref="D937:D939"/>
    <mergeCell ref="E937:E939"/>
    <mergeCell ref="F937:F939"/>
    <mergeCell ref="H918:H920"/>
    <mergeCell ref="O918:O920"/>
    <mergeCell ref="AI947:AI949"/>
    <mergeCell ref="Z927:Z930"/>
    <mergeCell ref="AH921:AH923"/>
    <mergeCell ref="AI931:AI933"/>
    <mergeCell ref="AH931:AH933"/>
    <mergeCell ref="AI944:AI946"/>
    <mergeCell ref="AJ915:AJ917"/>
    <mergeCell ref="Y940:Y943"/>
    <mergeCell ref="Z940:Z943"/>
    <mergeCell ref="AA968:AA971"/>
    <mergeCell ref="B960:B962"/>
    <mergeCell ref="F968:F971"/>
    <mergeCell ref="D956:D959"/>
    <mergeCell ref="B956:B959"/>
    <mergeCell ref="Y918:Y920"/>
    <mergeCell ref="Y963:Y965"/>
    <mergeCell ref="AC918:AC920"/>
    <mergeCell ref="AH956:AH959"/>
    <mergeCell ref="Y924:Y926"/>
    <mergeCell ref="B921:B923"/>
    <mergeCell ref="Y960:Y962"/>
    <mergeCell ref="AE915:AE917"/>
    <mergeCell ref="H931:H933"/>
    <mergeCell ref="D940:D943"/>
    <mergeCell ref="C918:C920"/>
    <mergeCell ref="F918:F920"/>
    <mergeCell ref="H921:H923"/>
    <mergeCell ref="O927:O930"/>
    <mergeCell ref="C924:C926"/>
    <mergeCell ref="D924:D926"/>
    <mergeCell ref="E924:E926"/>
    <mergeCell ref="C960:C962"/>
    <mergeCell ref="E960:E962"/>
    <mergeCell ref="K963:K965"/>
    <mergeCell ref="N963:N965"/>
    <mergeCell ref="L960:L961"/>
    <mergeCell ref="E934:E936"/>
    <mergeCell ref="K960:K961"/>
    <mergeCell ref="W931:W933"/>
    <mergeCell ref="X966:X967"/>
    <mergeCell ref="X953:X955"/>
    <mergeCell ref="AJ873:AJ875"/>
    <mergeCell ref="AJ867:AJ869"/>
    <mergeCell ref="Y870:Y872"/>
    <mergeCell ref="G883:G885"/>
    <mergeCell ref="G876:G878"/>
    <mergeCell ref="G873:G875"/>
    <mergeCell ref="G870:G872"/>
    <mergeCell ref="G867:G869"/>
    <mergeCell ref="W870:W872"/>
    <mergeCell ref="P867:P869"/>
    <mergeCell ref="F867:F869"/>
    <mergeCell ref="D873:D875"/>
    <mergeCell ref="Z879:Z882"/>
    <mergeCell ref="Z873:Z875"/>
    <mergeCell ref="AC867:AC869"/>
    <mergeCell ref="AD867:AD869"/>
    <mergeCell ref="AB867:AB869"/>
    <mergeCell ref="Z870:Z872"/>
    <mergeCell ref="T870:T872"/>
    <mergeCell ref="Y883:Y885"/>
    <mergeCell ref="AD870:AD872"/>
    <mergeCell ref="AE873:AE875"/>
    <mergeCell ref="F896:F898"/>
    <mergeCell ref="AF864:AF866"/>
    <mergeCell ref="AG864:AG866"/>
    <mergeCell ref="AH864:AH866"/>
    <mergeCell ref="AI864:AI866"/>
    <mergeCell ref="AJ864:AJ866"/>
    <mergeCell ref="AJ896:AJ898"/>
    <mergeCell ref="AG873:AG875"/>
    <mergeCell ref="AI873:AI875"/>
    <mergeCell ref="Z876:Z878"/>
    <mergeCell ref="T550:T552"/>
    <mergeCell ref="U550:U552"/>
    <mergeCell ref="V550:V552"/>
    <mergeCell ref="W550:W552"/>
    <mergeCell ref="X550:X552"/>
    <mergeCell ref="Y550:Y552"/>
    <mergeCell ref="Z550:Z552"/>
    <mergeCell ref="AA550:AA552"/>
    <mergeCell ref="AB550:AB552"/>
    <mergeCell ref="AC550:AC552"/>
    <mergeCell ref="AD550:AD552"/>
    <mergeCell ref="AI889:AI891"/>
    <mergeCell ref="U860:U863"/>
    <mergeCell ref="AJ860:AJ863"/>
    <mergeCell ref="AE864:AE866"/>
    <mergeCell ref="AJ876:AJ878"/>
    <mergeCell ref="Y876:Y878"/>
    <mergeCell ref="T876:T878"/>
    <mergeCell ref="V873:V875"/>
    <mergeCell ref="D870:D872"/>
    <mergeCell ref="G886:G888"/>
    <mergeCell ref="H886:H888"/>
    <mergeCell ref="I889:I891"/>
    <mergeCell ref="N889:N891"/>
    <mergeCell ref="O889:O891"/>
    <mergeCell ref="P889:P891"/>
    <mergeCell ref="Q889:Q891"/>
    <mergeCell ref="R889:R891"/>
    <mergeCell ref="S889:S891"/>
    <mergeCell ref="T889:T891"/>
    <mergeCell ref="U889:U891"/>
    <mergeCell ref="V889:V891"/>
    <mergeCell ref="F860:F863"/>
    <mergeCell ref="U883:U885"/>
    <mergeCell ref="S860:S863"/>
    <mergeCell ref="T860:T863"/>
    <mergeCell ref="AF870:AF872"/>
    <mergeCell ref="AG637:AG639"/>
    <mergeCell ref="D578:D580"/>
    <mergeCell ref="T553:T555"/>
    <mergeCell ref="U553:U555"/>
    <mergeCell ref="S553:S555"/>
    <mergeCell ref="P646:P648"/>
    <mergeCell ref="D800:D802"/>
    <mergeCell ref="W864:W866"/>
    <mergeCell ref="X864:X866"/>
    <mergeCell ref="Y864:Y866"/>
    <mergeCell ref="Z864:Z866"/>
    <mergeCell ref="AA864:AA866"/>
    <mergeCell ref="AB864:AB866"/>
    <mergeCell ref="AC864:AC866"/>
    <mergeCell ref="AD864:AD866"/>
    <mergeCell ref="I800:I802"/>
    <mergeCell ref="N800:N802"/>
    <mergeCell ref="O800:O802"/>
    <mergeCell ref="P800:P802"/>
    <mergeCell ref="Q800:Q802"/>
    <mergeCell ref="R800:R802"/>
    <mergeCell ref="S800:S802"/>
    <mergeCell ref="T800:T802"/>
    <mergeCell ref="U800:U802"/>
    <mergeCell ref="V800:V802"/>
    <mergeCell ref="W800:W802"/>
    <mergeCell ref="B1176:B1178"/>
    <mergeCell ref="C1176:C1178"/>
    <mergeCell ref="D1176:D1178"/>
    <mergeCell ref="E1176:E1178"/>
    <mergeCell ref="F1176:F1178"/>
    <mergeCell ref="G1176:G1178"/>
    <mergeCell ref="H1176:H1178"/>
    <mergeCell ref="I1176:I1178"/>
    <mergeCell ref="N1176:N1178"/>
    <mergeCell ref="O1176:O1178"/>
    <mergeCell ref="P1176:P1178"/>
    <mergeCell ref="Q1176:Q1178"/>
    <mergeCell ref="R1176:R1178"/>
    <mergeCell ref="S1176:S1178"/>
    <mergeCell ref="T1176:T1178"/>
    <mergeCell ref="F927:F930"/>
    <mergeCell ref="G927:G930"/>
    <mergeCell ref="C934:C936"/>
    <mergeCell ref="R953:R955"/>
    <mergeCell ref="R963:R965"/>
    <mergeCell ref="AD1176:AD1178"/>
    <mergeCell ref="AE1176:AE1178"/>
    <mergeCell ref="B864:B866"/>
    <mergeCell ref="C864:C866"/>
    <mergeCell ref="D864:D866"/>
    <mergeCell ref="E864:E866"/>
    <mergeCell ref="F864:F866"/>
    <mergeCell ref="G864:G866"/>
    <mergeCell ref="H864:H866"/>
    <mergeCell ref="I864:I866"/>
    <mergeCell ref="N864:N866"/>
    <mergeCell ref="O864:O866"/>
    <mergeCell ref="P864:P866"/>
    <mergeCell ref="B905:B908"/>
    <mergeCell ref="C905:C908"/>
    <mergeCell ref="D905:D908"/>
    <mergeCell ref="D899:D901"/>
    <mergeCell ref="G899:G901"/>
    <mergeCell ref="H899:H901"/>
    <mergeCell ref="AB1040:AB1042"/>
    <mergeCell ref="AB1009:AB1011"/>
    <mergeCell ref="B899:B901"/>
    <mergeCell ref="C899:C901"/>
    <mergeCell ref="D1163:D1165"/>
    <mergeCell ref="F1163:F1165"/>
    <mergeCell ref="G1163:G1165"/>
    <mergeCell ref="H1163:H1165"/>
    <mergeCell ref="I1163:I1165"/>
    <mergeCell ref="E1163:E1165"/>
    <mergeCell ref="B1157:B1159"/>
    <mergeCell ref="C1157:C1159"/>
    <mergeCell ref="AD1172:AD1175"/>
    <mergeCell ref="AE1172:AE1175"/>
    <mergeCell ref="T1160:T1162"/>
    <mergeCell ref="U1160:U1162"/>
    <mergeCell ref="V1160:V1162"/>
    <mergeCell ref="AJ1169:AJ1171"/>
    <mergeCell ref="X1166:X1168"/>
    <mergeCell ref="Y1166:Y1168"/>
    <mergeCell ref="AJ1133:AJ1135"/>
    <mergeCell ref="AJ1153:AJ1156"/>
    <mergeCell ref="AJ1065:AJ1067"/>
    <mergeCell ref="W1071:W1073"/>
    <mergeCell ref="X1071:X1073"/>
    <mergeCell ref="Y1071:Y1073"/>
    <mergeCell ref="Z1071:Z1073"/>
    <mergeCell ref="AA1071:AA1073"/>
    <mergeCell ref="AB1071:AB1073"/>
    <mergeCell ref="AC1071:AC1073"/>
    <mergeCell ref="AD1071:AD1073"/>
    <mergeCell ref="W1025:W1027"/>
    <mergeCell ref="AH1018:AH1020"/>
    <mergeCell ref="Z1025:Z1027"/>
    <mergeCell ref="Z1009:Z1011"/>
    <mergeCell ref="AF1123:AF1125"/>
    <mergeCell ref="AF1133:AF1135"/>
    <mergeCell ref="AC1153:AC1156"/>
    <mergeCell ref="AI1104:AI1106"/>
    <mergeCell ref="AJ1114:AJ1116"/>
    <mergeCell ref="AJ1107:AJ1109"/>
    <mergeCell ref="AJ1101:AJ1103"/>
    <mergeCell ref="AI1091:AI1093"/>
    <mergeCell ref="AG1172:AG1175"/>
    <mergeCell ref="AF1169:AF1171"/>
    <mergeCell ref="V1157:V1159"/>
    <mergeCell ref="AA1166:AA1168"/>
    <mergeCell ref="AI1166:AI1168"/>
    <mergeCell ref="AF1071:AF1073"/>
    <mergeCell ref="AG1071:AG1073"/>
    <mergeCell ref="AH1071:AH1073"/>
    <mergeCell ref="AB1088:AB1090"/>
    <mergeCell ref="AC1088:AC1090"/>
    <mergeCell ref="AD1088:AD1090"/>
    <mergeCell ref="AE1088:AE1090"/>
    <mergeCell ref="AF1088:AF1090"/>
    <mergeCell ref="AG1088:AG1090"/>
    <mergeCell ref="AH1088:AH1090"/>
    <mergeCell ref="P5:P6"/>
    <mergeCell ref="Q5:Q6"/>
    <mergeCell ref="R5:R6"/>
    <mergeCell ref="AC5:AC6"/>
    <mergeCell ref="AG5:AG6"/>
    <mergeCell ref="B390:B392"/>
    <mergeCell ref="C390:C392"/>
    <mergeCell ref="D390:D392"/>
    <mergeCell ref="E390:E392"/>
    <mergeCell ref="F390:F392"/>
    <mergeCell ref="N480:N482"/>
    <mergeCell ref="O480:O482"/>
    <mergeCell ref="P480:P482"/>
    <mergeCell ref="O425:O427"/>
    <mergeCell ref="P425:P427"/>
    <mergeCell ref="Q425:Q427"/>
    <mergeCell ref="R425:R427"/>
    <mergeCell ref="S425:S427"/>
    <mergeCell ref="T425:T427"/>
    <mergeCell ref="U425:U427"/>
    <mergeCell ref="V425:V427"/>
    <mergeCell ref="H440:H442"/>
    <mergeCell ref="Q434:Q436"/>
    <mergeCell ref="Y428:Y430"/>
    <mergeCell ref="I486:I488"/>
    <mergeCell ref="B457:B459"/>
    <mergeCell ref="C457:C459"/>
    <mergeCell ref="N460:N462"/>
    <mergeCell ref="H492:H494"/>
    <mergeCell ref="C443:C445"/>
    <mergeCell ref="D443:D445"/>
    <mergeCell ref="D457:D459"/>
    <mergeCell ref="H460:H462"/>
    <mergeCell ref="C489:C491"/>
    <mergeCell ref="G492:G494"/>
    <mergeCell ref="AJ5:AJ6"/>
    <mergeCell ref="C15:C17"/>
    <mergeCell ref="D15:D17"/>
    <mergeCell ref="E15:E17"/>
    <mergeCell ref="N15:N17"/>
    <mergeCell ref="N544:N546"/>
    <mergeCell ref="O544:O546"/>
    <mergeCell ref="P544:P546"/>
    <mergeCell ref="E735:E737"/>
    <mergeCell ref="F735:F737"/>
    <mergeCell ref="G735:G737"/>
    <mergeCell ref="H735:H737"/>
    <mergeCell ref="I735:I737"/>
    <mergeCell ref="N735:N737"/>
    <mergeCell ref="C541:C543"/>
    <mergeCell ref="V700:V702"/>
    <mergeCell ref="B750:B752"/>
    <mergeCell ref="D750:D752"/>
    <mergeCell ref="B753:B755"/>
    <mergeCell ref="E750:E752"/>
    <mergeCell ref="I753:I755"/>
    <mergeCell ref="O750:O752"/>
    <mergeCell ref="B758:B761"/>
    <mergeCell ref="P753:P755"/>
    <mergeCell ref="I758:I761"/>
    <mergeCell ref="O758:O761"/>
    <mergeCell ref="B716:B718"/>
    <mergeCell ref="B726:B728"/>
    <mergeCell ref="E756:E757"/>
    <mergeCell ref="D653:D656"/>
    <mergeCell ref="D747:D749"/>
    <mergeCell ref="E747:E749"/>
    <mergeCell ref="E744:E746"/>
    <mergeCell ref="N597:N598"/>
    <mergeCell ref="R421:R424"/>
    <mergeCell ref="S421:S424"/>
    <mergeCell ref="T421:T424"/>
    <mergeCell ref="U421:U424"/>
    <mergeCell ref="V421:V424"/>
    <mergeCell ref="B499:B502"/>
    <mergeCell ref="B463:B465"/>
    <mergeCell ref="N463:N465"/>
    <mergeCell ref="N434:N436"/>
    <mergeCell ref="G457:G459"/>
    <mergeCell ref="O460:O462"/>
    <mergeCell ref="P460:P462"/>
    <mergeCell ref="Q460:Q462"/>
    <mergeCell ref="D524:D526"/>
    <mergeCell ref="I531:I533"/>
    <mergeCell ref="C515:C517"/>
    <mergeCell ref="C463:C465"/>
    <mergeCell ref="E460:E462"/>
    <mergeCell ref="N454:N456"/>
    <mergeCell ref="O454:O456"/>
    <mergeCell ref="P454:P456"/>
    <mergeCell ref="I457:I459"/>
    <mergeCell ref="I454:I456"/>
    <mergeCell ref="Q503:Q505"/>
    <mergeCell ref="B421:B424"/>
    <mergeCell ref="C421:C424"/>
    <mergeCell ref="D421:D424"/>
    <mergeCell ref="E421:E424"/>
    <mergeCell ref="F421:F424"/>
    <mergeCell ref="G421:G424"/>
    <mergeCell ref="H421:H424"/>
    <mergeCell ref="I421:I424"/>
    <mergeCell ref="N421:N424"/>
    <mergeCell ref="O421:O424"/>
    <mergeCell ref="P421:P424"/>
    <mergeCell ref="Q534:Q536"/>
    <mergeCell ref="O524:O526"/>
    <mergeCell ref="AE550:AE552"/>
    <mergeCell ref="AF550:AF552"/>
    <mergeCell ref="AG550:AG552"/>
    <mergeCell ref="AC544:AC546"/>
    <mergeCell ref="AD544:AD546"/>
    <mergeCell ref="AE544:AE546"/>
    <mergeCell ref="AF544:AF546"/>
    <mergeCell ref="AG544:AG546"/>
    <mergeCell ref="AG518:AG520"/>
    <mergeCell ref="Q486:Q488"/>
    <mergeCell ref="Q454:Q456"/>
    <mergeCell ref="O450:O453"/>
    <mergeCell ref="Q469:Q471"/>
    <mergeCell ref="R469:R471"/>
    <mergeCell ref="P469:P471"/>
    <mergeCell ref="AC537:AC540"/>
    <mergeCell ref="R534:R536"/>
    <mergeCell ref="T515:T517"/>
    <mergeCell ref="U515:U517"/>
    <mergeCell ref="N499:N502"/>
    <mergeCell ref="O499:O502"/>
    <mergeCell ref="U534:U536"/>
    <mergeCell ref="S544:S546"/>
    <mergeCell ref="T544:T546"/>
    <mergeCell ref="U544:U546"/>
    <mergeCell ref="V544:V546"/>
    <mergeCell ref="W544:W546"/>
    <mergeCell ref="C758:C761"/>
    <mergeCell ref="B680:B682"/>
    <mergeCell ref="C680:C682"/>
    <mergeCell ref="D680:D682"/>
    <mergeCell ref="B587:B589"/>
    <mergeCell ref="B593:B596"/>
    <mergeCell ref="E680:E682"/>
    <mergeCell ref="F680:F682"/>
    <mergeCell ref="V719:V721"/>
    <mergeCell ref="I553:I555"/>
    <mergeCell ref="H566:H567"/>
    <mergeCell ref="C587:C589"/>
    <mergeCell ref="E578:E580"/>
    <mergeCell ref="E649:E652"/>
    <mergeCell ref="Q640:Q642"/>
    <mergeCell ref="H657:H659"/>
    <mergeCell ref="C643:C645"/>
    <mergeCell ref="D643:D645"/>
    <mergeCell ref="N646:N648"/>
    <mergeCell ref="O646:O648"/>
    <mergeCell ref="E646:E648"/>
    <mergeCell ref="B547:B549"/>
    <mergeCell ref="C547:C549"/>
    <mergeCell ref="D541:D543"/>
    <mergeCell ref="E541:E543"/>
    <mergeCell ref="F541:F543"/>
    <mergeCell ref="E634:E636"/>
    <mergeCell ref="B544:B546"/>
    <mergeCell ref="C544:C546"/>
    <mergeCell ref="D544:D546"/>
    <mergeCell ref="E544:E546"/>
    <mergeCell ref="F544:F546"/>
    <mergeCell ref="G544:G546"/>
    <mergeCell ref="H544:H546"/>
    <mergeCell ref="I544:I546"/>
    <mergeCell ref="B1528:B1531"/>
    <mergeCell ref="P1522:P1524"/>
    <mergeCell ref="Q1522:Q1524"/>
    <mergeCell ref="R1522:R1524"/>
    <mergeCell ref="S1522:S1524"/>
    <mergeCell ref="T1522:T1524"/>
    <mergeCell ref="U1522:U1524"/>
    <mergeCell ref="V1522:V1524"/>
    <mergeCell ref="W1522:W1524"/>
    <mergeCell ref="X1528:X1531"/>
    <mergeCell ref="Y1528:Y1531"/>
    <mergeCell ref="Z1528:Z1531"/>
    <mergeCell ref="AA1528:AA1531"/>
    <mergeCell ref="AB1528:AB1531"/>
    <mergeCell ref="D1528:D1531"/>
    <mergeCell ref="E1528:E1531"/>
    <mergeCell ref="H1522:H1524"/>
    <mergeCell ref="B472:B475"/>
    <mergeCell ref="C472:C475"/>
    <mergeCell ref="D472:D475"/>
    <mergeCell ref="E472:E475"/>
    <mergeCell ref="G463:G465"/>
    <mergeCell ref="H463:H465"/>
    <mergeCell ref="T1349:T1352"/>
    <mergeCell ref="U1349:U1352"/>
    <mergeCell ref="V1349:V1352"/>
    <mergeCell ref="W1349:W1352"/>
    <mergeCell ref="X1349:X1352"/>
    <mergeCell ref="Y1349:Y1352"/>
    <mergeCell ref="Z1349:Z1352"/>
    <mergeCell ref="AA1349:AA1352"/>
    <mergeCell ref="AB1349:AB1352"/>
    <mergeCell ref="AC1349:AC1352"/>
    <mergeCell ref="B691:B693"/>
    <mergeCell ref="C691:C693"/>
    <mergeCell ref="D691:D693"/>
    <mergeCell ref="E691:E693"/>
    <mergeCell ref="F691:F693"/>
    <mergeCell ref="G691:G693"/>
    <mergeCell ref="H691:H693"/>
    <mergeCell ref="I691:I693"/>
    <mergeCell ref="J691:J693"/>
    <mergeCell ref="K691:K693"/>
    <mergeCell ref="X1176:X1178"/>
    <mergeCell ref="Y1176:Y1178"/>
    <mergeCell ref="P583:P586"/>
    <mergeCell ref="O463:O465"/>
    <mergeCell ref="P463:P465"/>
    <mergeCell ref="Q463:Q465"/>
    <mergeCell ref="AA499:AA502"/>
    <mergeCell ref="O563:O565"/>
    <mergeCell ref="P553:P555"/>
    <mergeCell ref="U560:U562"/>
    <mergeCell ref="R509:R511"/>
    <mergeCell ref="Q527:Q530"/>
    <mergeCell ref="R518:R520"/>
    <mergeCell ref="U466:U468"/>
    <mergeCell ref="V466:V468"/>
    <mergeCell ref="S463:S465"/>
    <mergeCell ref="S466:S468"/>
    <mergeCell ref="S503:S505"/>
    <mergeCell ref="S495:S498"/>
    <mergeCell ref="AB1169:AB1171"/>
    <mergeCell ref="AC1172:AC1175"/>
    <mergeCell ref="I1522:I1524"/>
    <mergeCell ref="N1522:N1524"/>
    <mergeCell ref="O1522:O1524"/>
    <mergeCell ref="AC1483:AC1484"/>
    <mergeCell ref="AD1483:AD1484"/>
    <mergeCell ref="AE1483:AE1484"/>
    <mergeCell ref="AF1483:AF1484"/>
    <mergeCell ref="E1509:E1511"/>
    <mergeCell ref="F1489:F1491"/>
    <mergeCell ref="F1467:F1468"/>
    <mergeCell ref="Z1469:Z1470"/>
    <mergeCell ref="H1471:H1474"/>
    <mergeCell ref="E1471:E1474"/>
    <mergeCell ref="E1469:E1470"/>
    <mergeCell ref="H1512:H1514"/>
    <mergeCell ref="N1471:N1474"/>
    <mergeCell ref="Y1512:Y1514"/>
    <mergeCell ref="W1503:W1505"/>
    <mergeCell ref="H1525:H1527"/>
    <mergeCell ref="I1525:I1527"/>
    <mergeCell ref="N1525:N1527"/>
    <mergeCell ref="O1525:O1527"/>
    <mergeCell ref="P1525:P1527"/>
    <mergeCell ref="Q1525:Q1527"/>
    <mergeCell ref="R1525:R1527"/>
    <mergeCell ref="S1525:S1527"/>
    <mergeCell ref="T1525:T1527"/>
    <mergeCell ref="V1525:V1527"/>
    <mergeCell ref="H1518:H1521"/>
    <mergeCell ref="R1478:R1480"/>
    <mergeCell ref="E1467:E1468"/>
    <mergeCell ref="E896:E898"/>
    <mergeCell ref="AJ1176:AJ1178"/>
    <mergeCell ref="AJ1021:AJ1024"/>
    <mergeCell ref="AF1031:AF1033"/>
    <mergeCell ref="AG1031:AG1033"/>
    <mergeCell ref="AF1025:AF1027"/>
    <mergeCell ref="AH1025:AH1027"/>
    <mergeCell ref="W896:W898"/>
    <mergeCell ref="X896:X898"/>
    <mergeCell ref="Y896:Y898"/>
    <mergeCell ref="Z896:Z898"/>
    <mergeCell ref="AA896:AA898"/>
    <mergeCell ref="AB896:AB898"/>
    <mergeCell ref="AC896:AC898"/>
    <mergeCell ref="E905:E908"/>
    <mergeCell ref="F905:F908"/>
    <mergeCell ref="G905:G908"/>
    <mergeCell ref="H905:H908"/>
    <mergeCell ref="I905:I908"/>
    <mergeCell ref="N905:N908"/>
    <mergeCell ref="O905:O908"/>
    <mergeCell ref="P905:P908"/>
    <mergeCell ref="Q905:Q908"/>
    <mergeCell ref="R905:R908"/>
    <mergeCell ref="S905:S908"/>
    <mergeCell ref="T905:T908"/>
    <mergeCell ref="U905:U908"/>
    <mergeCell ref="V905:V908"/>
    <mergeCell ref="W905:W908"/>
    <mergeCell ref="X905:X908"/>
    <mergeCell ref="AD1460:AD1463"/>
    <mergeCell ref="E899:E901"/>
    <mergeCell ref="F899:F901"/>
    <mergeCell ref="B1306:B1308"/>
    <mergeCell ref="C1306:C1308"/>
    <mergeCell ref="D1306:D1308"/>
    <mergeCell ref="E1306:E1308"/>
    <mergeCell ref="F1306:F1308"/>
    <mergeCell ref="G1306:G1308"/>
    <mergeCell ref="H1306:H1308"/>
    <mergeCell ref="I1306:I1308"/>
    <mergeCell ref="X1179:X1181"/>
    <mergeCell ref="Y1179:Y1181"/>
    <mergeCell ref="Z1179:Z1181"/>
    <mergeCell ref="AA1179:AA1181"/>
    <mergeCell ref="AB1179:AB1181"/>
    <mergeCell ref="AC1179:AC1181"/>
    <mergeCell ref="AD691:AD693"/>
    <mergeCell ref="AE691:AE693"/>
    <mergeCell ref="AF691:AF693"/>
    <mergeCell ref="AG691:AG693"/>
    <mergeCell ref="AH691:AH693"/>
    <mergeCell ref="AI691:AI693"/>
    <mergeCell ref="AJ691:AJ693"/>
    <mergeCell ref="B550:B552"/>
    <mergeCell ref="C550:C552"/>
    <mergeCell ref="D550:D552"/>
    <mergeCell ref="E550:E552"/>
    <mergeCell ref="F550:F552"/>
    <mergeCell ref="G550:G552"/>
    <mergeCell ref="H550:H552"/>
    <mergeCell ref="I550:I552"/>
    <mergeCell ref="N550:N552"/>
    <mergeCell ref="O550:O552"/>
    <mergeCell ref="P550:P552"/>
    <mergeCell ref="Q550:Q552"/>
    <mergeCell ref="R550:R552"/>
    <mergeCell ref="S550:S552"/>
    <mergeCell ref="C1303:C1305"/>
    <mergeCell ref="D1303:D1305"/>
    <mergeCell ref="E1303:E1305"/>
    <mergeCell ref="F1303:F1305"/>
    <mergeCell ref="G1303:G1305"/>
    <mergeCell ref="H1303:H1305"/>
    <mergeCell ref="I1303:I1305"/>
    <mergeCell ref="N1303:N1305"/>
    <mergeCell ref="O1303:O1305"/>
    <mergeCell ref="P1303:P1305"/>
    <mergeCell ref="Q1303:Q1305"/>
    <mergeCell ref="AJ1303:AJ1305"/>
    <mergeCell ref="AE899:AE901"/>
    <mergeCell ref="AF899:AF901"/>
    <mergeCell ref="AG899:AG901"/>
    <mergeCell ref="AH899:AH901"/>
    <mergeCell ref="AI899:AI901"/>
    <mergeCell ref="AJ899:AJ901"/>
    <mergeCell ref="R902:R904"/>
    <mergeCell ref="S902:S904"/>
    <mergeCell ref="T902:T904"/>
    <mergeCell ref="U902:U904"/>
    <mergeCell ref="V902:V904"/>
    <mergeCell ref="AJ1034:AJ1036"/>
    <mergeCell ref="AJ1037:AJ1039"/>
    <mergeCell ref="Y1037:Y1039"/>
    <mergeCell ref="W1040:W1042"/>
    <mergeCell ref="AI1043:AI1045"/>
    <mergeCell ref="Z1006:Z1008"/>
    <mergeCell ref="AI1088:AI1090"/>
    <mergeCell ref="AJ1088:AJ1090"/>
    <mergeCell ref="Y905:Y908"/>
    <mergeCell ref="Z905:Z908"/>
    <mergeCell ref="AA905:AA908"/>
    <mergeCell ref="AB905:AB908"/>
    <mergeCell ref="AC905:AC908"/>
    <mergeCell ref="AD905:AD908"/>
    <mergeCell ref="AE905:AE908"/>
    <mergeCell ref="AF905:AF908"/>
    <mergeCell ref="AG905:AG908"/>
    <mergeCell ref="AH905:AH908"/>
    <mergeCell ref="AI905:AI908"/>
    <mergeCell ref="AJ905:AJ908"/>
    <mergeCell ref="R1303:R1305"/>
    <mergeCell ref="S1303:S1305"/>
    <mergeCell ref="T1303:T1305"/>
    <mergeCell ref="U1303:U1305"/>
    <mergeCell ref="V1303:V1305"/>
    <mergeCell ref="W1303:W1305"/>
    <mergeCell ref="X1303:X1305"/>
    <mergeCell ref="Y1303:Y1305"/>
    <mergeCell ref="Z1303:Z1305"/>
    <mergeCell ref="AA1303:AA1305"/>
    <mergeCell ref="AB1303:AB1305"/>
    <mergeCell ref="AC1303:AC1305"/>
    <mergeCell ref="AD1303:AD1305"/>
    <mergeCell ref="AE1303:AE1305"/>
    <mergeCell ref="AF1303:AF1305"/>
    <mergeCell ref="AG1303:AG1305"/>
    <mergeCell ref="AH1303:AH1305"/>
    <mergeCell ref="AI1303:AI1305"/>
    <mergeCell ref="AI1071:AI1073"/>
    <mergeCell ref="AJ1071:AJ1073"/>
    <mergeCell ref="AF1104:AF1106"/>
    <mergeCell ref="AI1110:AI1113"/>
    <mergeCell ref="AH1107:AH1109"/>
    <mergeCell ref="AI1123:AI1125"/>
    <mergeCell ref="AI1077:AI1080"/>
    <mergeCell ref="AH1126:AH1128"/>
    <mergeCell ref="AI1101:AI1103"/>
    <mergeCell ref="AA1114:AA1116"/>
    <mergeCell ref="AI1129:AI1132"/>
    <mergeCell ref="AB1163:AB1165"/>
    <mergeCell ref="AJ1150:AJ1152"/>
    <mergeCell ref="AJ1043:AJ1045"/>
    <mergeCell ref="AH1172:AH1175"/>
    <mergeCell ref="AE1120:AE1122"/>
    <mergeCell ref="AB1120:AB1122"/>
    <mergeCell ref="AG1133:AG1135"/>
    <mergeCell ref="AB1133:AB1135"/>
    <mergeCell ref="AI1133:AI1135"/>
    <mergeCell ref="AH1153:AH1156"/>
    <mergeCell ref="AG1110:AG1113"/>
    <mergeCell ref="AE1101:AE1103"/>
    <mergeCell ref="T1061:T1064"/>
    <mergeCell ref="V1009:V1011"/>
    <mergeCell ref="T1088:T1090"/>
    <mergeCell ref="U1088:U1090"/>
    <mergeCell ref="V1088:V1090"/>
    <mergeCell ref="W1088:W1090"/>
    <mergeCell ref="X1088:X1090"/>
    <mergeCell ref="Y1088:Y1090"/>
    <mergeCell ref="Z1088:Z1090"/>
    <mergeCell ref="B203:B206"/>
    <mergeCell ref="C203:C206"/>
    <mergeCell ref="D203:D206"/>
    <mergeCell ref="E203:E206"/>
    <mergeCell ref="F203:F206"/>
    <mergeCell ref="G203:G206"/>
    <mergeCell ref="H203:H206"/>
    <mergeCell ref="I203:I206"/>
    <mergeCell ref="N203:N206"/>
    <mergeCell ref="O203:O206"/>
    <mergeCell ref="P203:P206"/>
    <mergeCell ref="Q203:Q206"/>
    <mergeCell ref="R203:R206"/>
    <mergeCell ref="S203:S206"/>
    <mergeCell ref="T203:T206"/>
    <mergeCell ref="U203:U206"/>
    <mergeCell ref="V203:V206"/>
    <mergeCell ref="W203:W206"/>
    <mergeCell ref="X203:X206"/>
    <mergeCell ref="Y203:Y206"/>
    <mergeCell ref="Z203:Z206"/>
    <mergeCell ref="AA203:AA206"/>
    <mergeCell ref="AB203:AB206"/>
    <mergeCell ref="AC203:AC206"/>
    <mergeCell ref="AD203:AD206"/>
    <mergeCell ref="AE203:AE206"/>
    <mergeCell ref="AF203:AF206"/>
    <mergeCell ref="AG203:AG206"/>
    <mergeCell ref="AH203:AH206"/>
    <mergeCell ref="AI203:AI206"/>
    <mergeCell ref="AJ203:AJ206"/>
    <mergeCell ref="R691:R693"/>
    <mergeCell ref="S691:S693"/>
    <mergeCell ref="T691:T693"/>
    <mergeCell ref="U691:U693"/>
    <mergeCell ref="V691:V693"/>
    <mergeCell ref="W691:W693"/>
    <mergeCell ref="X691:X693"/>
    <mergeCell ref="Y691:Y693"/>
    <mergeCell ref="Z691:Z693"/>
    <mergeCell ref="AA691:AA693"/>
    <mergeCell ref="AB691:AB693"/>
    <mergeCell ref="AC691:AC693"/>
    <mergeCell ref="I425:I427"/>
    <mergeCell ref="N425:N427"/>
    <mergeCell ref="AJ544:AJ546"/>
    <mergeCell ref="N509:N511"/>
    <mergeCell ref="AH541:AH543"/>
    <mergeCell ref="AJ509:AJ511"/>
    <mergeCell ref="AG537:AG540"/>
    <mergeCell ref="AH537:AH540"/>
    <mergeCell ref="AH544:AH546"/>
    <mergeCell ref="AI544:AI546"/>
    <mergeCell ref="AJ460:AJ462"/>
    <mergeCell ref="AI460:AI462"/>
    <mergeCell ref="AH463:AH465"/>
    <mergeCell ref="AI463:AI465"/>
    <mergeCell ref="T437:T439"/>
    <mergeCell ref="T503:T505"/>
    <mergeCell ref="S489:S491"/>
    <mergeCell ref="T492:T494"/>
    <mergeCell ref="U489:U491"/>
    <mergeCell ref="R472:R475"/>
    <mergeCell ref="S499:S502"/>
    <mergeCell ref="B1748:B1750"/>
    <mergeCell ref="C1748:C1750"/>
    <mergeCell ref="D1748:D1750"/>
    <mergeCell ref="E1748:E1750"/>
    <mergeCell ref="F1748:F1750"/>
    <mergeCell ref="G1748:G1750"/>
    <mergeCell ref="H1748:H1750"/>
    <mergeCell ref="I1748:I1750"/>
    <mergeCell ref="N1748:N1750"/>
    <mergeCell ref="O1748:O1750"/>
    <mergeCell ref="P1748:P1750"/>
    <mergeCell ref="Q1748:Q1750"/>
    <mergeCell ref="R1748:R1750"/>
    <mergeCell ref="S1748:S1750"/>
    <mergeCell ref="T1748:T1750"/>
    <mergeCell ref="U1748:U1750"/>
    <mergeCell ref="V1748:V1750"/>
    <mergeCell ref="W1748:W1750"/>
    <mergeCell ref="X1748:X1750"/>
    <mergeCell ref="Y1748:Y1750"/>
    <mergeCell ref="Z1748:Z1750"/>
    <mergeCell ref="AA1748:AA1750"/>
    <mergeCell ref="AB1748:AB1750"/>
    <mergeCell ref="AC1748:AC1750"/>
    <mergeCell ref="AD1748:AD1750"/>
    <mergeCell ref="AE1748:AE1750"/>
    <mergeCell ref="AF1748:AF1750"/>
    <mergeCell ref="AG1748:AG1750"/>
    <mergeCell ref="AH1748:AH1750"/>
    <mergeCell ref="AI1748:AI1750"/>
    <mergeCell ref="AJ1748:AJ1750"/>
    <mergeCell ref="AE1306:AE1308"/>
    <mergeCell ref="AF1306:AF1308"/>
    <mergeCell ref="AG1306:AG1308"/>
    <mergeCell ref="AH1306:AH1308"/>
    <mergeCell ref="AI1306:AI1308"/>
    <mergeCell ref="AJ1306:AJ1308"/>
    <mergeCell ref="R1457:R1459"/>
    <mergeCell ref="S1457:S1459"/>
    <mergeCell ref="T1457:T1459"/>
    <mergeCell ref="U1457:U1459"/>
    <mergeCell ref="V1457:V1459"/>
    <mergeCell ref="W1457:W1459"/>
    <mergeCell ref="B1423:B1425"/>
    <mergeCell ref="C1423:C1425"/>
    <mergeCell ref="D1423:D1425"/>
    <mergeCell ref="E1423:E1425"/>
    <mergeCell ref="F1423:F1425"/>
    <mergeCell ref="G1423:G1425"/>
    <mergeCell ref="H1423:H1425"/>
    <mergeCell ref="I1423:I1425"/>
    <mergeCell ref="N1423:N1425"/>
    <mergeCell ref="B1426:B1428"/>
    <mergeCell ref="C1426:C1428"/>
    <mergeCell ref="D1426:D1428"/>
    <mergeCell ref="E1426:E1428"/>
    <mergeCell ref="F1426:F1428"/>
    <mergeCell ref="G1426:G1428"/>
    <mergeCell ref="H1426:H1428"/>
    <mergeCell ref="I1426:I1428"/>
    <mergeCell ref="N1426:N1428"/>
    <mergeCell ref="O1426:O1428"/>
    <mergeCell ref="AI1353:AI1355"/>
    <mergeCell ref="AJ1353:AJ1355"/>
    <mergeCell ref="AC60:AC61"/>
    <mergeCell ref="AD60:AD61"/>
    <mergeCell ref="AE60:AE61"/>
    <mergeCell ref="AF60:AF61"/>
    <mergeCell ref="AG60:AG61"/>
    <mergeCell ref="AH60:AH61"/>
    <mergeCell ref="AI60:AI61"/>
    <mergeCell ref="AJ60:AJ61"/>
    <mergeCell ref="B62:B65"/>
    <mergeCell ref="C62:C65"/>
    <mergeCell ref="D62:D65"/>
    <mergeCell ref="E62:E65"/>
    <mergeCell ref="F62:F65"/>
    <mergeCell ref="G62:G65"/>
    <mergeCell ref="H62:H65"/>
    <mergeCell ref="I62:I65"/>
    <mergeCell ref="N62:N65"/>
    <mergeCell ref="O62:O65"/>
    <mergeCell ref="P62:P65"/>
    <mergeCell ref="Q62:Q65"/>
    <mergeCell ref="R62:R65"/>
    <mergeCell ref="S62:S65"/>
    <mergeCell ref="T62:T65"/>
    <mergeCell ref="U62:U65"/>
    <mergeCell ref="V62:V65"/>
    <mergeCell ref="W62:W65"/>
    <mergeCell ref="X62:X65"/>
    <mergeCell ref="Y62:Y65"/>
    <mergeCell ref="Z62:Z65"/>
    <mergeCell ref="AA62:AA65"/>
    <mergeCell ref="AB62:AB65"/>
    <mergeCell ref="AC62:AC65"/>
    <mergeCell ref="AD62:AD65"/>
    <mergeCell ref="AE62:AE65"/>
    <mergeCell ref="AF62:AF65"/>
    <mergeCell ref="AG62:AG65"/>
    <mergeCell ref="AH62:AH65"/>
    <mergeCell ref="AI62:AI65"/>
    <mergeCell ref="AJ62:AJ65"/>
    <mergeCell ref="O1751:O1753"/>
    <mergeCell ref="P1751:P1753"/>
    <mergeCell ref="Q1751:Q1753"/>
    <mergeCell ref="R1751:R1753"/>
    <mergeCell ref="S1751:S1753"/>
    <mergeCell ref="T1751:T1753"/>
    <mergeCell ref="U1751:U1753"/>
    <mergeCell ref="V1751:V1753"/>
    <mergeCell ref="W1751:W1753"/>
    <mergeCell ref="X1751:X1753"/>
    <mergeCell ref="Y1751:Y1753"/>
    <mergeCell ref="Z1751:Z1753"/>
    <mergeCell ref="AA1751:AA1753"/>
    <mergeCell ref="AB1751:AB1753"/>
    <mergeCell ref="AC1751:AC1753"/>
    <mergeCell ref="AD1751:AD1753"/>
    <mergeCell ref="AE1751:AE1753"/>
    <mergeCell ref="AF1751:AF1753"/>
    <mergeCell ref="AG1751:AG1753"/>
    <mergeCell ref="AH1751:AH1753"/>
    <mergeCell ref="AI1751:AI1753"/>
    <mergeCell ref="AJ1751:AJ1753"/>
    <mergeCell ref="O1306:O1308"/>
    <mergeCell ref="P1306:P1308"/>
    <mergeCell ref="Q1306:Q1308"/>
    <mergeCell ref="R1306:R1308"/>
    <mergeCell ref="S1306:S1308"/>
    <mergeCell ref="T1306:T1308"/>
    <mergeCell ref="U1306:U1308"/>
    <mergeCell ref="V1306:V1308"/>
    <mergeCell ref="W1306:W1308"/>
    <mergeCell ref="X1306:X1308"/>
    <mergeCell ref="Y1306:Y1308"/>
    <mergeCell ref="Z1306:Z1308"/>
    <mergeCell ref="AA1306:AA1308"/>
    <mergeCell ref="AB1306:AB1308"/>
    <mergeCell ref="AC1306:AC1308"/>
    <mergeCell ref="AD1306:AD1308"/>
    <mergeCell ref="O1423:O1425"/>
    <mergeCell ref="P1423:P1425"/>
    <mergeCell ref="Q1423:Q1425"/>
    <mergeCell ref="R1423:R1425"/>
    <mergeCell ref="S1423:S1425"/>
    <mergeCell ref="T1423:T1425"/>
    <mergeCell ref="U1423:U1425"/>
    <mergeCell ref="V1423:V1425"/>
    <mergeCell ref="W1423:W1425"/>
    <mergeCell ref="X1423:X1425"/>
    <mergeCell ref="Y1423:Y1425"/>
    <mergeCell ref="Z1423:Z1425"/>
    <mergeCell ref="AA1423:AA1425"/>
    <mergeCell ref="AB1423:AB1425"/>
    <mergeCell ref="AC1423:AC1425"/>
    <mergeCell ref="AD1423:AD1425"/>
    <mergeCell ref="AE1423:AE1425"/>
    <mergeCell ref="AF1423:AF1425"/>
    <mergeCell ref="AG1423:AG1425"/>
    <mergeCell ref="AH1423:AH1425"/>
    <mergeCell ref="AI1423:AI1425"/>
    <mergeCell ref="AJ1423:AJ1425"/>
    <mergeCell ref="AG1457:AG1459"/>
    <mergeCell ref="AH1457:AH1459"/>
    <mergeCell ref="AI1457:AI1459"/>
    <mergeCell ref="R1539:R1541"/>
    <mergeCell ref="AJ1457:AJ1459"/>
    <mergeCell ref="B732:B734"/>
    <mergeCell ref="C732:C734"/>
    <mergeCell ref="D732:D734"/>
    <mergeCell ref="E732:E734"/>
    <mergeCell ref="F732:F734"/>
    <mergeCell ref="G732:G734"/>
    <mergeCell ref="H732:H734"/>
    <mergeCell ref="I732:I734"/>
    <mergeCell ref="N732:N734"/>
    <mergeCell ref="O732:O734"/>
    <mergeCell ref="P732:P734"/>
    <mergeCell ref="Q732:Q734"/>
    <mergeCell ref="R732:R734"/>
    <mergeCell ref="S732:S734"/>
    <mergeCell ref="T732:T734"/>
    <mergeCell ref="U732:U734"/>
    <mergeCell ref="V732:V734"/>
    <mergeCell ref="W732:W734"/>
    <mergeCell ref="X732:X734"/>
    <mergeCell ref="Y732:Y734"/>
    <mergeCell ref="Z732:Z734"/>
    <mergeCell ref="AA732:AA734"/>
    <mergeCell ref="AB732:AB734"/>
    <mergeCell ref="AC732:AC734"/>
    <mergeCell ref="AD732:AD734"/>
    <mergeCell ref="AE732:AE734"/>
    <mergeCell ref="AF732:AF734"/>
    <mergeCell ref="AG732:AG734"/>
    <mergeCell ref="AH732:AH734"/>
    <mergeCell ref="AI732:AI734"/>
    <mergeCell ref="AJ732:AJ734"/>
    <mergeCell ref="B735:B737"/>
    <mergeCell ref="C735:C737"/>
    <mergeCell ref="D735:D737"/>
    <mergeCell ref="O735:O737"/>
    <mergeCell ref="P735:P737"/>
    <mergeCell ref="Q735:Q737"/>
    <mergeCell ref="R735:R737"/>
    <mergeCell ref="S735:S737"/>
    <mergeCell ref="T735:T737"/>
    <mergeCell ref="U735:U737"/>
    <mergeCell ref="V735:V737"/>
    <mergeCell ref="W735:W737"/>
    <mergeCell ref="X735:X737"/>
    <mergeCell ref="P1426:P1428"/>
    <mergeCell ref="AA1088:AA1090"/>
    <mergeCell ref="B1303:B1305"/>
    <mergeCell ref="AB899:AB901"/>
    <mergeCell ref="AC899:AC901"/>
    <mergeCell ref="AD899:AD901"/>
    <mergeCell ref="Y902:Y904"/>
    <mergeCell ref="Z902:Z904"/>
    <mergeCell ref="AA902:AA904"/>
    <mergeCell ref="AB902:AB904"/>
    <mergeCell ref="AC902:AC904"/>
    <mergeCell ref="AD902:AD904"/>
    <mergeCell ref="AE902:AE904"/>
    <mergeCell ref="AF902:AF904"/>
    <mergeCell ref="AG902:AG904"/>
    <mergeCell ref="AJ1172:AJ1175"/>
    <mergeCell ref="AJ1077:AJ1080"/>
    <mergeCell ref="AJ902:AJ904"/>
    <mergeCell ref="S1088:S1090"/>
    <mergeCell ref="V1702:V1704"/>
    <mergeCell ref="W1702:W1704"/>
    <mergeCell ref="X1702:X1704"/>
    <mergeCell ref="Y1702:Y1704"/>
    <mergeCell ref="Z1702:Z1704"/>
    <mergeCell ref="AA1702:AA1704"/>
    <mergeCell ref="AB1702:AB1704"/>
    <mergeCell ref="AC1702:AC1704"/>
    <mergeCell ref="AD1702:AD1704"/>
    <mergeCell ref="AE1702:AE1704"/>
    <mergeCell ref="AF1702:AF1704"/>
    <mergeCell ref="AG1702:AG1704"/>
    <mergeCell ref="AH1702:AH1704"/>
    <mergeCell ref="AI1702:AI1704"/>
    <mergeCell ref="AJ1702:AJ1704"/>
    <mergeCell ref="Q1426:Q1428"/>
    <mergeCell ref="R1426:R1428"/>
    <mergeCell ref="S1426:S1428"/>
    <mergeCell ref="T1426:T1428"/>
    <mergeCell ref="U1426:U1428"/>
    <mergeCell ref="V1426:V1428"/>
    <mergeCell ref="W1426:W1428"/>
    <mergeCell ref="X1426:X1428"/>
    <mergeCell ref="Y1426:Y1428"/>
    <mergeCell ref="Z1426:Z1428"/>
    <mergeCell ref="AA1426:AA1428"/>
    <mergeCell ref="AB1426:AB1428"/>
    <mergeCell ref="AC1426:AC1428"/>
    <mergeCell ref="AD1426:AD1428"/>
    <mergeCell ref="AE1426:AE1428"/>
    <mergeCell ref="AF1426:AF1428"/>
    <mergeCell ref="AG1426:AG1428"/>
    <mergeCell ref="AH1426:AH1428"/>
    <mergeCell ref="AI1426:AI1428"/>
    <mergeCell ref="AJ1426:AJ1428"/>
    <mergeCell ref="AH1546:AH1548"/>
    <mergeCell ref="AI1481:AI1482"/>
    <mergeCell ref="AB1549:AB1551"/>
    <mergeCell ref="X1559:X1561"/>
    <mergeCell ref="AD1699:AD1701"/>
    <mergeCell ref="AE1699:AE1701"/>
    <mergeCell ref="AF1699:AF1701"/>
    <mergeCell ref="AG1699:AG1701"/>
    <mergeCell ref="AF1664:AF1666"/>
    <mergeCell ref="AA1670:AA1672"/>
    <mergeCell ref="AA1692:AA1695"/>
    <mergeCell ref="AB1692:AB1694"/>
    <mergeCell ref="AC1692:AC1695"/>
    <mergeCell ref="AA1667:AA1669"/>
    <mergeCell ref="AH1629:AH1632"/>
    <mergeCell ref="AE1677:AE1679"/>
    <mergeCell ref="AE1658:AE1660"/>
    <mergeCell ref="X1636:X1638"/>
    <mergeCell ref="Y1636:Y1638"/>
    <mergeCell ref="Z1636:Z1638"/>
    <mergeCell ref="AA1636:AA1638"/>
    <mergeCell ref="AB1636:AB1638"/>
    <mergeCell ref="AC1683:AC1685"/>
    <mergeCell ref="W1645:W1647"/>
    <mergeCell ref="X1645:X1647"/>
    <mergeCell ref="Y1645:Y1647"/>
    <mergeCell ref="AF1648:AF1651"/>
    <mergeCell ref="AG1648:AG1651"/>
    <mergeCell ref="R1608:R1610"/>
    <mergeCell ref="T1705:T1708"/>
    <mergeCell ref="U1705:U1708"/>
    <mergeCell ref="V1705:V1708"/>
    <mergeCell ref="W1705:W1708"/>
    <mergeCell ref="X1705:X1708"/>
    <mergeCell ref="Y1705:Y1707"/>
    <mergeCell ref="Z1705:Z1708"/>
    <mergeCell ref="AA1705:AA1708"/>
    <mergeCell ref="AB1705:AB1707"/>
    <mergeCell ref="AC1705:AC1708"/>
    <mergeCell ref="AD1705:AD1708"/>
    <mergeCell ref="AE1705:AE1708"/>
    <mergeCell ref="AF1705:AF1708"/>
    <mergeCell ref="AG1705:AG1708"/>
    <mergeCell ref="AH1705:AH1707"/>
    <mergeCell ref="AI1705:AI1707"/>
    <mergeCell ref="AJ1705:AJ1708"/>
    <mergeCell ref="AJ735:AJ737"/>
    <mergeCell ref="B738:B740"/>
    <mergeCell ref="C738:C740"/>
    <mergeCell ref="D738:D740"/>
    <mergeCell ref="E738:E740"/>
    <mergeCell ref="F738:F740"/>
    <mergeCell ref="G738:G740"/>
    <mergeCell ref="H738:H740"/>
    <mergeCell ref="I738:I740"/>
    <mergeCell ref="N738:N740"/>
    <mergeCell ref="O738:O740"/>
    <mergeCell ref="P738:P740"/>
    <mergeCell ref="Q738:Q740"/>
    <mergeCell ref="R738:R740"/>
    <mergeCell ref="S738:S740"/>
    <mergeCell ref="T738:T740"/>
    <mergeCell ref="U738:U740"/>
    <mergeCell ref="V738:V740"/>
    <mergeCell ref="W738:W740"/>
    <mergeCell ref="X738:X740"/>
    <mergeCell ref="Y738:Y740"/>
    <mergeCell ref="Z738:Z740"/>
    <mergeCell ref="AA738:AA740"/>
    <mergeCell ref="AB738:AB740"/>
    <mergeCell ref="AC738:AC740"/>
    <mergeCell ref="AD738:AD740"/>
    <mergeCell ref="AE738:AE740"/>
    <mergeCell ref="AF738:AF740"/>
    <mergeCell ref="AG738:AG740"/>
    <mergeCell ref="AH738:AH740"/>
    <mergeCell ref="AI738:AI740"/>
    <mergeCell ref="AJ738:AJ740"/>
    <mergeCell ref="B1702:B1704"/>
    <mergeCell ref="C1702:C1704"/>
    <mergeCell ref="E1702:E1704"/>
    <mergeCell ref="F1702:F1704"/>
    <mergeCell ref="G1702:G1704"/>
    <mergeCell ref="H1702:H1704"/>
    <mergeCell ref="I1702:I1704"/>
    <mergeCell ref="N1702:N1704"/>
    <mergeCell ref="O1702:O1704"/>
    <mergeCell ref="P1702:P1704"/>
    <mergeCell ref="Q1702:Q1704"/>
    <mergeCell ref="R1702:R1704"/>
    <mergeCell ref="S1702:S1704"/>
    <mergeCell ref="T1702:T1704"/>
    <mergeCell ref="U1702:U1704"/>
    <mergeCell ref="V369:V370"/>
    <mergeCell ref="W369:W370"/>
    <mergeCell ref="X369:X370"/>
    <mergeCell ref="Y369:Y370"/>
    <mergeCell ref="Z369:Z370"/>
    <mergeCell ref="AA369:AA370"/>
    <mergeCell ref="AB369:AB370"/>
    <mergeCell ref="AC369:AC370"/>
    <mergeCell ref="AD369:AD370"/>
    <mergeCell ref="AE369:AE370"/>
    <mergeCell ref="AF369:AF370"/>
    <mergeCell ref="AG369:AG370"/>
    <mergeCell ref="AH369:AH370"/>
    <mergeCell ref="AI369:AI370"/>
    <mergeCell ref="AJ369:AJ370"/>
    <mergeCell ref="U369:U370"/>
    <mergeCell ref="B803:B804"/>
    <mergeCell ref="C803:C804"/>
    <mergeCell ref="D803:D804"/>
    <mergeCell ref="E803:E804"/>
    <mergeCell ref="F803:F804"/>
    <mergeCell ref="G803:G804"/>
    <mergeCell ref="H803:H804"/>
    <mergeCell ref="I803:I804"/>
    <mergeCell ref="N803:N804"/>
    <mergeCell ref="O803:O804"/>
    <mergeCell ref="P803:P804"/>
    <mergeCell ref="Q803:Q804"/>
    <mergeCell ref="R803:R804"/>
    <mergeCell ref="S803:S804"/>
    <mergeCell ref="T803:T804"/>
    <mergeCell ref="U803:U804"/>
    <mergeCell ref="V803:V804"/>
    <mergeCell ref="W803:W804"/>
    <mergeCell ref="X803:X804"/>
    <mergeCell ref="Y803:Y804"/>
    <mergeCell ref="Z803:Z804"/>
    <mergeCell ref="AA803:AA804"/>
    <mergeCell ref="AB803:AB804"/>
    <mergeCell ref="AC803:AC804"/>
    <mergeCell ref="AD803:AD804"/>
    <mergeCell ref="AE803:AE804"/>
    <mergeCell ref="AF803:AF804"/>
    <mergeCell ref="AG803:AG804"/>
    <mergeCell ref="AH803:AH804"/>
    <mergeCell ref="AI803:AI804"/>
    <mergeCell ref="AJ803:AJ804"/>
    <mergeCell ref="T499:T502"/>
    <mergeCell ref="U499:U502"/>
    <mergeCell ref="N476:N479"/>
    <mergeCell ref="O476:O479"/>
    <mergeCell ref="P499:P502"/>
    <mergeCell ref="T476:T479"/>
    <mergeCell ref="AC480:AC482"/>
    <mergeCell ref="AD480:AD482"/>
    <mergeCell ref="S556:S559"/>
    <mergeCell ref="AB541:AB543"/>
    <mergeCell ref="AC541:AC543"/>
    <mergeCell ref="AD541:AD543"/>
    <mergeCell ref="AE541:AE543"/>
    <mergeCell ref="AF541:AF543"/>
    <mergeCell ref="AG541:AG543"/>
    <mergeCell ref="O509:O511"/>
    <mergeCell ref="O553:O555"/>
  </mergeCells>
  <phoneticPr fontId="1" type="noConversion"/>
  <pageMargins left="0.25" right="0.25" top="0.75" bottom="0.75" header="0.3" footer="0.3"/>
  <pageSetup paperSize="8" scale="3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0476BB96A7164B90D2960AA627C483" ma:contentTypeVersion="12" ma:contentTypeDescription="Create a new document." ma:contentTypeScope="" ma:versionID="745156ee15df9240f33f0aa2c7d0abea">
  <xsd:schema xmlns:xsd="http://www.w3.org/2001/XMLSchema" xmlns:xs="http://www.w3.org/2001/XMLSchema" xmlns:p="http://schemas.microsoft.com/office/2006/metadata/properties" xmlns:ns3="e8c900e1-2df0-46c6-b970-3f90db3a8254" xmlns:ns4="0d3e8ea5-ff24-4ee2-85fa-e470bd92ae95" targetNamespace="http://schemas.microsoft.com/office/2006/metadata/properties" ma:root="true" ma:fieldsID="c5e3b89be2408d87a9d5d78ede60d8b8" ns3:_="" ns4:_="">
    <xsd:import namespace="e8c900e1-2df0-46c6-b970-3f90db3a8254"/>
    <xsd:import namespace="0d3e8ea5-ff24-4ee2-85fa-e470bd92ae9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c900e1-2df0-46c6-b970-3f90db3a825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3e8ea5-ff24-4ee2-85fa-e470bd92ae9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8c900e1-2df0-46c6-b970-3f90db3a8254" xsi:nil="true"/>
  </documentManagement>
</p:properties>
</file>

<file path=customXml/itemProps1.xml><?xml version="1.0" encoding="utf-8"?>
<ds:datastoreItem xmlns:ds="http://schemas.openxmlformats.org/officeDocument/2006/customXml" ds:itemID="{D8437372-76E7-442D-83EA-FCFD557CE2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c900e1-2df0-46c6-b970-3f90db3a8254"/>
    <ds:schemaRef ds:uri="0d3e8ea5-ff24-4ee2-85fa-e470bd92ae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C1C703-D3FC-4A1E-930D-BFD726D66E53}">
  <ds:schemaRefs>
    <ds:schemaRef ds:uri="http://schemas.microsoft.com/sharepoint/v3/contenttype/forms"/>
  </ds:schemaRefs>
</ds:datastoreItem>
</file>

<file path=customXml/itemProps3.xml><?xml version="1.0" encoding="utf-8"?>
<ds:datastoreItem xmlns:ds="http://schemas.openxmlformats.org/officeDocument/2006/customXml" ds:itemID="{DC804D4B-DB50-4825-B8E4-AE7F2BEE828F}">
  <ds:schemaRefs>
    <ds:schemaRef ds:uri="http://purl.org/dc/terms/"/>
    <ds:schemaRef ds:uri="http://purl.org/dc/dcmitype/"/>
    <ds:schemaRef ds:uri="http://purl.org/dc/elements/1.1/"/>
    <ds:schemaRef ds:uri="e8c900e1-2df0-46c6-b970-3f90db3a8254"/>
    <ds:schemaRef ds:uri="http://schemas.microsoft.com/office/infopath/2007/PartnerControls"/>
    <ds:schemaRef ds:uri="http://schemas.microsoft.com/office/2006/documentManagement/types"/>
    <ds:schemaRef ds:uri="http://schemas.openxmlformats.org/package/2006/metadata/core-properties"/>
    <ds:schemaRef ds:uri="0d3e8ea5-ff24-4ee2-85fa-e470bd92ae95"/>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 DĖL ATNAUJINTO 2021–2027 METŲ VIDAUS REIKALŲ MINISTERIJOS KVIETIMŲ TEIKTI PROJEKTŲ ĮGYVENDINIMO PLANUS PLANO - info@cpva.lt</dc:title>
  <dc:subject/>
  <dc:creator>Julija Maniuškina</dc:creator>
  <cp:keywords/>
  <dc:description/>
  <cp:lastModifiedBy>Dalia Česlauskaitė</cp:lastModifiedBy>
  <cp:revision/>
  <dcterms:created xsi:type="dcterms:W3CDTF">2022-12-16T11:51:22Z</dcterms:created>
  <dcterms:modified xsi:type="dcterms:W3CDTF">2026-10-12T10:29:47Z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0x010100BF0476BB96A7164B90D2960AA627C483</vt:lpwstr>
  </property>
  <property fmtid="{D5CDD505-2E9C-101B-9397-08002B2CF9AE}" pid="3" name="DmsCPVADocSubtype">
    <vt:lpwstr/>
  </property>
  <property fmtid="{D5CDD505-2E9C-101B-9397-08002B2CF9AE}" pid="4" name="DmsCPVADocProgram">
    <vt:lpwstr/>
  </property>
  <property fmtid="{D5CDD505-2E9C-101B-9397-08002B2CF9AE}" pid="5" name="DmsReceivedDocType">
    <vt:lpwstr/>
  </property>
  <property fmtid="{D5CDD505-2E9C-101B-9397-08002B2CF9AE}" pid="6" name="DmsPermissionsDivisions">
    <vt:lpwstr>47;#Bendrųjų reikalų skyrius|98e1b560-c021-41d6-9632-b7f5b05ae6e9;#3308;#Procesų valdymo skyrius|1d2453fc-c175-46b4-b9fe-6151c1a059d8;#638;#Urbanistinės plėtros projektų skyrius|1cbfa67d-003e-4b6e-82ba-1215416a7de7</vt:lpwstr>
  </property>
  <property fmtid="{D5CDD505-2E9C-101B-9397-08002B2CF9AE}" pid="7" name="DmsCPVAOtherResponsiblePersons">
    <vt:lpwstr/>
  </property>
  <property fmtid="{D5CDD505-2E9C-101B-9397-08002B2CF9AE}" pid="8" name="DmsPermissionsUsers">
    <vt:lpwstr>1073741823;#Sistemos abonementas;#803;#Neringa Sabienė;#876;#Lina Mechoncevė;#142;#Vygandas Alekna;#143;#Rūta Kizienė;#1287;#Jurgita Ramanauskienė</vt:lpwstr>
  </property>
  <property fmtid="{D5CDD505-2E9C-101B-9397-08002B2CF9AE}" pid="9" name="DmsRegState">
    <vt:lpwstr>Naujas</vt:lpwstr>
  </property>
  <property fmtid="{D5CDD505-2E9C-101B-9397-08002B2CF9AE}" pid="10" name="DmsAquisitionType">
    <vt:lpwstr>8</vt:lpwstr>
  </property>
  <property fmtid="{D5CDD505-2E9C-101B-9397-08002B2CF9AE}" pid="11" name="DmsResponsiblePerson">
    <vt:lpwstr/>
  </property>
  <property fmtid="{D5CDD505-2E9C-101B-9397-08002B2CF9AE}" pid="12" name="DmsDocPrepAdocType">
    <vt:lpwstr>-</vt:lpwstr>
  </property>
  <property fmtid="{D5CDD505-2E9C-101B-9397-08002B2CF9AE}" pid="13" name="DmsReceivedDocDate">
    <vt:filetime>2024-02-29T08:13:00Z</vt:filetime>
  </property>
  <property fmtid="{D5CDD505-2E9C-101B-9397-08002B2CF9AE}" pid="14" name="DmsPermissionsFlags">
    <vt:lpwstr>,SECTRUE,</vt:lpwstr>
  </property>
  <property fmtid="{D5CDD505-2E9C-101B-9397-08002B2CF9AE}" pid="15" name="TaxCatchAll">
    <vt:lpwstr/>
  </property>
  <property fmtid="{D5CDD505-2E9C-101B-9397-08002B2CF9AE}" pid="16" name="DmsRegPerson">
    <vt:lpwstr/>
  </property>
  <property fmtid="{D5CDD505-2E9C-101B-9397-08002B2CF9AE}" pid="17" name="bef85333021544dbbbb8b847b70284cc">
    <vt:lpwstr/>
  </property>
  <property fmtid="{D5CDD505-2E9C-101B-9397-08002B2CF9AE}" pid="18" name="m365da387ea240238c0d83c321188a1c">
    <vt:lpwstr/>
  </property>
  <property fmtid="{D5CDD505-2E9C-101B-9397-08002B2CF9AE}" pid="19" name="o3cb2451d6904553a72e202c291dd6d8">
    <vt:lpwstr/>
  </property>
  <property fmtid="{D5CDD505-2E9C-101B-9397-08002B2CF9AE}" pid="20" name="b1f23dead1274c488d632b6cb8d4aba0">
    <vt:lpwstr/>
  </property>
  <property fmtid="{D5CDD505-2E9C-101B-9397-08002B2CF9AE}" pid="21" name="DmsRegister">
    <vt:lpwstr>110452</vt:lpwstr>
  </property>
  <property fmtid="{D5CDD505-2E9C-101B-9397-08002B2CF9AE}" pid="22" name="DmsCase">
    <vt:lpwstr>107901</vt:lpwstr>
  </property>
</Properties>
</file>