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defaultThemeVersion="124226"/>
  <mc:AlternateContent xmlns:mc="http://schemas.openxmlformats.org/markup-compatibility/2006">
    <mc:Choice Requires="x15">
      <x15ac:absPath xmlns:x15ac="http://schemas.microsoft.com/office/spreadsheetml/2010/11/ac" url="C:\Users\m09128\Desktop\Kvietimo planai\"/>
    </mc:Choice>
  </mc:AlternateContent>
  <xr:revisionPtr revIDLastSave="0" documentId="13_ncr:1_{3EF3B83E-6625-4682-B167-10AF9FADDAAE}" xr6:coauthVersionLast="47" xr6:coauthVersionMax="47" xr10:uidLastSave="{00000000-0000-0000-0000-000000000000}"/>
  <bookViews>
    <workbookView xWindow="-108" yWindow="-108" windowWidth="23256" windowHeight="13896" xr2:uid="{00000000-000D-0000-FFFF-FFFF00000000}"/>
  </bookViews>
  <sheets>
    <sheet name="Lapas1" sheetId="1" r:id="rId1"/>
  </sheets>
  <definedNames>
    <definedName name="_xlnm._FilterDatabase" localSheetId="0" hidden="1">Lapas1!$A$6:$PZ$1778</definedName>
    <definedName name="_xlnm.Print_Area" localSheetId="0">Lapas1!$A$1:$AJ$182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061" i="1" l="1"/>
  <c r="T1061" i="1"/>
  <c r="AE778" i="1"/>
  <c r="T778" i="1"/>
  <c r="AE1745" i="1"/>
  <c r="T1745" i="1"/>
  <c r="U1745" i="1" s="1"/>
  <c r="AE1742" i="1"/>
  <c r="T1742" i="1"/>
  <c r="U1742" i="1" s="1"/>
  <c r="AE878" i="1"/>
  <c r="T878" i="1"/>
  <c r="AE875" i="1"/>
  <c r="T875" i="1"/>
  <c r="AE872" i="1"/>
  <c r="T872" i="1"/>
  <c r="AE869" i="1"/>
  <c r="T869" i="1"/>
  <c r="AE361" i="1" l="1"/>
  <c r="T361" i="1"/>
  <c r="AE237" i="1" l="1"/>
  <c r="T237" i="1"/>
  <c r="U237" i="1" s="1"/>
  <c r="AE234" i="1" l="1"/>
  <c r="T234" i="1"/>
  <c r="U234" i="1" s="1"/>
  <c r="AE257" i="1"/>
  <c r="T257" i="1"/>
  <c r="AE253" i="1"/>
  <c r="T253" i="1"/>
  <c r="AE1446" i="1"/>
  <c r="T1446" i="1"/>
  <c r="AE923" i="1" l="1"/>
  <c r="T923" i="1"/>
  <c r="AE202" i="1" l="1"/>
  <c r="T202" i="1"/>
  <c r="AE198" i="1"/>
  <c r="T198" i="1"/>
  <c r="AE163" i="1" l="1"/>
  <c r="T163" i="1"/>
  <c r="AE543" i="1"/>
  <c r="T543" i="1"/>
  <c r="AE678" i="1"/>
  <c r="T678" i="1"/>
  <c r="AE1418" i="1"/>
  <c r="T1418" i="1"/>
  <c r="U1418" i="1" s="1"/>
  <c r="AE1421" i="1"/>
  <c r="T1421" i="1"/>
  <c r="U1421" i="1" s="1"/>
  <c r="AE1403" i="1"/>
  <c r="T1403" i="1"/>
  <c r="U1403" i="1" s="1"/>
  <c r="AE1489" i="1" l="1"/>
  <c r="T1489" i="1"/>
  <c r="AE1486" i="1"/>
  <c r="T1486" i="1"/>
  <c r="AE1483" i="1"/>
  <c r="T1483" i="1"/>
  <c r="AD1320" i="1"/>
  <c r="T1320" i="1"/>
  <c r="U1320" i="1" s="1"/>
  <c r="AD1316" i="1"/>
  <c r="T1316" i="1"/>
  <c r="U1316" i="1" s="1"/>
  <c r="AE1778" i="1" l="1"/>
  <c r="T1778" i="1"/>
  <c r="AE418" i="1" l="1"/>
  <c r="T418" i="1"/>
  <c r="U418" i="1" s="1"/>
  <c r="AE624" i="1" l="1"/>
  <c r="T624" i="1"/>
  <c r="U624" i="1" s="1"/>
  <c r="AE621" i="1"/>
  <c r="T621" i="1"/>
  <c r="U621" i="1" s="1"/>
  <c r="AE162" i="1"/>
  <c r="T162" i="1"/>
  <c r="AE1044" i="1" l="1"/>
  <c r="T1044" i="1"/>
  <c r="AE796" i="1" l="1"/>
  <c r="T796" i="1"/>
  <c r="U796" i="1" s="1"/>
  <c r="AE837" i="1"/>
  <c r="T837" i="1"/>
  <c r="U837" i="1" s="1"/>
  <c r="AE383" i="1" l="1"/>
  <c r="T383" i="1"/>
  <c r="U383" i="1" s="1"/>
  <c r="AE1609" i="1" l="1"/>
  <c r="T1609" i="1"/>
  <c r="U1609" i="1" s="1"/>
  <c r="AE1613" i="1"/>
  <c r="T1613" i="1"/>
  <c r="U1613" i="1" s="1"/>
  <c r="AE112" i="1" l="1"/>
  <c r="T112" i="1"/>
  <c r="AE1660" i="1" l="1"/>
  <c r="T1660" i="1"/>
  <c r="AE1123" i="1" l="1"/>
  <c r="T1123" i="1"/>
  <c r="AE1119" i="1"/>
  <c r="T1119" i="1"/>
  <c r="AE1774" i="1"/>
  <c r="T1774" i="1"/>
  <c r="AD1372" i="1" l="1"/>
  <c r="T1372" i="1"/>
  <c r="AD1369" i="1"/>
  <c r="T1369" i="1"/>
  <c r="AE674" i="1"/>
  <c r="T674" i="1"/>
  <c r="AE975" i="1" l="1"/>
  <c r="T975" i="1"/>
  <c r="U975" i="1" s="1"/>
  <c r="AE1152" i="1"/>
  <c r="T1152" i="1"/>
  <c r="Z1149" i="1"/>
  <c r="AE1149" i="1" l="1"/>
  <c r="T1149" i="1"/>
  <c r="AE958" i="1"/>
  <c r="T958" i="1"/>
  <c r="U958" i="1" s="1"/>
  <c r="AE1606" i="1"/>
  <c r="T1606" i="1"/>
  <c r="U1606" i="1" s="1"/>
  <c r="AE1603" i="1" l="1"/>
  <c r="T1603" i="1"/>
  <c r="U1603" i="1" s="1"/>
  <c r="AE1600" i="1"/>
  <c r="T1600" i="1"/>
  <c r="U1600" i="1" s="1"/>
  <c r="AE158" i="1" l="1"/>
  <c r="T158" i="1"/>
  <c r="AE1699" i="1"/>
  <c r="T1699" i="1"/>
  <c r="AE1696" i="1"/>
  <c r="T1696" i="1"/>
  <c r="AE1692" i="1"/>
  <c r="T1692" i="1"/>
  <c r="U1692" i="1" s="1"/>
  <c r="AE109" i="1"/>
  <c r="T109" i="1"/>
  <c r="AE537" i="1"/>
  <c r="T537" i="1"/>
  <c r="AE540" i="1"/>
  <c r="T540" i="1"/>
  <c r="AE534" i="1"/>
  <c r="T534" i="1"/>
  <c r="AE530" i="1"/>
  <c r="T530" i="1"/>
  <c r="AE865" i="1"/>
  <c r="T865" i="1"/>
  <c r="AE862" i="1"/>
  <c r="T862" i="1"/>
  <c r="AE859" i="1"/>
  <c r="T859" i="1"/>
  <c r="T1536" i="1"/>
  <c r="AE282" i="1" l="1"/>
  <c r="T282" i="1"/>
  <c r="AE285" i="1"/>
  <c r="T285" i="1"/>
  <c r="AE1460" i="1"/>
  <c r="T1460" i="1"/>
  <c r="M414" i="1" l="1"/>
  <c r="AE414" i="1"/>
  <c r="AE920" i="1"/>
  <c r="T920" i="1"/>
  <c r="AE917" i="1"/>
  <c r="T917" i="1"/>
  <c r="AE913" i="1"/>
  <c r="T913" i="1"/>
  <c r="T1720" i="1"/>
  <c r="AE1720" i="1"/>
  <c r="AE1716" i="1"/>
  <c r="T1716" i="1"/>
  <c r="AE1116" i="1"/>
  <c r="T1116" i="1"/>
  <c r="U1116" i="1" s="1"/>
  <c r="AE1112" i="1"/>
  <c r="T1112" i="1"/>
  <c r="AE479" i="1"/>
  <c r="T479" i="1"/>
  <c r="U479" i="1" s="1"/>
  <c r="AE358" i="1"/>
  <c r="T358" i="1"/>
  <c r="AE1444" i="1"/>
  <c r="T1444" i="1"/>
  <c r="AE1442" i="1"/>
  <c r="T1442" i="1"/>
  <c r="AE1439" i="1"/>
  <c r="T1439" i="1"/>
  <c r="AD1365" i="1"/>
  <c r="T1365" i="1"/>
  <c r="T1657" i="1" l="1"/>
  <c r="AE1657" i="1"/>
  <c r="AE1185" i="1"/>
  <c r="T1185" i="1"/>
  <c r="AE1770" i="1"/>
  <c r="T1770" i="1"/>
  <c r="AE320" i="1" l="1"/>
  <c r="T320" i="1"/>
  <c r="U320" i="1" s="1"/>
  <c r="AE230" i="1" l="1"/>
  <c r="T230" i="1"/>
  <c r="U230" i="1" s="1"/>
  <c r="AE592" i="1"/>
  <c r="T592" i="1"/>
  <c r="U592" i="1" s="1"/>
  <c r="AE590" i="1"/>
  <c r="T590" i="1"/>
  <c r="U590" i="1" s="1"/>
  <c r="AE586" i="1"/>
  <c r="T586" i="1"/>
  <c r="U586" i="1" s="1"/>
  <c r="AE583" i="1"/>
  <c r="T583" i="1"/>
  <c r="U583" i="1" s="1"/>
  <c r="AE716" i="1"/>
  <c r="T716" i="1"/>
  <c r="AE746" i="1"/>
  <c r="T746" i="1"/>
  <c r="U746" i="1" s="1"/>
  <c r="AE743" i="1"/>
  <c r="T743" i="1"/>
  <c r="U743" i="1" s="1"/>
  <c r="AD1272" i="1"/>
  <c r="T1272" i="1"/>
  <c r="AE792" i="1"/>
  <c r="T792" i="1"/>
  <c r="U792" i="1" s="1"/>
  <c r="AE790" i="1"/>
  <c r="T790" i="1"/>
  <c r="U790" i="1" s="1"/>
  <c r="AE1057" i="1"/>
  <c r="T1057" i="1"/>
  <c r="T774" i="1"/>
  <c r="AD1231" i="1"/>
  <c r="T1231" i="1"/>
  <c r="U1231" i="1" s="1"/>
  <c r="AD1228" i="1"/>
  <c r="T1228" i="1"/>
  <c r="U1228" i="1" s="1"/>
  <c r="AD1224" i="1"/>
  <c r="T1224" i="1"/>
  <c r="U1224" i="1" s="1"/>
  <c r="AE821" i="1"/>
  <c r="T821" i="1"/>
  <c r="AE818" i="1"/>
  <c r="T818" i="1"/>
  <c r="U818" i="1" s="1"/>
  <c r="AE197" i="1"/>
  <c r="AE195" i="1"/>
  <c r="AE192" i="1"/>
  <c r="AE188" i="1"/>
  <c r="AE184" i="1"/>
  <c r="T197" i="1"/>
  <c r="T195" i="1"/>
  <c r="T192" i="1"/>
  <c r="T476" i="1"/>
  <c r="U476" i="1" s="1"/>
  <c r="AE476" i="1"/>
  <c r="AE473" i="1"/>
  <c r="T473" i="1"/>
  <c r="U473" i="1" s="1"/>
  <c r="AE469" i="1"/>
  <c r="T469" i="1"/>
  <c r="U469" i="1" s="1"/>
  <c r="AE465" i="1"/>
  <c r="T465" i="1"/>
  <c r="U465" i="1" s="1"/>
  <c r="AE670" i="1" l="1"/>
  <c r="T670" i="1"/>
  <c r="AE667" i="1"/>
  <c r="T667" i="1"/>
  <c r="AE664" i="1"/>
  <c r="T664" i="1"/>
  <c r="AE661" i="1"/>
  <c r="T661" i="1"/>
  <c r="AE1653" i="1" l="1"/>
  <c r="T1653" i="1"/>
  <c r="AD1387" i="1" l="1"/>
  <c r="T1387" i="1"/>
  <c r="AE1739" i="1" l="1"/>
  <c r="T1739" i="1"/>
  <c r="U1739" i="1" s="1"/>
  <c r="AE1712" i="1"/>
  <c r="T1712" i="1"/>
  <c r="AE462" i="1" l="1"/>
  <c r="T462" i="1"/>
  <c r="U462" i="1" s="1"/>
  <c r="AE1041" i="1" l="1"/>
  <c r="T1041" i="1"/>
  <c r="AD1362" i="1"/>
  <c r="T1362" i="1"/>
  <c r="AD1359" i="1"/>
  <c r="T1359" i="1"/>
  <c r="AD1355" i="1"/>
  <c r="T1355" i="1"/>
  <c r="AE1767" i="1" l="1"/>
  <c r="T1767" i="1"/>
  <c r="AE1763" i="1"/>
  <c r="T1763" i="1"/>
  <c r="AE1760" i="1"/>
  <c r="T1760" i="1"/>
  <c r="AE58" i="1" l="1"/>
  <c r="T58" i="1"/>
  <c r="AE910" i="1" l="1"/>
  <c r="T910" i="1"/>
  <c r="AE227" i="1" l="1"/>
  <c r="T227" i="1"/>
  <c r="U227" i="1" s="1"/>
  <c r="AE106" i="1" l="1"/>
  <c r="T106" i="1"/>
  <c r="AE103" i="1"/>
  <c r="T103" i="1"/>
  <c r="AE1539" i="1" l="1"/>
  <c r="T1539" i="1"/>
  <c r="U1539" i="1" s="1"/>
  <c r="T352" i="1" l="1"/>
  <c r="AE1415" i="1" l="1"/>
  <c r="T1415" i="1"/>
  <c r="U1415" i="1" s="1"/>
  <c r="AE1412" i="1"/>
  <c r="T1412" i="1"/>
  <c r="U1412" i="1" s="1"/>
  <c r="AE527" i="1"/>
  <c r="T527" i="1"/>
  <c r="AE524" i="1"/>
  <c r="T524" i="1"/>
  <c r="AE1566" i="1" l="1"/>
  <c r="T1566" i="1"/>
  <c r="U1566" i="1" s="1"/>
  <c r="AE740" i="1"/>
  <c r="T740" i="1"/>
  <c r="U740" i="1" s="1"/>
  <c r="AE154" i="1"/>
  <c r="T154" i="1"/>
  <c r="AE152" i="1"/>
  <c r="T152" i="1"/>
  <c r="AE814" i="1"/>
  <c r="T814" i="1"/>
  <c r="AE411" i="1" l="1"/>
  <c r="T411" i="1"/>
  <c r="U411" i="1" s="1"/>
  <c r="AB617" i="1" l="1"/>
  <c r="Y617" i="1"/>
  <c r="AE617" i="1" s="1"/>
  <c r="AB607" i="1"/>
  <c r="Y607" i="1"/>
  <c r="T459" i="1"/>
  <c r="U459" i="1" s="1"/>
  <c r="AE459" i="1"/>
  <c r="AE456" i="1"/>
  <c r="T456" i="1"/>
  <c r="U456" i="1" s="1"/>
  <c r="T617" i="1" l="1"/>
  <c r="U617" i="1" s="1"/>
  <c r="AE355" i="1"/>
  <c r="T355" i="1"/>
  <c r="AE352" i="1"/>
  <c r="AE1689" i="1" l="1"/>
  <c r="T1689" i="1"/>
  <c r="AE1686" i="1"/>
  <c r="T1686" i="1"/>
  <c r="U1686" i="1" s="1"/>
  <c r="AE1109" i="1"/>
  <c r="T1109" i="1"/>
  <c r="AE907" i="1" l="1"/>
  <c r="T907" i="1"/>
  <c r="AE904" i="1"/>
  <c r="T904" i="1"/>
  <c r="AE1597" i="1" l="1"/>
  <c r="T1597" i="1"/>
  <c r="U1597" i="1" s="1"/>
  <c r="T1578" i="1" l="1"/>
  <c r="AE580" i="1" l="1"/>
  <c r="T580" i="1"/>
  <c r="U580" i="1" s="1"/>
  <c r="AE576" i="1"/>
  <c r="T576" i="1"/>
  <c r="U576" i="1" s="1"/>
  <c r="AE1650" i="1" l="1"/>
  <c r="T1650" i="1"/>
  <c r="AE1647" i="1"/>
  <c r="T1647" i="1"/>
  <c r="AE1644" i="1"/>
  <c r="T1644" i="1"/>
  <c r="AE1641" i="1"/>
  <c r="T1641" i="1"/>
  <c r="AE55" i="1"/>
  <c r="T55" i="1"/>
  <c r="AE1436" i="1"/>
  <c r="T1436" i="1"/>
  <c r="AE224" i="1" l="1"/>
  <c r="T224" i="1"/>
  <c r="U224" i="1" s="1"/>
  <c r="AE771" i="1" l="1"/>
  <c r="T771" i="1"/>
  <c r="AE1409" i="1"/>
  <c r="T1409" i="1"/>
  <c r="U1409" i="1" s="1"/>
  <c r="AE1406" i="1"/>
  <c r="T1406" i="1"/>
  <c r="U1406" i="1" s="1"/>
  <c r="AE53" i="1"/>
  <c r="T53" i="1"/>
  <c r="AD1352" i="1" l="1"/>
  <c r="T1352" i="1"/>
  <c r="AD1349" i="1"/>
  <c r="T1349" i="1"/>
  <c r="AD1345" i="1"/>
  <c r="T1345" i="1"/>
  <c r="AE811" i="1" l="1"/>
  <c r="T811" i="1"/>
  <c r="AE1145" i="1"/>
  <c r="T1145" i="1"/>
  <c r="AE520" i="1" l="1"/>
  <c r="T520" i="1"/>
  <c r="AE1682" i="1" l="1"/>
  <c r="T1682" i="1"/>
  <c r="U1682" i="1" s="1"/>
  <c r="AD1309" i="1"/>
  <c r="T1309" i="1"/>
  <c r="U1309" i="1" s="1"/>
  <c r="AD1306" i="1"/>
  <c r="T1306" i="1"/>
  <c r="U1306" i="1" s="1"/>
  <c r="AD1312" i="1"/>
  <c r="T1312" i="1"/>
  <c r="U1312" i="1" s="1"/>
  <c r="AE1736" i="1"/>
  <c r="T1736" i="1"/>
  <c r="U1736" i="1" s="1"/>
  <c r="T636" i="1" l="1"/>
  <c r="T630" i="1"/>
  <c r="T298" i="1" l="1"/>
  <c r="U298" i="1" s="1"/>
  <c r="T292" i="1"/>
  <c r="U292" i="1" s="1"/>
  <c r="AE30" i="1" l="1"/>
  <c r="T30" i="1"/>
  <c r="AE279" i="1" l="1"/>
  <c r="T279" i="1"/>
  <c r="AE276" i="1"/>
  <c r="T276" i="1"/>
  <c r="AE316" i="1" l="1"/>
  <c r="T316" i="1"/>
  <c r="U316" i="1" s="1"/>
  <c r="AE313" i="1"/>
  <c r="T313" i="1"/>
  <c r="U313" i="1" s="1"/>
  <c r="AE311" i="1"/>
  <c r="T311" i="1"/>
  <c r="U311" i="1" s="1"/>
  <c r="AE308" i="1"/>
  <c r="T308" i="1"/>
  <c r="U308" i="1" s="1"/>
  <c r="AE305" i="1"/>
  <c r="T305" i="1"/>
  <c r="U305" i="1" s="1"/>
  <c r="AE1102" i="1" l="1"/>
  <c r="T1102" i="1"/>
  <c r="U1102" i="1" s="1"/>
  <c r="T1106" i="1"/>
  <c r="U1106" i="1" s="1"/>
  <c r="AE1106" i="1"/>
  <c r="AE614" i="1" l="1"/>
  <c r="T614" i="1"/>
  <c r="U614" i="1" s="1"/>
  <c r="AE660" i="1" l="1"/>
  <c r="T660" i="1"/>
  <c r="AE656" i="1"/>
  <c r="T656" i="1"/>
  <c r="T595" i="1" l="1"/>
  <c r="AE51" i="1"/>
  <c r="T51" i="1"/>
  <c r="AE221" i="1"/>
  <c r="T221" i="1"/>
  <c r="U221" i="1" s="1"/>
  <c r="AE1077" i="1" l="1"/>
  <c r="T1077" i="1"/>
  <c r="T339" i="1"/>
  <c r="AE1590" i="1" l="1"/>
  <c r="T1590" i="1"/>
  <c r="U1590" i="1" s="1"/>
  <c r="AE1584" i="1"/>
  <c r="T1584" i="1"/>
  <c r="U1584" i="1" s="1"/>
  <c r="AE1594" i="1"/>
  <c r="T1594" i="1"/>
  <c r="U1594" i="1" s="1"/>
  <c r="AE1588" i="1"/>
  <c r="T1588" i="1"/>
  <c r="U1588" i="1" s="1"/>
  <c r="AE1581" i="1"/>
  <c r="T1581" i="1"/>
  <c r="U1581" i="1" s="1"/>
  <c r="AE1578" i="1"/>
  <c r="U1578" i="1"/>
  <c r="AE1575" i="1"/>
  <c r="T1575" i="1"/>
  <c r="U1575" i="1" s="1"/>
  <c r="AE1572" i="1"/>
  <c r="T1572" i="1"/>
  <c r="U1572" i="1" s="1"/>
  <c r="AE1569" i="1"/>
  <c r="T1569" i="1"/>
  <c r="U1569" i="1" s="1"/>
  <c r="AE1526" i="1" l="1"/>
  <c r="T1526" i="1"/>
  <c r="U1526" i="1" s="1"/>
  <c r="AE1536" i="1"/>
  <c r="AE1533" i="1"/>
  <c r="T1533" i="1"/>
  <c r="U1533" i="1" s="1"/>
  <c r="AE1530" i="1"/>
  <c r="T1530" i="1"/>
  <c r="U1530" i="1" s="1"/>
  <c r="AE1523" i="1"/>
  <c r="T1523" i="1"/>
  <c r="U1523" i="1" s="1"/>
  <c r="AE1520" i="1"/>
  <c r="T1520" i="1"/>
  <c r="U1520" i="1" s="1"/>
  <c r="AE1516" i="1"/>
  <c r="T1516" i="1"/>
  <c r="U1516" i="1" s="1"/>
  <c r="AE1457" i="1"/>
  <c r="T1457" i="1"/>
  <c r="U1457" i="1" s="1"/>
  <c r="AE1450" i="1"/>
  <c r="T1450" i="1"/>
  <c r="U1450" i="1" s="1"/>
  <c r="AE1453" i="1"/>
  <c r="T1453" i="1"/>
  <c r="AE1705" i="1" l="1"/>
  <c r="T1705" i="1"/>
  <c r="AE1709" i="1"/>
  <c r="T1709" i="1"/>
  <c r="AE1702" i="1"/>
  <c r="T1702" i="1"/>
  <c r="AE1638" i="1"/>
  <c r="T1638" i="1"/>
  <c r="AE1634" i="1"/>
  <c r="T1634" i="1"/>
  <c r="AE1631" i="1"/>
  <c r="T1631" i="1"/>
  <c r="AE1628" i="1"/>
  <c r="T1628" i="1"/>
  <c r="AE1625" i="1"/>
  <c r="T1625" i="1"/>
  <c r="AE1622" i="1"/>
  <c r="T1622" i="1"/>
  <c r="AE1619" i="1"/>
  <c r="T1619" i="1"/>
  <c r="AE1616" i="1"/>
  <c r="T1616" i="1"/>
  <c r="AE1493" i="1" l="1"/>
  <c r="T1503" i="1"/>
  <c r="U1503" i="1" s="1"/>
  <c r="AE1503" i="1"/>
  <c r="T1493" i="1"/>
  <c r="U1493" i="1" s="1"/>
  <c r="AE1513" i="1"/>
  <c r="T1513" i="1"/>
  <c r="U1513" i="1" s="1"/>
  <c r="AE1510" i="1"/>
  <c r="T1510" i="1"/>
  <c r="U1510" i="1" s="1"/>
  <c r="AE1507" i="1"/>
  <c r="T1507" i="1"/>
  <c r="U1507" i="1" s="1"/>
  <c r="AE1500" i="1"/>
  <c r="T1500" i="1"/>
  <c r="U1500" i="1" s="1"/>
  <c r="AE1497" i="1"/>
  <c r="T1497" i="1"/>
  <c r="U1497" i="1" s="1"/>
  <c r="AE1399" i="1"/>
  <c r="T1399" i="1"/>
  <c r="U1399" i="1" s="1"/>
  <c r="AE1396" i="1"/>
  <c r="T1396" i="1"/>
  <c r="U1396" i="1" s="1"/>
  <c r="AE1393" i="1"/>
  <c r="T1393" i="1"/>
  <c r="U1393" i="1" s="1"/>
  <c r="AE1390" i="1"/>
  <c r="T1390" i="1"/>
  <c r="U1390" i="1" s="1"/>
  <c r="AE1479" i="1"/>
  <c r="T1479" i="1"/>
  <c r="T1476" i="1"/>
  <c r="AE1476" i="1"/>
  <c r="T1473" i="1"/>
  <c r="AE1473" i="1"/>
  <c r="T1470" i="1"/>
  <c r="AE1470" i="1"/>
  <c r="T1467" i="1"/>
  <c r="AE1467" i="1"/>
  <c r="AE1464" i="1"/>
  <c r="T1464" i="1"/>
  <c r="AE713" i="1"/>
  <c r="T713" i="1"/>
  <c r="AE709" i="1"/>
  <c r="T709" i="1"/>
  <c r="AE706" i="1"/>
  <c r="T706" i="1"/>
  <c r="AE703" i="1"/>
  <c r="T703" i="1"/>
  <c r="T1733" i="1"/>
  <c r="U1733" i="1" s="1"/>
  <c r="T1729" i="1"/>
  <c r="U1729" i="1" s="1"/>
  <c r="T1726" i="1"/>
  <c r="U1726" i="1" s="1"/>
  <c r="T1723" i="1"/>
  <c r="U1723" i="1" s="1"/>
  <c r="AE1733" i="1"/>
  <c r="AE1729" i="1"/>
  <c r="AE1726" i="1"/>
  <c r="AE1723" i="1"/>
  <c r="AE1759" i="1" l="1"/>
  <c r="T1759" i="1"/>
  <c r="AE1755" i="1" l="1"/>
  <c r="T1755" i="1"/>
  <c r="T1752" i="1"/>
  <c r="AE1752" i="1"/>
  <c r="T1749" i="1"/>
  <c r="AE1749" i="1"/>
  <c r="AD1385" i="1"/>
  <c r="AD1381" i="1"/>
  <c r="AD1378" i="1"/>
  <c r="AD1375" i="1"/>
  <c r="T1385" i="1"/>
  <c r="U1385" i="1" s="1"/>
  <c r="T1381" i="1"/>
  <c r="U1381" i="1" s="1"/>
  <c r="T1378" i="1"/>
  <c r="U1378" i="1" s="1"/>
  <c r="T1375" i="1"/>
  <c r="AE1679" i="1" l="1"/>
  <c r="T1679" i="1"/>
  <c r="U1679" i="1" s="1"/>
  <c r="AE1676" i="1"/>
  <c r="T1676" i="1"/>
  <c r="U1676" i="1" s="1"/>
  <c r="AE1673" i="1"/>
  <c r="T1673" i="1"/>
  <c r="U1673" i="1" s="1"/>
  <c r="AE1670" i="1"/>
  <c r="T1670" i="1"/>
  <c r="AE1667" i="1"/>
  <c r="T1667" i="1"/>
  <c r="U1667" i="1" s="1"/>
  <c r="AE1663" i="1"/>
  <c r="T1663" i="1"/>
  <c r="U1663" i="1" s="1"/>
  <c r="AD1326" i="1" l="1"/>
  <c r="AD1342" i="1"/>
  <c r="AD1339" i="1"/>
  <c r="AD1336" i="1"/>
  <c r="AD1333" i="1"/>
  <c r="AD1330" i="1"/>
  <c r="AD1323" i="1"/>
  <c r="T1342" i="1"/>
  <c r="T1339" i="1"/>
  <c r="T1336" i="1"/>
  <c r="T1333" i="1"/>
  <c r="T1330" i="1"/>
  <c r="T1326" i="1"/>
  <c r="T1323" i="1"/>
  <c r="AE833" i="1" l="1"/>
  <c r="AE830" i="1"/>
  <c r="AE827" i="1"/>
  <c r="AE824" i="1"/>
  <c r="T833" i="1"/>
  <c r="U833" i="1" s="1"/>
  <c r="T830" i="1"/>
  <c r="U830" i="1" s="1"/>
  <c r="T827" i="1"/>
  <c r="U827" i="1" s="1"/>
  <c r="T824" i="1"/>
  <c r="U824" i="1" s="1"/>
  <c r="T736" i="1" l="1"/>
  <c r="U736" i="1" s="1"/>
  <c r="AE734" i="1"/>
  <c r="T734" i="1"/>
  <c r="U734" i="1" s="1"/>
  <c r="T722" i="1"/>
  <c r="U722" i="1" s="1"/>
  <c r="AE722" i="1"/>
  <c r="T725" i="1"/>
  <c r="U725" i="1" s="1"/>
  <c r="AE725" i="1"/>
  <c r="T728" i="1"/>
  <c r="U728" i="1" s="1"/>
  <c r="AE728" i="1"/>
  <c r="T731" i="1"/>
  <c r="U731" i="1" s="1"/>
  <c r="AE731" i="1"/>
  <c r="AE719" i="1"/>
  <c r="T719" i="1"/>
  <c r="U719" i="1" s="1"/>
  <c r="AE736" i="1"/>
  <c r="AE1563" i="1"/>
  <c r="AE1561" i="1"/>
  <c r="AE1559" i="1"/>
  <c r="AE1556" i="1"/>
  <c r="AE1552" i="1"/>
  <c r="AE1549" i="1"/>
  <c r="AE1546" i="1"/>
  <c r="AE1543" i="1"/>
  <c r="T1563" i="1"/>
  <c r="U1563" i="1" s="1"/>
  <c r="T1561" i="1"/>
  <c r="T1559" i="1"/>
  <c r="T1556" i="1"/>
  <c r="T1552" i="1"/>
  <c r="U1552" i="1" s="1"/>
  <c r="T1549" i="1"/>
  <c r="T1546" i="1"/>
  <c r="U1546" i="1" s="1"/>
  <c r="T1543" i="1"/>
  <c r="U1543" i="1" s="1"/>
  <c r="AE1432" i="1"/>
  <c r="AE1430" i="1"/>
  <c r="AE1428" i="1"/>
  <c r="AE1425" i="1"/>
  <c r="T1269" i="1"/>
  <c r="U1269" i="1" s="1"/>
  <c r="T1260" i="1"/>
  <c r="U1260" i="1" s="1"/>
  <c r="T1257" i="1"/>
  <c r="U1257" i="1" s="1"/>
  <c r="T1254" i="1"/>
  <c r="U1254" i="1" s="1"/>
  <c r="T1251" i="1"/>
  <c r="U1251" i="1" s="1"/>
  <c r="T1247" i="1"/>
  <c r="T1244" i="1"/>
  <c r="U1244" i="1" s="1"/>
  <c r="T1241" i="1"/>
  <c r="U1241" i="1" s="1"/>
  <c r="T1238" i="1"/>
  <c r="U1238" i="1" s="1"/>
  <c r="AD1269" i="1"/>
  <c r="AD1260" i="1"/>
  <c r="AD1257" i="1"/>
  <c r="AD1254" i="1"/>
  <c r="AD1251" i="1"/>
  <c r="AD1247" i="1"/>
  <c r="AD1244" i="1"/>
  <c r="AD1241" i="1"/>
  <c r="AD1238" i="1"/>
  <c r="AD1234" i="1"/>
  <c r="AB1234" i="1"/>
  <c r="T1234" i="1"/>
  <c r="U1234" i="1" s="1"/>
  <c r="T127" i="1" l="1"/>
  <c r="AE653" i="1"/>
  <c r="T653" i="1"/>
  <c r="AE951" i="1"/>
  <c r="AE956" i="1"/>
  <c r="T956" i="1"/>
  <c r="U956" i="1" s="1"/>
  <c r="T951" i="1"/>
  <c r="U951" i="1" s="1"/>
  <c r="AE953" i="1"/>
  <c r="T953" i="1"/>
  <c r="U953" i="1" s="1"/>
  <c r="AE948" i="1"/>
  <c r="T948" i="1"/>
  <c r="U948" i="1" s="1"/>
  <c r="AE945" i="1"/>
  <c r="T945" i="1"/>
  <c r="U945" i="1" s="1"/>
  <c r="AE941" i="1"/>
  <c r="T941" i="1"/>
  <c r="U941" i="1" s="1"/>
  <c r="AE968" i="1" l="1"/>
  <c r="T968" i="1"/>
  <c r="U968" i="1" s="1"/>
  <c r="AE972" i="1"/>
  <c r="T972" i="1"/>
  <c r="AE965" i="1"/>
  <c r="T965" i="1"/>
  <c r="U965" i="1" s="1"/>
  <c r="AE962" i="1"/>
  <c r="T962" i="1"/>
  <c r="U962" i="1" s="1"/>
  <c r="T755" i="1" l="1"/>
  <c r="T768" i="1"/>
  <c r="AE762" i="1"/>
  <c r="AE752" i="1"/>
  <c r="AE768" i="1"/>
  <c r="AE765" i="1"/>
  <c r="T765" i="1"/>
  <c r="AE759" i="1"/>
  <c r="T759" i="1"/>
  <c r="T752" i="1"/>
  <c r="AE749" i="1"/>
  <c r="T749" i="1"/>
  <c r="T762" i="1" l="1"/>
  <c r="T1425" i="1"/>
  <c r="T1432" i="1"/>
  <c r="T1428" i="1"/>
  <c r="T1430" i="1"/>
  <c r="AE786" i="1"/>
  <c r="T786" i="1"/>
  <c r="U786" i="1" s="1"/>
  <c r="AE784" i="1"/>
  <c r="T784" i="1"/>
  <c r="U784" i="1" s="1"/>
  <c r="AE781" i="1"/>
  <c r="T781" i="1"/>
  <c r="U781" i="1" s="1"/>
  <c r="T574" i="1"/>
  <c r="U574" i="1" s="1"/>
  <c r="AE574" i="1"/>
  <c r="AE595" i="1"/>
  <c r="AE571" i="1"/>
  <c r="T571" i="1"/>
  <c r="U571" i="1" s="1"/>
  <c r="AE568" i="1"/>
  <c r="T568" i="1"/>
  <c r="U568" i="1" s="1"/>
  <c r="AE564" i="1"/>
  <c r="T564" i="1"/>
  <c r="U564" i="1" s="1"/>
  <c r="AE561" i="1"/>
  <c r="T561" i="1"/>
  <c r="U561" i="1" s="1"/>
  <c r="AE559" i="1"/>
  <c r="T559" i="1"/>
  <c r="U559" i="1" s="1"/>
  <c r="AE556" i="1"/>
  <c r="T556" i="1"/>
  <c r="U556" i="1" s="1"/>
  <c r="T553" i="1"/>
  <c r="U553" i="1" s="1"/>
  <c r="AE553" i="1"/>
  <c r="AE549" i="1"/>
  <c r="AE546" i="1"/>
  <c r="T549" i="1"/>
  <c r="U549" i="1" s="1"/>
  <c r="T546" i="1"/>
  <c r="U546" i="1" s="1"/>
  <c r="AE856" i="1" l="1"/>
  <c r="T856" i="1"/>
  <c r="AE852" i="1"/>
  <c r="T852" i="1"/>
  <c r="AE849" i="1"/>
  <c r="T849" i="1"/>
  <c r="AE846" i="1"/>
  <c r="T846" i="1"/>
  <c r="AE843" i="1"/>
  <c r="T843" i="1"/>
  <c r="AE840" i="1"/>
  <c r="T840" i="1"/>
  <c r="AE379" i="1" l="1"/>
  <c r="T379" i="1"/>
  <c r="U379" i="1" s="1"/>
  <c r="AE376" i="1"/>
  <c r="T376" i="1"/>
  <c r="U376" i="1" s="1"/>
  <c r="AE373" i="1"/>
  <c r="T373" i="1"/>
  <c r="U373" i="1" s="1"/>
  <c r="AE370" i="1"/>
  <c r="T370" i="1"/>
  <c r="U370" i="1" s="1"/>
  <c r="AE367" i="1"/>
  <c r="T367" i="1"/>
  <c r="U367" i="1" s="1"/>
  <c r="AE364" i="1"/>
  <c r="T364" i="1"/>
  <c r="U364" i="1" s="1"/>
  <c r="T177" i="1" l="1"/>
  <c r="AE177" i="1"/>
  <c r="AE1038" i="1"/>
  <c r="T1038" i="1"/>
  <c r="AE1034" i="1"/>
  <c r="T1034" i="1"/>
  <c r="AE1031" i="1"/>
  <c r="T1031" i="1"/>
  <c r="AE1028" i="1"/>
  <c r="T1028" i="1"/>
  <c r="AE1025" i="1"/>
  <c r="T1025" i="1"/>
  <c r="AE1022" i="1"/>
  <c r="T1022" i="1"/>
  <c r="AE1019" i="1"/>
  <c r="T1019" i="1"/>
  <c r="AE1016" i="1"/>
  <c r="T1016" i="1"/>
  <c r="AE1013" i="1"/>
  <c r="T1013" i="1"/>
  <c r="AE1010" i="1"/>
  <c r="T1010" i="1"/>
  <c r="AE1007" i="1"/>
  <c r="T1007" i="1"/>
  <c r="AE1004" i="1"/>
  <c r="T1004" i="1"/>
  <c r="AE1001" i="1"/>
  <c r="T1001" i="1"/>
  <c r="AE998" i="1"/>
  <c r="T998" i="1"/>
  <c r="AE611" i="1" l="1"/>
  <c r="T611" i="1"/>
  <c r="U611" i="1" s="1"/>
  <c r="AE607" i="1"/>
  <c r="T607" i="1"/>
  <c r="U607" i="1" s="1"/>
  <c r="AE604" i="1"/>
  <c r="T604" i="1"/>
  <c r="U604" i="1" s="1"/>
  <c r="AE601" i="1"/>
  <c r="T601" i="1"/>
  <c r="U601" i="1" s="1"/>
  <c r="AE598" i="1"/>
  <c r="T598" i="1"/>
  <c r="AE1181" i="1"/>
  <c r="AE1177" i="1"/>
  <c r="AE1173" i="1"/>
  <c r="AE1170" i="1"/>
  <c r="T1181" i="1" l="1"/>
  <c r="T1177" i="1"/>
  <c r="T1173" i="1"/>
  <c r="T1170" i="1"/>
  <c r="AE1167" i="1"/>
  <c r="T1167" i="1"/>
  <c r="AE1164" i="1"/>
  <c r="T1164" i="1"/>
  <c r="AE1161" i="1"/>
  <c r="T1161" i="1"/>
  <c r="AE1158" i="1"/>
  <c r="T1158" i="1"/>
  <c r="AE1155" i="1"/>
  <c r="T1155" i="1"/>
  <c r="AE1074" i="1" l="1"/>
  <c r="T1074" i="1"/>
  <c r="AE1067" i="1" l="1"/>
  <c r="T1067" i="1"/>
  <c r="AE1070" i="1" l="1"/>
  <c r="T1070" i="1"/>
  <c r="AE1064" i="1"/>
  <c r="T1064" i="1"/>
  <c r="AE260" i="1"/>
  <c r="T260" i="1"/>
  <c r="AE272" i="1" l="1"/>
  <c r="T272" i="1"/>
  <c r="AE269" i="1"/>
  <c r="T269" i="1"/>
  <c r="AE266" i="1"/>
  <c r="T266" i="1"/>
  <c r="AE263" i="1"/>
  <c r="T263" i="1"/>
  <c r="AE696" i="1"/>
  <c r="T696" i="1"/>
  <c r="AE693" i="1"/>
  <c r="T693" i="1"/>
  <c r="AE690" i="1"/>
  <c r="T690" i="1"/>
  <c r="T681" i="1"/>
  <c r="AE650" i="1" l="1"/>
  <c r="T650" i="1"/>
  <c r="AE647" i="1"/>
  <c r="T647" i="1"/>
  <c r="AE644" i="1"/>
  <c r="T644" i="1"/>
  <c r="AE640" i="1"/>
  <c r="T640" i="1"/>
  <c r="AE636" i="1"/>
  <c r="AE633" i="1"/>
  <c r="T633" i="1"/>
  <c r="AE630" i="1"/>
  <c r="AE627" i="1"/>
  <c r="T627" i="1"/>
  <c r="AE433" i="1" l="1"/>
  <c r="T433" i="1"/>
  <c r="U433" i="1" s="1"/>
  <c r="AE430" i="1"/>
  <c r="T430" i="1"/>
  <c r="U430" i="1" s="1"/>
  <c r="AE427" i="1"/>
  <c r="T427" i="1"/>
  <c r="U427" i="1" s="1"/>
  <c r="AE424" i="1"/>
  <c r="T424" i="1"/>
  <c r="U424" i="1" s="1"/>
  <c r="AE453" i="1"/>
  <c r="T453" i="1"/>
  <c r="U453" i="1" s="1"/>
  <c r="AE450" i="1"/>
  <c r="T450" i="1"/>
  <c r="U450" i="1" s="1"/>
  <c r="AE447" i="1"/>
  <c r="T447" i="1"/>
  <c r="U447" i="1" s="1"/>
  <c r="AE443" i="1"/>
  <c r="T443" i="1"/>
  <c r="U443" i="1" s="1"/>
  <c r="AE439" i="1"/>
  <c r="T439" i="1"/>
  <c r="U439" i="1" s="1"/>
  <c r="AE436" i="1"/>
  <c r="T436" i="1"/>
  <c r="U436" i="1" s="1"/>
  <c r="AE421" i="1"/>
  <c r="T421" i="1"/>
  <c r="U421" i="1" s="1"/>
  <c r="AE514" i="1" l="1"/>
  <c r="T514" i="1"/>
  <c r="AE511" i="1"/>
  <c r="T511" i="1"/>
  <c r="AE508" i="1"/>
  <c r="T508" i="1"/>
  <c r="AE505" i="1"/>
  <c r="T505" i="1"/>
  <c r="AE488" i="1"/>
  <c r="T488" i="1"/>
  <c r="AE492" i="1"/>
  <c r="T492" i="1"/>
  <c r="AE517" i="1"/>
  <c r="T517" i="1"/>
  <c r="AE502" i="1"/>
  <c r="T502" i="1"/>
  <c r="AE499" i="1"/>
  <c r="T499" i="1"/>
  <c r="AE496" i="1"/>
  <c r="T496" i="1"/>
  <c r="AE485" i="1"/>
  <c r="T485" i="1"/>
  <c r="AE482" i="1"/>
  <c r="T482" i="1"/>
  <c r="AE894" i="1"/>
  <c r="T894" i="1"/>
  <c r="AE891" i="1"/>
  <c r="T891" i="1"/>
  <c r="AE888" i="1"/>
  <c r="T888" i="1"/>
  <c r="AE885" i="1"/>
  <c r="T885" i="1"/>
  <c r="AE882" i="1"/>
  <c r="T882" i="1"/>
  <c r="AE900" i="1"/>
  <c r="T900" i="1"/>
  <c r="AE897" i="1"/>
  <c r="T897" i="1"/>
  <c r="T1099" i="1"/>
  <c r="AE1096" i="1"/>
  <c r="T1096" i="1"/>
  <c r="U1096" i="1" s="1"/>
  <c r="AE1099" i="1"/>
  <c r="AE1093" i="1"/>
  <c r="T1093" i="1"/>
  <c r="AE1090" i="1"/>
  <c r="T1090" i="1"/>
  <c r="U1090" i="1" s="1"/>
  <c r="AE1087" i="1"/>
  <c r="T1087" i="1"/>
  <c r="U1087" i="1" s="1"/>
  <c r="AE1080" i="1"/>
  <c r="T1080" i="1"/>
  <c r="U1080" i="1" s="1"/>
  <c r="AE1083" i="1"/>
  <c r="T1083" i="1"/>
  <c r="U1083" i="1" s="1"/>
  <c r="AD1293" i="1"/>
  <c r="T1293" i="1"/>
  <c r="U1293" i="1" s="1"/>
  <c r="AD1276" i="1"/>
  <c r="T1276" i="1"/>
  <c r="U1276" i="1" s="1"/>
  <c r="AD1221" i="1"/>
  <c r="T1221" i="1"/>
  <c r="U1221" i="1" s="1"/>
  <c r="AD1218" i="1"/>
  <c r="T1218" i="1"/>
  <c r="U1218" i="1" s="1"/>
  <c r="AD1215" i="1"/>
  <c r="T1215" i="1"/>
  <c r="U1215" i="1" s="1"/>
  <c r="AD1212" i="1"/>
  <c r="T1212" i="1"/>
  <c r="U1212" i="1" s="1"/>
  <c r="AD1208" i="1"/>
  <c r="T1208" i="1"/>
  <c r="U1208" i="1" s="1"/>
  <c r="AD1205" i="1"/>
  <c r="T1205" i="1"/>
  <c r="U1205" i="1" s="1"/>
  <c r="AD1202" i="1"/>
  <c r="T1202" i="1"/>
  <c r="U1202" i="1" s="1"/>
  <c r="AD1199" i="1"/>
  <c r="T1199" i="1"/>
  <c r="U1199" i="1" s="1"/>
  <c r="AD1196" i="1"/>
  <c r="T1196" i="1"/>
  <c r="U1196" i="1" s="1"/>
  <c r="AD1193" i="1"/>
  <c r="T1193" i="1"/>
  <c r="U1193" i="1" s="1"/>
  <c r="AD1189" i="1"/>
  <c r="T1189" i="1"/>
  <c r="U1189" i="1" s="1"/>
  <c r="AE808" i="1"/>
  <c r="T808" i="1"/>
  <c r="AE804" i="1"/>
  <c r="T804" i="1"/>
  <c r="AE801" i="1"/>
  <c r="T801" i="1"/>
  <c r="AE798" i="1"/>
  <c r="T798" i="1"/>
  <c r="AE246" i="1"/>
  <c r="T246" i="1"/>
  <c r="AE250" i="1"/>
  <c r="T250" i="1"/>
  <c r="AE243" i="1"/>
  <c r="T243" i="1"/>
  <c r="AE240" i="1"/>
  <c r="T240" i="1"/>
  <c r="AE398" i="1" l="1"/>
  <c r="T398" i="1"/>
  <c r="U398" i="1" s="1"/>
  <c r="AE395" i="1"/>
  <c r="T395" i="1"/>
  <c r="U395" i="1" s="1"/>
  <c r="AE401" i="1"/>
  <c r="T401" i="1"/>
  <c r="U401" i="1" s="1"/>
  <c r="AE408" i="1"/>
  <c r="T408" i="1"/>
  <c r="U408" i="1" s="1"/>
  <c r="AE404" i="1"/>
  <c r="T404" i="1"/>
  <c r="U404" i="1" s="1"/>
  <c r="AE392" i="1"/>
  <c r="T392" i="1"/>
  <c r="U392" i="1" s="1"/>
  <c r="AE389" i="1"/>
  <c r="T389" i="1"/>
  <c r="U389" i="1" s="1"/>
  <c r="AE386" i="1"/>
  <c r="T386" i="1"/>
  <c r="U386" i="1" s="1"/>
  <c r="AE929" i="1" l="1"/>
  <c r="T929" i="1"/>
  <c r="AE939" i="1"/>
  <c r="T939" i="1"/>
  <c r="AE936" i="1"/>
  <c r="T936" i="1"/>
  <c r="AE933" i="1"/>
  <c r="T933" i="1"/>
  <c r="AE926" i="1"/>
  <c r="T926" i="1"/>
  <c r="AE46" i="1"/>
  <c r="T46" i="1"/>
  <c r="AE42" i="1"/>
  <c r="T42" i="1"/>
  <c r="AE39" i="1"/>
  <c r="T39" i="1"/>
  <c r="AE36" i="1"/>
  <c r="T36" i="1"/>
  <c r="AE33" i="1"/>
  <c r="T33" i="1"/>
  <c r="T188" i="1"/>
  <c r="T184" i="1"/>
  <c r="AE181" i="1"/>
  <c r="T181" i="1"/>
  <c r="AE178" i="1"/>
  <c r="T178" i="1"/>
  <c r="AE174" i="1"/>
  <c r="T174" i="1"/>
  <c r="AE171" i="1"/>
  <c r="T171" i="1"/>
  <c r="AE168" i="1"/>
  <c r="T168" i="1"/>
  <c r="AE165" i="1"/>
  <c r="T165" i="1"/>
  <c r="AE1050" i="1" l="1"/>
  <c r="T1050" i="1"/>
  <c r="AE348" i="1"/>
  <c r="T348" i="1"/>
  <c r="AE342" i="1"/>
  <c r="T342" i="1"/>
  <c r="AE345" i="1"/>
  <c r="T345" i="1"/>
  <c r="AE339" i="1"/>
  <c r="AE336" i="1"/>
  <c r="T336" i="1"/>
  <c r="AE332" i="1"/>
  <c r="T332" i="1"/>
  <c r="AE329" i="1"/>
  <c r="T329" i="1"/>
  <c r="AE326" i="1"/>
  <c r="T326" i="1"/>
  <c r="AE323" i="1"/>
  <c r="T323" i="1"/>
  <c r="AE1126" i="1" l="1"/>
  <c r="T1126" i="1"/>
  <c r="AE1054" i="1"/>
  <c r="T1054" i="1"/>
  <c r="AE1047" i="1"/>
  <c r="T1047" i="1"/>
  <c r="AE994" i="1"/>
  <c r="T994" i="1"/>
  <c r="U994" i="1" s="1"/>
  <c r="AE991" i="1"/>
  <c r="T991" i="1"/>
  <c r="AE988" i="1"/>
  <c r="T988" i="1"/>
  <c r="U988" i="1" s="1"/>
  <c r="AE985" i="1"/>
  <c r="T985" i="1"/>
  <c r="U985" i="1" s="1"/>
  <c r="AE982" i="1"/>
  <c r="T982" i="1"/>
  <c r="U982" i="1" s="1"/>
  <c r="AE979" i="1"/>
  <c r="T979" i="1"/>
  <c r="U979" i="1" s="1"/>
  <c r="AE699" i="1" l="1"/>
  <c r="T699" i="1"/>
  <c r="AE301" i="1"/>
  <c r="T301" i="1"/>
  <c r="AE298" i="1"/>
  <c r="AE295" i="1"/>
  <c r="T295" i="1"/>
  <c r="AE292" i="1"/>
  <c r="AE289" i="1"/>
  <c r="T289" i="1"/>
  <c r="U289" i="1" s="1"/>
  <c r="AE99" i="1"/>
  <c r="T99" i="1"/>
  <c r="AE89" i="1"/>
  <c r="T89" i="1"/>
  <c r="AE96" i="1"/>
  <c r="T96" i="1"/>
  <c r="AE93" i="1"/>
  <c r="T93" i="1"/>
  <c r="AE86" i="1"/>
  <c r="T86" i="1"/>
  <c r="AE83" i="1"/>
  <c r="T83" i="1"/>
  <c r="AE80" i="1"/>
  <c r="T80" i="1"/>
  <c r="AE77" i="1"/>
  <c r="T77" i="1"/>
  <c r="AE73" i="1"/>
  <c r="T73" i="1"/>
  <c r="AE70" i="1"/>
  <c r="T70" i="1"/>
  <c r="AE67" i="1"/>
  <c r="T67" i="1"/>
  <c r="AE64" i="1"/>
  <c r="T64" i="1"/>
  <c r="AE61" i="1"/>
  <c r="T61" i="1"/>
  <c r="AD1303" i="1" l="1"/>
  <c r="T1303" i="1"/>
  <c r="U1303" i="1" s="1"/>
  <c r="AD1300" i="1"/>
  <c r="AD1297" i="1"/>
  <c r="AD1290" i="1"/>
  <c r="AD1287" i="1"/>
  <c r="AD1284" i="1"/>
  <c r="AD1280" i="1"/>
  <c r="T1280" i="1"/>
  <c r="U1280" i="1" s="1"/>
  <c r="AE1142" i="1"/>
  <c r="T1142" i="1"/>
  <c r="AE1139" i="1"/>
  <c r="T1139" i="1"/>
  <c r="U1139" i="1" s="1"/>
  <c r="AE1136" i="1"/>
  <c r="T1136" i="1"/>
  <c r="AE1133" i="1"/>
  <c r="T1133" i="1"/>
  <c r="AE1130" i="1"/>
  <c r="T1130" i="1"/>
  <c r="U1130" i="1" s="1"/>
  <c r="AE687" i="1" l="1"/>
  <c r="T687" i="1"/>
  <c r="AE684" i="1"/>
  <c r="T684" i="1"/>
  <c r="AE681" i="1"/>
  <c r="AE151" i="1"/>
  <c r="T151" i="1"/>
  <c r="AE145" i="1"/>
  <c r="T145" i="1"/>
  <c r="AE148" i="1"/>
  <c r="T148" i="1"/>
  <c r="U148" i="1" s="1"/>
  <c r="AE142" i="1"/>
  <c r="T142" i="1"/>
  <c r="AE127" i="1"/>
  <c r="AE138" i="1"/>
  <c r="T138" i="1"/>
  <c r="AE135" i="1"/>
  <c r="T135" i="1"/>
  <c r="AE131" i="1"/>
  <c r="T131" i="1"/>
  <c r="AE126" i="1"/>
  <c r="T126" i="1"/>
  <c r="AE124" i="1"/>
  <c r="T124" i="1"/>
  <c r="AE121" i="1"/>
  <c r="T121" i="1"/>
  <c r="AE118" i="1"/>
  <c r="T118" i="1"/>
  <c r="AE115" i="1"/>
  <c r="T115" i="1"/>
  <c r="T1287" i="1" l="1"/>
  <c r="U1287" i="1" s="1"/>
  <c r="T1290" i="1"/>
  <c r="U1290" i="1" s="1"/>
  <c r="T1297" i="1"/>
  <c r="U1297" i="1" s="1"/>
  <c r="T1284" i="1"/>
  <c r="U1284" i="1" s="1"/>
  <c r="T1300" i="1"/>
  <c r="U1300" i="1" s="1"/>
  <c r="AE217" i="1"/>
  <c r="T217" i="1"/>
  <c r="U217" i="1" s="1"/>
  <c r="AE214" i="1"/>
  <c r="T214" i="1"/>
  <c r="U214" i="1" s="1"/>
  <c r="AE212" i="1"/>
  <c r="T212" i="1"/>
  <c r="AE209" i="1"/>
  <c r="T209" i="1"/>
  <c r="U209" i="1" s="1"/>
  <c r="T206" i="1"/>
  <c r="U206" i="1" s="1"/>
  <c r="AE206" i="1"/>
  <c r="T203" i="1"/>
  <c r="U203" i="1" s="1"/>
  <c r="AE203" i="1"/>
  <c r="T9" i="1"/>
  <c r="T1263" i="1" l="1"/>
  <c r="AD1263" i="1"/>
  <c r="T1266" i="1"/>
  <c r="U1266" i="1" s="1"/>
  <c r="AD1266" i="1"/>
</calcChain>
</file>

<file path=xl/sharedStrings.xml><?xml version="1.0" encoding="utf-8"?>
<sst xmlns="http://schemas.openxmlformats.org/spreadsheetml/2006/main" count="19047" uniqueCount="1295">
  <si>
    <t>Kvietimo numeris</t>
  </si>
  <si>
    <t>Kvietimo pavadinimas</t>
  </si>
  <si>
    <t>Pažangos priemonės numeris</t>
  </si>
  <si>
    <t xml:space="preserve">Pažangos priemonės pavadinimas </t>
  </si>
  <si>
    <t>Finansuojamos projektų veiklos</t>
  </si>
  <si>
    <t>Konkretus uždavinys arba priemonė (reforma ar investicija)</t>
  </si>
  <si>
    <t>Siektini stebėsenos rodikliai</t>
  </si>
  <si>
    <t>Pareiškėjų tipas: viešasis,  privatus</t>
  </si>
  <si>
    <t>Galimi pareiškėjai</t>
  </si>
  <si>
    <t>Asignavimų valdytojas</t>
  </si>
  <si>
    <t>Administruojančioji institucija</t>
  </si>
  <si>
    <t>Finansavimo forma</t>
  </si>
  <si>
    <t>Projektų atrankos būdas</t>
  </si>
  <si>
    <t xml:space="preserve">Bendra kvietimui skirta finansavimo lėšų suma (eurais) </t>
  </si>
  <si>
    <t xml:space="preserve">Didžiausia galima skirti finansavimo lėšų suma projektui ir (arba) projekto veiklai įgyvendinti (eurais) </t>
  </si>
  <si>
    <t>Finansavimo šaltinis (-iai) ir sumos (eurais)</t>
  </si>
  <si>
    <t>Nuosavo įnašo dydis (eurais)</t>
  </si>
  <si>
    <t>ES lėšų fondas</t>
  </si>
  <si>
    <t xml:space="preserve">Apskritis </t>
  </si>
  <si>
    <t>Planuojama kvietimo pradžios data</t>
  </si>
  <si>
    <t xml:space="preserve">Planuojama kvietimo pabaigos data </t>
  </si>
  <si>
    <t>Paskelbto kvietimo data</t>
  </si>
  <si>
    <t>Pavadinimas</t>
  </si>
  <si>
    <t>Kodas</t>
  </si>
  <si>
    <t>Matavimo vienetas</t>
  </si>
  <si>
    <t>Siektina reikšmė</t>
  </si>
  <si>
    <t>Ekonomikos gaivinimo ir atsparumo didinimo priemonės (toliau – EGADP) subsidijos lėšos</t>
  </si>
  <si>
    <t>EGADP paskolos lėšos</t>
  </si>
  <si>
    <t xml:space="preserve">
Bendrojo finansavimo lėšos</t>
  </si>
  <si>
    <t>Valstybės biudžeto lėšos</t>
  </si>
  <si>
    <t>Valstybės biudžeto lėšos, skirtos ES fondų lėšomis netinkamam finansuoti  pridėtinės vertės mokesčiui apmokėti</t>
  </si>
  <si>
    <t>Sostinės regionas</t>
  </si>
  <si>
    <t>Vidurio ir Vakarų Lietuva</t>
  </si>
  <si>
    <t>Netaikoma</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</si>
  <si>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</si>
  <si>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ministerijos arba RPPl                                                                            administruojančiosios institucijos suteiktas kvietimo pavadinimas.</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</si>
  <si>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</si>
  <si>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</si>
  <si>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</si>
  <si>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Nurodoma „Taip“, jeigu veiklai (poveiklei) įgyvendinti suplanuotas valstybei svarbus projektas, kitu atveju nurodoma „Ne“. Jeigu kvietimas apima kelias pažangos priemones, informacija pateikiama pagal visas nurodytas veiklas (poveikles).</t>
  </si>
  <si>
    <t>Nurodomas stebėsenos rodiklio pavadinimas.</t>
  </si>
  <si>
    <t xml:space="preserve">Nurodomas stebėsenos
rodiklio kodas.
</t>
  </si>
  <si>
    <t>Nurodomas stebėsenos rodiklio matavimo vienetas.</t>
  </si>
  <si>
    <t>Nurodoma siektina stebėsenos rodiklio reikšmė.</t>
  </si>
  <si>
    <t>Nurodomas pareiškėjų tipas (sektorius).</t>
  </si>
  <si>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</si>
  <si>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Nurodomas atsakingas asignavimų valdytojas.</t>
  </si>
  <si>
    <t>Nurodoma administruojančioji institucija.</t>
  </si>
  <si>
    <t>Nurodoma pažangos priemonės veiklos (poveiklės) finansavimo forma.</t>
  </si>
  <si>
    <t>Nurodomas projektų atrankos būdas.</t>
  </si>
  <si>
    <t>Nurodoma didžiausia galima skirti finansavimo lėšų suma projektui ir (ar) projekto veiklai įgyvendinti (jei taikoma).</t>
  </si>
  <si>
    <t>Nurodoma pažangos priemonės veiklos (poveiklės) finansavimo iš ES fondų lėšų suma (eurais), skirta kvietimui.</t>
  </si>
  <si>
    <t>Nurodoma pažangos priemonės veiklos (poveiklės) finansavimo iš EGADP subsidijos lėšų suma (eurais), skirta kvietimui.</t>
  </si>
  <si>
    <t xml:space="preserve">Nurodoma pažangos priemonės veiklos (poveiklės) finansavimo iš bendrojo finansavimo lėšų suma (eurais), skirta kvietimui. </t>
  </si>
  <si>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</si>
  <si>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</si>
  <si>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Nurodomas bendras nuosavo įnašo dydis, kuriuo prisidedama prie pažangos priemonės veiklos (poveiklės) įgyvendinimo (eurais).</t>
  </si>
  <si>
    <t>Nurodomas Europos Sąjungos 2021–2027 metų investicijų programos fondas (Europos regioninės plėtros fondas (toliau – ERPF), Sanglaudos fondas, „Europos socialinis fondas  +“ (toliau – ESF+), Teisingos pertvarkos fondas (toliau – TPF).</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</si>
  <si>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</si>
  <si>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</si>
  <si>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Nurodoma Sanglaudos fondo arba EGADP, arba  TPF finansavimo lėšų suma.</t>
  </si>
  <si>
    <t>Nurodoma pažangos priemonės veiklos (poveiklės) apskritis. Taikoma tik TPF. Gali būti kelios apskritys.</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</si>
  <si>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</si>
  <si>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</si>
  <si>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Ministerijos nepildo.
Iš INVESTIS nurodoma paskelbto kvietimo data.</t>
  </si>
  <si>
    <t>Vietos plėtros strategijų rengimas</t>
  </si>
  <si>
    <t xml:space="preserve">01-004-08-04-01 </t>
  </si>
  <si>
    <t>Didinti visuomenės įsitraukimą į vietos problemų sprendimą</t>
  </si>
  <si>
    <t>1 veikla ,,Bendruomenės inicijuotos vietos plėtros metodo (BIVP) taikymas: parama vietos plėtros strategijų rengimui“</t>
  </si>
  <si>
    <t>2021–2027 m. Europos Sąjungos investicijų programos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</si>
  <si>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Ne</t>
  </si>
  <si>
    <t>Parengtos BIVP strategijos</t>
  </si>
  <si>
    <t>P-01-004-08-04-01-10
(P.N.2.4720)</t>
  </si>
  <si>
    <t>Viešasis</t>
  </si>
  <si>
    <t>Vietos veiklos grupės (VVG), atitinkančios Vietos plėtros strategijų rengimo ir atrankos taisyklėse nustatytus reikalavimus</t>
  </si>
  <si>
    <t>Vidaus reikalų ministerija</t>
  </si>
  <si>
    <t>VšĮ Centrinė projektų valdymo agentūra</t>
  </si>
  <si>
    <t>Dotacija</t>
  </si>
  <si>
    <t>Tęstinė atranka</t>
  </si>
  <si>
    <t xml:space="preserve"> - </t>
  </si>
  <si>
    <t>ERPF</t>
  </si>
  <si>
    <t>2023 m. balandis</t>
  </si>
  <si>
    <t>Pilietinės visuomenės ir privačiojo sektoriaus subjektai, dalyvavę rengiant ir (ar) įgyvendinant vietos plėtros strategijas</t>
  </si>
  <si>
    <t>R-01-004-08-04-01-01
(R.S.2.3034)</t>
  </si>
  <si>
    <t>Planavimas</t>
  </si>
  <si>
    <t>Skaičius</t>
  </si>
  <si>
    <t>Procentai</t>
  </si>
  <si>
    <t>Vietos veiklos grupių kompetencijų ir bendradarbiavimo stiprinimas</t>
  </si>
  <si>
    <t>01-004-08-04-01</t>
  </si>
  <si>
    <t>4. veikla „Parama vietos veiklos grupių kompetencijų ir bendradarbiavimo stiprinimui“</t>
  </si>
  <si>
    <t>Subjektai (miestų VVG), dalyvavę kompetencijų ir bendradarbia-vimo stiprinimo veiklose</t>
  </si>
  <si>
    <t>P-01-004-08-04-01-11
(P.N.2.4721)</t>
  </si>
  <si>
    <t>1 296,74733</t>
  </si>
  <si>
    <t>4.1. poveiklė „Parama vietos veiklos grupių kompetencijų ir bendradarbiavimo stiprinimui“</t>
  </si>
  <si>
    <t>4.2. poveiklė „Parama vietos veiklos grupių kompetencijų ir bendradarbiavimo stiprinimui“</t>
  </si>
  <si>
    <t>Vietos plėtros strategijų įgyvendinimo administravimas</t>
  </si>
  <si>
    <t>3 veikla ,,BIVP metodo taikymas: parama vietos plėtros strategijų administravimui“</t>
  </si>
  <si>
    <t>VVG</t>
  </si>
  <si>
    <t>-</t>
  </si>
  <si>
    <t>2024 m. gegužė</t>
  </si>
  <si>
    <t>2024 m. liepa</t>
  </si>
  <si>
    <t xml:space="preserve">BIVP strategijos, kurioms suteikta parama                                  </t>
  </si>
  <si>
    <t>P-01-004-08-04-01-02
(P.B.2.0080)</t>
  </si>
  <si>
    <t>3.1. poveiklė „BIVP metodo taikymas: parama vietos plėtros strategijų administravimui“ Sostinės regione</t>
  </si>
  <si>
    <t xml:space="preserve">1 586 609,21
</t>
  </si>
  <si>
    <t>3.2. poveiklė „BIVP metodo taikymas: parama vietos plėtros strategijų administravimui“ Vidurio ir Vakarų Lietuvos regione</t>
  </si>
  <si>
    <t xml:space="preserve"> 01-004-08-04-01 </t>
  </si>
  <si>
    <t>R-01-004-08-04-01-02
(R.S.2.3517)</t>
  </si>
  <si>
    <t>Viešasis ir privatus</t>
  </si>
  <si>
    <t>Konkursas</t>
  </si>
  <si>
    <t>ESF+</t>
  </si>
  <si>
    <t>BIVP projektai, kuriuos įgyvendino NVO ir (arba) kurie įgyvendinti kartu su partneriu</t>
  </si>
  <si>
    <t>P-01-004-08-04-01-01
(P.S.2.1513)</t>
  </si>
  <si>
    <t>Paramą gavusiuose subjektuose sukurtos darbo vietos</t>
  </si>
  <si>
    <t>R-01-004-08-04-01-03
(R.B.2.2001)</t>
  </si>
  <si>
    <t>Vienų metų etato ekvivalentai</t>
  </si>
  <si>
    <t>Socialinio verslo subjektai, per BIVP projektus gavę paramą socialinio verslo kūrimui ar plėtrai</t>
  </si>
  <si>
    <t>P-01-004-08-04-01-03
(P.S.21032)</t>
  </si>
  <si>
    <t>P-01-004-08-04-01-04
(P.B.2.0001)</t>
  </si>
  <si>
    <t>Įmonės</t>
  </si>
  <si>
    <t>Paramą dotacijomis gavusios įmonės</t>
  </si>
  <si>
    <t>P-01-004-08-04-01-09
(P.B.2.0002)</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</si>
  <si>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</si>
  <si>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</si>
  <si>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_____________________________________________________________________________________________________________________________________________________________________________</t>
  </si>
  <si>
    <t>2024 m. rugpjūtis</t>
  </si>
  <si>
    <t>2024 m. spalis</t>
  </si>
  <si>
    <t>BIVP projektų veiklų dalyviai (įskaitant visas tikslines grupes)</t>
  </si>
  <si>
    <t>P-01-004-08-04-01-12
 (P.N.2.4723)</t>
  </si>
  <si>
    <t>1.1. Poveiklė „Bendruomenės inicijuotos vietos plėtros metodo (BIVP) taikymas: parama vietos plėtros strategijų rengimui“ Sostinės regione</t>
  </si>
  <si>
    <t>1.2. Poveiklė „Bendruomenės inicijuotos vietos plėtros metodo (BIVP) taikymas: parama vietos plėtros strategijų rengimui“ Vidurio ir Vakarų Lietuvos regione</t>
  </si>
  <si>
    <t>Strategijos</t>
  </si>
  <si>
    <t>2.4. Poveiklė „BIVP metodo taikymas: parama vietos plėtros strategijų įgyvendinimui“ Vidurio ir Vakarų Lietuvos regione (ERPF)</t>
  </si>
  <si>
    <t>2023 m. vasaris</t>
  </si>
  <si>
    <t>2.3. Poveiklė „BIVP metodo taikymas: parama vietos plėtros strategijų įgyvendinimui“ Vidurio ir Vakarų Lietuvos regione (ESF+)</t>
  </si>
  <si>
    <t>2023 m. liepa</t>
  </si>
  <si>
    <t>2023 m. rugpjūtis</t>
  </si>
  <si>
    <t xml:space="preserve">Finansavimas pagal regioną, kuriam gali būti priskiriama (-os) projekto veikla
 (-os) </t>
  </si>
  <si>
    <t>Europos Sąjungos (toliau – ES) fondų lėšos</t>
  </si>
  <si>
    <t xml:space="preserve">Jeigu nurodytą pažangos priemonės veiklą (poveiklę) planuojama iš dalies finansuoti Europos Sąjungos (toliau – ES) fondų lėšomis, nurodomas konkretus 2021–2027 metų Europos Sąjungos investicijų programos uždavinys (2021 m. birželio 24 d.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</si>
  <si>
    <t>Strateginės svarbos projektas nurodomas pagal Reglamentą (ES) 2021/1060. Nurodoma „Taip“, jeigu pasirinktai veiklai (poveiklei) įgyvendinti suplanuotas strateginės svarbos projektas pagal 2021–2027 metų Europos Sąjungos  fondų investicijų programą. Jeigu kvietimas apima kelias pažangos priemones, informacija pateikiama pagal visas nurodytas veiklas (poveikles).</t>
  </si>
  <si>
    <t xml:space="preserve">Nurodoma bendra kvietimui skirta finansavimo lėšų suma (susumuojamos 21–26 stulpeliuose nurodytos sumos). Jeigu kvietimas apima kelias pažangos priemones, nurodomi visų pažangos prie-monių duomenys atskirose eilutėse. </t>
  </si>
  <si>
    <t>3. Lentelės 3–6, 9–13, 15, 20–32 stulpelių reikšmės, jei jų yra daugiau nei viena, nurodomos atskirose eilutėse.</t>
  </si>
  <si>
    <t xml:space="preserve">Požymis </t>
  </si>
  <si>
    <t>Nepanaudotos Ekonomikos gaivinimo ir atsparumo didinimo priemonės lėšos</t>
  </si>
  <si>
    <t xml:space="preserve">Nr. 11-055-K </t>
  </si>
  <si>
    <t xml:space="preserve">Pakruojo miesto 2023-2029 m. vietos plėtros strategija. Kvietimas "Teikti bendrąsias ir specialiąsias socialines paslaugas atitinkančias Pakruojo miesto gyventojų poreikius" </t>
  </si>
  <si>
    <t xml:space="preserve">2021–2027 m. Europos Sąjungos investicijų programos 4.7 uždavinys „Skatinti aktyvią įtrauktį, siekiant propaguoti lygias galimybes, nediskriminavimą ir aktyvų dalyvavimą, ir gerinti įsidarbinamumą, ypač palankių sąlygų neturinčių grupių“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</si>
  <si>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</si>
  <si>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 xml:space="preserve">ESF+ </t>
  </si>
  <si>
    <t>2024 m. lapkritis</t>
  </si>
  <si>
    <t xml:space="preserve">Pakruojo miesto 2023-2029 m. vietos plėtros strategija. Kvietimas. "Teikti sociokultūrines paslaugas, skirtas  tikslinės grupės socialinės įtraukties didinimui, savitarpio pagalbos, gebėjimų reaguoti ekstremalių situacijų atveju ugdymui ir kt. Pakruojo miesto gyventojams" </t>
  </si>
  <si>
    <t>Pareiškėjas turintis juridinio asmens statusą ne trumpiau nei 2 metus (šis reikalavimas netaikomas biudžetinėms įstaigoms) ir veiką vykdantis vietos plėtros strategijos įgyvendinimo teritorijoje, Pakruojo mieste.  Projekto pareiškėju arba bent vienu iš partnerių turi būti nevyriausybinė organizacija  arba socialinis partneris (t. y. darbuotojų ar darbdavių organizacija).</t>
  </si>
  <si>
    <t>Pakruojo miesto 2023-2029 m. vietos plėtros strategija. Kvietimas "Vykdyti mokymo ir darbinių įgūdžių ugdymui skirtas veiklas darbingiems neaktyviems gyventojams"</t>
  </si>
  <si>
    <t>Pakruojo miesto 2023-2029 m. vietos plėtros strategija. Kvietimas "Vykdyti verslumo skatinimo, verslumo įgūdžių  ir priemonių, reikalingų verslo pradžiai ir plėtrai veiklas" (verslumo skatinimas ir neformalus švietimas)</t>
  </si>
  <si>
    <t>Pareiškėjas turintis juridinio asmens statusą ne trumpiau nei 2 metus ir veiką vykdantis vietos plėtros strategijos įgyvendinimo teritorijoje, Pakruojo mieste. Pareiškėjais ir partneriais negali būti tie juridiniai asmenys, kuriems, kaip jauno verslo subjektams, projekto įgyvendinimo metu bus teikiama pagalba verslo pradžiai.</t>
  </si>
  <si>
    <t>Pakruojo miesto 2023-2029 m. vietos plėtros strategija. Kvietimas. "Vykdyti verslumo skatinimo, verslumo įgūdžių  ir priemonių, reikalingų verslo pradžiai ir plėtrai veiklas". (JVA rėmimas)</t>
  </si>
  <si>
    <t>2025 m. sausis</t>
  </si>
  <si>
    <t>2025 m. vasaris</t>
  </si>
  <si>
    <t>Pakruojo miesto 2023-2029 m. vietos plėtros strategija. Kvietimas "Teikti bendrąsias ir specialiąsias socialines paslaugas atitinkančias Pakruojo miesto gyventojų poreikius".</t>
  </si>
  <si>
    <t>2025 m. balandis</t>
  </si>
  <si>
    <t>2025 m. gegužė</t>
  </si>
  <si>
    <t>Pakruojo miesto 2023-2029 m. vietos plėtros strategija. Kvietimas "Teikti sociokultūrines paslaugas, skirtas  tikslinės grupės socialinės įtraukties didinimui, savitarpio pagalbos, gebėjimų reaguoti ekstremalių situacijų atveju ugdymui ir kt. Pakruojo miesto gyventojams"</t>
  </si>
  <si>
    <t>Pakruojo miesto 2023-2029 m. vietos plėtros strategija. Kvietimas "Vykdyti socialinio verslo sukūrimą ir plėtrą Pakruojo mieste"</t>
  </si>
  <si>
    <t>Pareiškėjas viešasis ar privatus juridinis asmuo (socialinio verslo vykdytojas) registruotas ir veiklą  vykdantis vietos plėtros strategijos įgyvendinimo teritorijoje.</t>
  </si>
  <si>
    <t>Pakruojo miesto 2023-2029 m. vietos plėtros strategija. Kvietimas "Vykdyti socialinio verslo sukūrimą ir plėtrą Pakruojo mieste".</t>
  </si>
  <si>
    <t>2026 m. vasaris</t>
  </si>
  <si>
    <t>2026 m. kovas</t>
  </si>
  <si>
    <t xml:space="preserve">Nr. 11-415-K </t>
  </si>
  <si>
    <t>Šiaulių miesto 2022–2029 metų vietos plėtros strategijos įgyvendinimas. Kvietimas „Taikyti prevencines, integruotas priemones socialinę atskirtį patiriantiems asmenims“</t>
  </si>
  <si>
    <t>Viešieji ir privatūs juridiniai asmenys, kurių veiklos vykdymo vieta Šiaulių m.</t>
  </si>
  <si>
    <t>Nr. 11-416-K</t>
  </si>
  <si>
    <t>Šiaulių miesto 2022–2029 metų vietos plėtros strategijos įgyvendinimas. Kvietimas "Teikti kompleksinę (re)integracijos į darbo rinką pagalbą mažiau galimybių turintiems jaunuoliams"</t>
  </si>
  <si>
    <t>Nr. 11-417-K</t>
  </si>
  <si>
    <t>2024 m. gruodis</t>
  </si>
  <si>
    <t>Nr. 11-418-K</t>
  </si>
  <si>
    <t>2025 m. kovas</t>
  </si>
  <si>
    <t>Nr. 11-419-K</t>
  </si>
  <si>
    <t>Šiaulių miesto 2022–2029 metų vietos plėtros strategijos įgyvendinimas. Kvietimas "Įgyvendinti neformalias iniciatyvas stiprinant Šiaulių bendruomenės (gyventojų) verslumą" ir "Teikti paramą jauno verslo subjektams - Šiaulių m. VVG teritorijos gyventojams"</t>
  </si>
  <si>
    <t>2025 m. birželis</t>
  </si>
  <si>
    <t>Nr. 11-420-K</t>
  </si>
  <si>
    <t>Šiaulių miesto 2022–2029 metų vietos plėtros strategijos įgyvendinimas. Kvietimas "Skatinti ir teikti paramą socialinio verslo kūrimui ir plėtojimui, sprendžiant pažeidžiamų grupių atskirties problemas"</t>
  </si>
  <si>
    <t xml:space="preserve">Nr. 11-040-K </t>
  </si>
  <si>
    <t xml:space="preserve">Joniškio miesto 2023-2029 m. vietos plėtros strategija. Kvietimas "Organizuoti ir vykdyti prevencinę, sociokultūrinę veiklą, skatinti savanorystę" </t>
  </si>
  <si>
    <t>2.3. Poveiklė „BIVP metodo taikymas: parama vietos plėtros strategijų įgyvendinimui“ Vidurio ir vakarų Lietuvos regione (ESF+)</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</si>
  <si>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</si>
  <si>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11-041-K</t>
  </si>
  <si>
    <t>Joniškio miesto 2023-2029 m. vietos plėtros strategija. Kvietimas "Organizuoti socialinių paslaugų teikimą ir informacijos sklaidą apie teikiamas paslaugas Joniškio mieste"</t>
  </si>
  <si>
    <t>Pareiškėjas turintis juridinio asmens statusą ne trumpiau nei 2 metus (šis reikalavimas netaikomas biudžetinėms įstaigoms) ir veiklą vykdantis vietos plėtros strategijos įgyvendinimo teritorijoje, Joniškio mieste.  Projekto pareiškėju arba bent vienu iš partnerių turi būti nevyriausybinė organizacija  arba socialinis partneris (t. y. darbuotojų ar darbdavių organizacija).</t>
  </si>
  <si>
    <t>Nr. 11-042-K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</si>
  <si>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</si>
  <si>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"Organizuoti ir teikti darbo rinkoje reikalingų įgūdžių ugdymą, praktinių darbinių įgūdžių įgijimą darbo vietoje"</t>
  </si>
  <si>
    <t>Pareiškėjas turintis juridinio asmens statusą ne trumpiau nei 2 metus ir veiklą vykdantis vietos plėtros strategijos įgyvendinimo teritorijoje,Joniškio mieste. Pareiškėjais ir partneriais negali būti tie juridiniai asmenys, kuriems, kaip jauno verslo subjektams, projekto įgyvendinimo metu bus teikiama pagalba verslo pradžiai.</t>
  </si>
  <si>
    <t>Nr. 11-044-K</t>
  </si>
  <si>
    <t>Joniškio miesto 2023-2029 m. vietos plėtros strategija. Kvietimas "Skatinti jauno verslo kūrimąsi ir plėtrą teikiant metodinę pagalbą ir verslo pradžiai reikalingas priemones.</t>
  </si>
  <si>
    <t>Nr. 11-045-K</t>
  </si>
  <si>
    <t>Joniškio miesto 2023-2029 m. vietos plėtros strategija. Kvietimas "Socialinio verslo, sprendžiančio pažeidžiamų grupių atskirties problemas, kūrimosi rėmimas"</t>
  </si>
  <si>
    <t>Joniškio miesto 2023-2029 m. vietos plėtros strategija. Kvietimas "Organizuoti socialinių paslaugų teikimą ir informacijos sklaidą apie teikiamas paslaugas Joniškio mieste".</t>
  </si>
  <si>
    <t>Pareiškėjas turintis juridinio asmens statusą ne trumpiau nei 2 metus ir veiklą vykdantis vietos plėtros strategijos įgyvendinimo teritorijoje, Joniškio mieste. Pareiškėjais ir partneriais negali būti tie juridiniai asmenys, kuriems, kaip jauno verslo subjektams, projekto įgyvendinimo metu bus teikiama pagalba verslo pradžiai.</t>
  </si>
  <si>
    <t>Nr. 11-048-K</t>
  </si>
  <si>
    <t>Nr. 11-049-K</t>
  </si>
  <si>
    <t>Joniškio miesto 2023-2029 m. vietos plėtros strategija. Kvietimas "Bendradarbiauti su kitų miestų VVG sprendžiant socialinės atskirties problemas"</t>
  </si>
  <si>
    <t>Nr. 11-050-K</t>
  </si>
  <si>
    <t>Joniškio miesto 2023-2029 m. vietos plėtros strategija. Kvietimas "Ugdyti ir stiprinti gyventojų darbinius, verslumo įgūdžius siekiant integracijos į darbo rinką, remti verslumą skatinančias iniciatyvas."</t>
  </si>
  <si>
    <t>Joniškio miesto 2023-2029 m. vietos plėtros strategija. Kvietimas "Skatinti jauno verslo kūrimąsi ir plėtrą teikiant metodinę pagalbą ir verslo pradžiai reikalingas priemones "</t>
  </si>
  <si>
    <t>** Rodiklis skaidomas į smulkesnius rodiklius, kurie neturi siektinų reikšmių ir naudojami tik atsiskaitymui.</t>
  </si>
  <si>
    <t>* Rodiklis siekiamas pažangos priemonės lygiu, projektiniu lygiu rodiklis nesiekiamas ir neturi būti nurodomas projektų įgyvendinimo planuose.</t>
  </si>
  <si>
    <t>Bendruomenės inicijuotos vietos plėtros (BIVP) projektų veiklų dalyvių, kurie po dalyvavimo veiklose toliau dalyvauja socialinei integracijai skirtose veiklose ir (ar) darbo rinkoje, dalis*</t>
  </si>
  <si>
    <t>Paramą gavusios įmonės (iš jų: labai mažos, mažosios, vidutinės ir didelės**</t>
  </si>
  <si>
    <t xml:space="preserve">Nr. 11-115-K </t>
  </si>
  <si>
    <t>Biržų miesto vietos veiklos grupės strategija 2023–2029 m. Kvietimas "Teikti bedrąsias, specialiąsias ir kitas socialines paslaugas atitinkančias Biržų miesto gyventojų poreikius</t>
  </si>
  <si>
    <t>Nr. 11-117-K</t>
  </si>
  <si>
    <t>Nr. 11-119-K</t>
  </si>
  <si>
    <t>Biržų miesto vietos veiklos grupės strategija 2023–2029 m. Kvietimas "Įvairių sociakultūrinių paslaugų teikimo užtikrinimas atvykusiems/grįžusiems gyventi į Biržų miestą".</t>
  </si>
  <si>
    <t>Biržų miesto vietos veiklos grupės strategija 2023–2029 m. Kvietimas "Verslo kūrimas ir plėtra Biržų mieste".</t>
  </si>
  <si>
    <t>Biržų miesto vietos veiklos grupės strategija 2023–2029 m. Kvietimas "Socialinio verslo kūrimas ir plėtra Biržų mieste".</t>
  </si>
  <si>
    <t>Viešieji ir privatūs juridiniai asmenys, kurių veiklos vykdymo Biržų miestas</t>
  </si>
  <si>
    <t>Biržų miesto vietos veiklos grupės strategija 2023–2029 m. Kvietimas "Naujų profesinių specialybių, darbinių įgūdžių suteikimas".</t>
  </si>
  <si>
    <t xml:space="preserve">Nr. 11-521-K </t>
  </si>
  <si>
    <t>Nr. 11-522-K</t>
  </si>
  <si>
    <t>Ukmergės miesto vietos veiklos grupės 2023-2027 m.vietos plėtros strategijos įgyvendinimas. Kvietimas "Sociokultūrinių veiklų organizavimui"</t>
  </si>
  <si>
    <t>Ukmergės miesto vietos veiklos grupės 2023-2027 m.vietos plėtros strategijos įgyvendinimas. Kvietimas "Socialinio verslo  skatinimas"</t>
  </si>
  <si>
    <t>Ukmergės miesto vietos veiklos grupės 2023-2027 m.vietos plėtros strategijos įgyvendinimas. Kvietimas "Paslaugų, apjungiančių socialinius ir (arba) švietimo ir (arba) fizinės ir (arba) psichologinės sveikatos elementus plėtojimas"</t>
  </si>
  <si>
    <t>Ukmergės miesto vietos veiklos grupės 2023-2027 m.vietos plėtros strategijos įgyvendinimas. Kvietimas "Sociokultūrinių veiklų organizavimas"</t>
  </si>
  <si>
    <t>Nr. 11-523-K</t>
  </si>
  <si>
    <t>Ukmergės miesto vietos veiklos grupės 2023-2027 m.vietos plėtros strategijos įgyvendinimas. Kvietimas "Socialinių inovacijų veiklų neformalaus ugdymo ir (arba) iniciatyvų srityse įgyveninimas"</t>
  </si>
  <si>
    <t>Nr. 11-524-K</t>
  </si>
  <si>
    <t>Ukmergės miesto vietos veiklos grupės 2023-2027 m.vietos plėtros strategijos įgyvendinimas. Kvietimas "Stiprinti Ukmergės miesto gyventojų ekonominę ir socialinę integraciją"</t>
  </si>
  <si>
    <t>Nr. 11-526-K</t>
  </si>
  <si>
    <t>2025 m.gegužė</t>
  </si>
  <si>
    <t>Nr. 11-527-K</t>
  </si>
  <si>
    <t>Nr. 11-528-K</t>
  </si>
  <si>
    <t>2026 m. balandis</t>
  </si>
  <si>
    <t xml:space="preserve">Nr. 11-025-K </t>
  </si>
  <si>
    <t>Rokiškio miesto 2023-2027 m. vietos plėtros strategija. Kvietimas "Socialinės atskirties mažinimas teikiant bendrąsias ir specialiąsias paslaugas Rokiškio miesto gyventojams".</t>
  </si>
  <si>
    <t>Nr. 11-026-K</t>
  </si>
  <si>
    <t>Rokiškio miesto 2023-2027 m. vietos plėtros strategija. Kvietimas "Sociokultūrinių užimtumo veiklų organizavimas socialinę atskirtį patiriantiems asmenims".</t>
  </si>
  <si>
    <t>Viešieji juridiniai asmenys, kurių veiklos vykdymo vieta yra vietos plėtros strategijos įgyvendinimo teritorijoj; privatūs juridiniai asmenys, kurių veiklos vykdymo vieta yra vietos plėtros strategijos įgyvendinimo teritorijoje</t>
  </si>
  <si>
    <t>Nr. 11-027-K</t>
  </si>
  <si>
    <t>Rokiškio miesto 2023-2027 m. vietos plėtros strategija. Kvietimas "Užimtumui didinti skirtų iniciatyvų įgyvendinimas, vykdant informavimo, konsultavimo, tarpininkavimo, neformaliojo švietimo, naujų profesinių ir kitų reikalingų įgūdžių įgijimo veiklas".</t>
  </si>
  <si>
    <t>Nr. 11-028-K</t>
  </si>
  <si>
    <t>Rokiškio miesto 2023-2027 m. vietos plėtros strategija. Kvietimas "Bendruomenės verslumo skatinimo iniciatyvų įgyvendinimas bei verslo pradžiai reikalingų priemonių suteikimas ".</t>
  </si>
  <si>
    <t>Nr. 11-029-K</t>
  </si>
  <si>
    <t>Rokiškio miesto 2023-2027 m. vietos plėtros strategija. Kvietimas "Socialinio verslo kūrimasis ir plėtra Rokiškio mieste".</t>
  </si>
  <si>
    <t xml:space="preserve">Nr. 11-030-K </t>
  </si>
  <si>
    <t>Nr. 11-031-K</t>
  </si>
  <si>
    <t>2025 m. rugsėjis</t>
  </si>
  <si>
    <t>2025 m. spalis</t>
  </si>
  <si>
    <t>Viešieji juridiniai asmenys, kurių veiklos vykdymo vieta yra vietos plėtros strategijos įgyvendinimo teritorijoj; privatūs juridiniai asmenys, kurių veiklos vykdymo vieta yra vietos plėtros strategijos įgyvendinimo teritorijoe</t>
  </si>
  <si>
    <t>Nr. 11-034-K</t>
  </si>
  <si>
    <t>2025 m. lapkritis</t>
  </si>
  <si>
    <t>Nr. 11-035-K</t>
  </si>
  <si>
    <t>2025 m. gruodis</t>
  </si>
  <si>
    <t>2026 m. sausis</t>
  </si>
  <si>
    <t>Nr. 11-036-K</t>
  </si>
  <si>
    <t>Nr. 11-037-K</t>
  </si>
  <si>
    <t xml:space="preserve">Nr. 11-235-K </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</si>
  <si>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</si>
  <si>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Radviliškio miesto 2023-2029 m. vietos plėtros strategija. Kvietimas "Neformaliojo ir profesinio ugdymo bei integravimo į darbo rinką paslaugų teikimas neaktyviems darbingo amžiaus asmenims".</t>
  </si>
  <si>
    <t>Radviliškio miesto 2023-2029 m. vietos plėtros strategija. Kvietimas "Bendrųjų socialinių ir sociokultūrinių paslaugų teikimas socialiai pažeidžiamiems ir socialinę atskirtį patiriantiems asmenims".</t>
  </si>
  <si>
    <t>Pareiškėjas turintis juridinio asmens statusą ne trumpiau nei 2 metus (šis reikalavimas netaikomas biudžetinėms įstaigoms) ir veiklą vykdantis vietos plėtros strategijos įgyvendinimo teritorijoje, Radviliškio mieste.  Projekto pareiškėju arba bent vienu iš partnerių turi būti nevyriausybinė organizacija  arba socialinis partneris (t. y. darbuotojų ar darbdavių organizacija).</t>
  </si>
  <si>
    <t>Nr. 11-237-K</t>
  </si>
  <si>
    <t>Radviliškio miesto 2023-2029 m. vietos plėtros strategija. Kvietimas "Neformalių verslumą skatinančių iniciatyvų vykdymas ir jauno verslo stiprinimas priemonėmis (verslumo skatinimo veiklos)"</t>
  </si>
  <si>
    <t>Radviliškio miesto 2023-2029 m. vietos plėtros strategija. Kvietimas "Darbo vietų, padedančias vykdyti socialinį poveikį ir spręsti socialiai pažeidžiamų asmenų problemas, kūrimas"</t>
  </si>
  <si>
    <t>Nr. 11-239-K</t>
  </si>
  <si>
    <t>Nr. 11-240-K</t>
  </si>
  <si>
    <t>Radviliškio miesto 2023-2029 m. vietos plėtros strategija. Kvietimas "Bendrųjų socialinių ir sociokultūrinių paslaugų teikimas socialiai pažeidžiamiems ir socialinę atskirtį patiriantiems asmenims"</t>
  </si>
  <si>
    <t xml:space="preserve">Pareiškėjas turintis juridinio asmens statusą ne trumpiau nei 2 metus (šis reikalavimas netaikomas biudžetinėms įstaigoms) ir veiklą vykdantis vietos plėtros strategijos įgyvendinimo teritorijoje, Radviliškio mieste.  </t>
  </si>
  <si>
    <t>Radviliškio miesto 2023-2029 m. vietos plėtros strategija. Kvietimas "Neformalių verslumą skatinančių iniciatyvų vykdymas ir jauno verslo stiprinimas priemonėmis (JVA rėmimo veiklos)"</t>
  </si>
  <si>
    <t>Pareiškėjas turintis juridinio asmens statusą ne trumpiau nei 2 metus ir veiklą vykdantis vietos plėtros strategijos įgyvendinimo teritorijoje, Radviliškio mieste. Pareiškėjais ir partneriais negali būti tie juridiniai asmenys, kuriems, kaip jauno verslo subjektams, projekto įgyvendinimo metu bus teikiama pagalba verslo pradžiai</t>
  </si>
  <si>
    <t>Nr. 11-060-K
Nebeplanuojamas</t>
  </si>
  <si>
    <t xml:space="preserve">Nr. 11-445-K </t>
  </si>
  <si>
    <t>Kretingos miesto 2024-2028 m. vietos plėtros strategijos įgyvendinimas 
Kvietimas „Esamos infrastruktūros įveiklinimas socialinių ir ekonominių paslaugų vystymui ir veiklų organizavimui Kretingos mieste“</t>
  </si>
  <si>
    <t>Gargždų miesto  2024-2028 m.vietos plėtros strategijos įgyvendinimas. 
Kvietimas "Socialiai atsakingo ir socialinio verslo  skatinimas"</t>
  </si>
  <si>
    <t>Nr. 11-490-K</t>
  </si>
  <si>
    <t xml:space="preserve">Gargždų miesto  2024-2028 m.vietos plėtros strategijos įgyvendinimas. 
Kvietimas "Plėtojimas ir vystymas iniciatyvų skirtų - socialiai ir (arba) ekologiškai atsakingų, ekonomiškai gyvybingų Gargždų miesto gyventojų ugdymui"
</t>
  </si>
  <si>
    <t>Nr. 11-492-K</t>
  </si>
  <si>
    <t>Gargždų miesto  2024-2028 m.vietos plėtros strategijos įgyvendinimas. 
Kvietimas "Plėtojimas ir vystymas iniciatyvų skirtų - socialiai ir (arba) ekologiškai atsakingų, ekonomiškai gyvybingų Gargždų miesto gyventojų ugdymui"</t>
  </si>
  <si>
    <t>2025 m.balandis</t>
  </si>
  <si>
    <t>Nr. 11-493-K</t>
  </si>
  <si>
    <t>Gargždų miesto  2024-2028 m.vietos plėtros strategijos įgyvendinimas 
Kvietimas "Žinių ir kompetencijų ugdymas išmaniųjų technologijų panaudojimo srityje, siekiant plėtoti socialinę ir ekonominę Gargždų miesto ekonominę plėtrą"</t>
  </si>
  <si>
    <t>Gargždų miesto  2024-2028 m.vietos plėtros strategijos įgyvendinimas  
Kvietimas "Plėtojimas ir vystymas iniciatyvų skirtų - socialiai ir (arba) ekologiškai atsakingų, ekonomiškai gyvybingų Gargždų miesto gyventojų ugdymui"</t>
  </si>
  <si>
    <t>Gargždų miesto  2024-2028 m.vietos plėtros strategijos įgyvendinimas  
Kvietimas "Žinių ir kompetencijų ugdymas išmaniųjų technologijų panaudojimo srityje, siekiant plėtoti socialinę ir ekonominę Gargždų miesto ekonominę plėtrą"</t>
  </si>
  <si>
    <t xml:space="preserve">Nr. 11-130-K </t>
  </si>
  <si>
    <t>Varėnos miesto 2023–2029 m. vietos plėtros strategijos įgyvendinimas. 
Kvietimas „Socialinių paslaugų pasiūlos ir prieinamumo didinimas, plėtojant informavimo, tarpininkavimo, konsultavimo bei sociokultūrines paslaugas Varėnos mieste“.</t>
  </si>
  <si>
    <t>Nr. 11-131-K</t>
  </si>
  <si>
    <t>Varėnos miesto 2023–2029 m. vietos plėtros strategijos įgyvendinimas. 
Kvietimas „Įsidarbinimo galimybes didinančių paslaugų teikimas Varėnos mieste“.</t>
  </si>
  <si>
    <t>Viešieji juridiniai asmenys ir privatūs juridiniai asmenys, kurių veiklos vykdymo vieta yra vietos plėtros strategijos įgyvendinimo teritorijoje.</t>
  </si>
  <si>
    <t>Nr. 11-132-K</t>
  </si>
  <si>
    <t>Varėnos miesto 2023–2029 m. vietos plėtros strategijos įgyvendinimas. 
Kvietimas „Neformalių iniciatyvų, skirtų gyventojų verslumui skatinti bei jauniems verslams remti, įgyvendinimas ir reikalingų priemonių suteikimas Varėnos mieste“.</t>
  </si>
  <si>
    <t>Nr. 11-133-K</t>
  </si>
  <si>
    <t>Varėnos miesto 2023–2029 m. vietos plėtros strategijos įgyvendinimas. 
Kvietimas „Socialinio verslo produktų ir paslaugų kūrimas ir diegimas bei darbo vietų kūrimas Varėnos mieste“.</t>
  </si>
  <si>
    <t>Socialiniai verslai, atitinkantys socialiniam verslui taikomus kriterijus, kaip jie apibrėžti Socialinio verslo paramos taisyklėse</t>
  </si>
  <si>
    <t>Nr. 11-134-K</t>
  </si>
  <si>
    <t>2025 m. liepa</t>
  </si>
  <si>
    <t>Nr. 11-135-K</t>
  </si>
  <si>
    <t>Nr. 11-136-K</t>
  </si>
  <si>
    <t>Nr. 11-137-K</t>
  </si>
  <si>
    <t>Nr. 11-138-K</t>
  </si>
  <si>
    <t>Kretingos mieste registruotos ir veiklą vykdančios:
VšĮ arba Asociacija, įsteigti pagal NVO įstatymą        savivaldybės administracija; BĮ; privatūs juridiniai asmenys</t>
  </si>
  <si>
    <t>Nr. 11-447-K</t>
  </si>
  <si>
    <t>Nr. 11-446-K</t>
  </si>
  <si>
    <t>Kretingos miesto 2024-2028 m. vietos plėtros strategijos įgyvendinimas
Kvietimas „Socialinio verslo infrastruktūros ir socialinio verslo kūrimas ir vystymas“</t>
  </si>
  <si>
    <t>Kretingos mieste registruotos ir veiklą vykdančios:                                                                                                                                                                                                                                                                                                                                                                            
1) VšĮ arba Asociacija, įsteigti pagal NVO įstatymą                                                                                                                                          
2) Privatus juridinis asmuo</t>
  </si>
  <si>
    <t>Kretingos miesto 2024-2028 m. vietos plėtros strategijos įgyvendinimas 
Kvietimas „Socialinių ir ekonominių paslaugų plėtra Kretingos mieste“</t>
  </si>
  <si>
    <t>Kretingos mieste registruotos ir veiklą vykdančios:
VšĮ arba Asociacija, įsteigti pagal NVO įstatymą; savivaldybės administracija; BĮ; privatūs juridiniai asmenys</t>
  </si>
  <si>
    <t xml:space="preserve">Nr. 11-070-K </t>
  </si>
  <si>
    <t>Utenos miesto 2023-2029 m. vietos plėtros strategijos įgyvendinimas.
Kvietimas "Socialiai pažeidžiamų ir  socialinę riziką (atskirtį) patiriančių asmenų sociokultūrinės integracijos veiklos ir pagalba įsitraukiant į visuomenės gyvenimą."</t>
  </si>
  <si>
    <t>Pareiškėjas turintis juridinio asmens statusą ne trumpiau nei 2 metus (šis reikalavimas netaikomas biudžetinėms įstaigoms) ir veiką vykdantis vietos plėtros strategijos įgyvendinimo teritorijoje, Utenos mieste.</t>
  </si>
  <si>
    <t>Nr. 11-071-K</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</si>
  <si>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</si>
  <si>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 xml:space="preserve">Pareiškėjas turintis juridinio asmens statusą ne trumpiau nei 2 metus (šis reikalavimas netaikomas biudžetinėms įstaigoms) ir veiką vykdantis vietos plėtros strategijos įgyvendinimo teritorijoje, Utenos mieste. </t>
  </si>
  <si>
    <t xml:space="preserve">Utenos miesto 2023-2029 m. vietos plėtros strategijos įgyvendinimas. 
Kvietimas "Darbo rinkoje reikalingų įgūdžių ugdymas." </t>
  </si>
  <si>
    <t>Nr. 11-073-K</t>
  </si>
  <si>
    <t>Utenos miesto 2023-2029 m. vietos plėtros strategijos įgyvendinimas. 
Kvietimas "Neformalių verslumo iniciatyvų taikymas skatinant jauno verslo plėtrą."</t>
  </si>
  <si>
    <t xml:space="preserve">Pareiškėjas turintis juridinio asmens statusą ne trumpiau nei 2 metus (šis reikalavimas netaikomas biudžetinėms įstaigoms) ir veiką vykdantis vietos plėtros strategijos įgyvendinimo teritorijoje, Utenos mieste.  </t>
  </si>
  <si>
    <t>Utenos miesto 2023-2029 m. vietos plėtros strategijos įgyvendinimas. 
 Kvietimas "Socialiai pažeidžiamų ir  socialinę riziką (atskirtį) patiriančių asmenų sociokultūrinės integracijos veiklos ir pagalba įsitraukiant į visuomenės gyvenimą."</t>
  </si>
  <si>
    <t xml:space="preserve">Nr. 11-074-K </t>
  </si>
  <si>
    <t>Nr. 11-075-K</t>
  </si>
  <si>
    <t>Utenos miesto 2023-2029 m. vietos plėtros strategijos įgyvendinimas.  
Kvietimas " Veiksmas. Socialinio verslo kūrimas ir (ar) plėtra Utenos mieste."</t>
  </si>
  <si>
    <t>Šilutės miesto 2023–2029 m. vietos plėtros strategija. Kvietimas "Iniciatyvų, skirtų paskatinti gyventojų verslumą, įgyvendinimas"</t>
  </si>
  <si>
    <t>Privatūs ir viešieji juridiniai asmenys, nevyriausybinės organizacijos</t>
  </si>
  <si>
    <t>Nr. 11-010-K</t>
  </si>
  <si>
    <t>Šilutės miesto 2023–2029 m. vietos plėtros strategija. Kvietimas "Socialinių ir kitų reikalingų paslaugų prieinamumo didinimas"</t>
  </si>
  <si>
    <t>Šilutės miesto 2023–2029 m. vietos plėtros strategija. Kvietimas "Įsidarbinimo galimybes didinančių paslaugų teikimas"</t>
  </si>
  <si>
    <t>Nr. 11-012-K</t>
  </si>
  <si>
    <t>Šilutės miesto 2023–2029 m. vietos plėtros strategija. Kvietimas "Socialinio verslo kūrimas ir plėtra"</t>
  </si>
  <si>
    <t>Privatūs  juridiniai asmenys, nevyriausybinės organizacijos</t>
  </si>
  <si>
    <t>Nr. 11-014-K</t>
  </si>
  <si>
    <t xml:space="preserve">Nr. 11-370-K </t>
  </si>
  <si>
    <t>Jurbarko miesto 2024–2029 metų vietos plėtros strategija. Kvietimas „Nepalankioje padėtyje esantiems gyventojams socialinių ir kitų reikalingų paslaugų teikimas“</t>
  </si>
  <si>
    <t xml:space="preserve">1. Viešieji juridiniai asmenys, kurių veiklos vykdymo vieta yra vietos plėtros strategijos įgyvendinimo teritorijoje;
2. Privatūs juridiniai asmenys, kurių veiklos vykdymo vieta yra vietos plėtros strategijos įgyvendinimo teritorijoje;
3. Savivaldybės, kurios teritorijoje įgyvendinama vietos plėtros strategija, administracija. </t>
  </si>
  <si>
    <t>Nr. 11-371-K</t>
  </si>
  <si>
    <t>Jurbarko miesto 2024–2029 metų vietos plėtros strategija. Kvietimas „Socialinio verslo kūrimas ir plėtra“</t>
  </si>
  <si>
    <t>Socialiniai verslai, atitinkantys socialiniam verslui taikomus kriterijus, kaip jie apibrėžti socialinio verslo paramos taisyklėse.</t>
  </si>
  <si>
    <t>Nr. 11-372-K</t>
  </si>
  <si>
    <t>Jurbarko miesto 2024–2029 metų vietos plėtros strategija. Kvietimas „Gyventojams reikalingų įgūdžių ir kompetencijų stiprinimas, siekiant jų integracijos į darbo rinką“</t>
  </si>
  <si>
    <t>Nr. 11-373-K</t>
  </si>
  <si>
    <t>Jurbarko miesto 2024–2029 metų vietos plėtros strategija. Kvietimas „Konsultacijos ir mokymai, norintiems pradėti verslą ir jauno verslo subjektams“</t>
  </si>
  <si>
    <t>Nr. 11-374-K</t>
  </si>
  <si>
    <t>Jurbarko miesto 2024–2029 metų vietos plėtros strategija. Kvietimas „Nepalankioje padėtyje esantiems gyventojams socialinių ir kitų reikalingų paslaugų t</t>
  </si>
  <si>
    <t xml:space="preserve">Nr. 11-160-K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</si>
  <si>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</si>
  <si>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Viešieji juridiniai asmenys, privatūs juridiniai asmenys, kurių veiklos teritorijoje įgyvendinama vietos plėtros strategija</t>
  </si>
  <si>
    <t>Nr. 11-161-K</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</si>
  <si>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-1"</t>
  </si>
  <si>
    <t>Nr. 11-162-K</t>
  </si>
  <si>
    <t>Nr. 11-163-K</t>
  </si>
  <si>
    <t>Klaipėdos miesto vietos veiklos grupės strategijos 2023-2029 m. įgyvendinimas.
Kvietimas "Socialinių ir darbinių įgūdžių formavimas bei palaikymas asmenims su intelekto ir (ar) psichikos negalia (jų tarpe paaugliams bei jaunimui)"</t>
  </si>
  <si>
    <t>Nr. 11-164-K</t>
  </si>
  <si>
    <t>Klaipėdos miesto vietos veiklos grupės strategijos 2023-2029 m. įgyvendinimas.
Kvietimas "Emocinės pagalbos bei atokvėpio paslaugų teikimas  tėvams auginantiems vaikus su negalia ir specialiaisiais poreikiais"</t>
  </si>
  <si>
    <t>Nr. 11-165-K</t>
  </si>
  <si>
    <t>Klaipėdos miesto vietos veiklos grupės strategijos 2023-2029 m. įgyvendinimas.
Kvietimas  "Bedarbių ir ekonomiškai neaktyvių asmenų (jų tarpe - migrantų) kompetencijų stiprinimas siekiant padėti jiems integruotis į darbo rinką"</t>
  </si>
  <si>
    <t>Nr. 11-166-K</t>
  </si>
  <si>
    <t>Klaipėdos miesto vietos veiklos grupės strategijos 2023-2029 m. įgyvendinimas.
Kvietimas "Socialinio verslo vystymas sprendžiant Klaipėdos miestui aktualias socialines problemas: 1) ikimokyklinio ugdymo paslaugų trūkumo centrinėje, šiaurinėje ir rytinėje miesto dalyse, 2) mažiau galimybių turinčio jaunimo, senyvo amžiaus žmonių, asmenų su negalia, priklausomybės ligomis sergančių žmonių bei kitas socialines rizikas patiriančių asmenų ir šeimų integracijos į visuomenę"</t>
  </si>
  <si>
    <t>2025 m. rugpjūtis</t>
  </si>
  <si>
    <t>Nr. 11-167-K</t>
  </si>
  <si>
    <t>Klaipėdos miesto vietos veiklos grupės strategijos 2023-2029 m. įgyvendinimas.
Kvietimas "Gyventojų verslumo skatinimas suteikiant žinių apie verslo pradžią bei paremiant inovatyvius jauno verslo subjektus"</t>
  </si>
  <si>
    <t xml:space="preserve">Nr. 11-085-K </t>
  </si>
  <si>
    <t xml:space="preserve">Naujosios Akmenės miesto vietos veiklos grupės 2023-2029 metų vietos plėtros strategija. Kvietimas "Užimtumo veiklų organizavimas senyvo amžiaus, neįgaliems ir kitiems socialiai pažeidžiamiems asmenims" </t>
  </si>
  <si>
    <t>Viešieji ir privatūs juridiniai asmenys, kurie veiklą vykdo vietos plėtros strategijos įgyvendinimo teritorijoje</t>
  </si>
  <si>
    <t>Nr. 11-086-K</t>
  </si>
  <si>
    <t>Naujosios Akmenės miesto vietos veiklos grupės 2023-2029 metų vietos plėtros strategija. Kvietimas "Socialinių paslaugų teikimas socialiai pažeidžiamiems asmenims".</t>
  </si>
  <si>
    <t>Naujosios Akmenės miesto vietos veiklos grupės 2023-2029 metų vietos plėtros strategija. Kvietimas "Socialinio
verslo kūrimas
Naujojoje
Akmenėje“</t>
  </si>
  <si>
    <t>Nr. 11-088-K</t>
  </si>
  <si>
    <t>Naujosios Akmenės miesto vietos veiklos grupės 2023-2029 metų vietos plėtros strategija. Kvietimas "Ekonominio aktyvumo, darbinių įgūdžių ugdymo, verslumo skatinimas, ugdant verslumo įgūdžius ir teikiant priemones, reikalingas verslo pradžiai ir plėtrai"</t>
  </si>
  <si>
    <t>1) VšĮ arba Asociacijos, įsteigti pagal NVO įstatymą 
2) Kitos VšĮ ir asociacijos; 3) Savivaldybės administracija;
4) Biudžetinė įstaiga; 
5) Privatus juridinis asmuo</t>
  </si>
  <si>
    <t xml:space="preserve">Nr. 11-310-K </t>
  </si>
  <si>
    <t>Alytaus miesto 2024-2029 metų vietos plėtros strategija. Kvietimas "Socialinių paslaugų pasiūlos ir prieinamumo didinimas, plėtojant socialines bei sociokultūrines paslaugas socialiai pažeidžiamiems, socialinę riziką (atskirtį) patiriantiems asmenims"</t>
  </si>
  <si>
    <t>Viešieji ir privatūs juridiniai asmenys, kurių veiklos vykdymo vieta Alytaus m.</t>
  </si>
  <si>
    <t xml:space="preserve">Nr. 11-311-K </t>
  </si>
  <si>
    <t>Alytaus miesto 2024-2029 metų vietos plėtros strategija. Kvietimas "Verslumą skatinančių iniciatyvų vykdymas ir jauno verslo stiprinimas"</t>
  </si>
  <si>
    <t>Nr. 11-312-K</t>
  </si>
  <si>
    <t>Alytaus miesto 2024-2029 metų vietos plėtros strategija. Kvietimas "Socialinio verslo kūrimas ir plėtra, atliepiant bendruomenės poreikius"</t>
  </si>
  <si>
    <t>Alytaus miesto 2024-2029 metų vietos plėtros strategija. Kvietimas "Verslumą skatinančių iniciatyvų vykdymas ir jauno verslo stiprinimas" ir "Socialinių paslaugų pasiūlos ir prieinamumo didinimas, plėtojant socialines bei sociokultūrines paslaugas socialiai pažeidžiamiems, socialinę riziką (atskirtį) patiriantiems asmenims"</t>
  </si>
  <si>
    <t>1) VšĮ arba Asociacija įsteigtos pagal NVO įstatymą
2) Privatus juridinis asmuo</t>
  </si>
  <si>
    <t xml:space="preserve">Švenčionių  mieste registruotos ir veiklą vykdančios:  NVO (VšĮ arba Asociacija);  privatūs juridiniai asmenys </t>
  </si>
  <si>
    <t>Švenčionių miesto vietos veiklos grupės 2023-2027 m. vietos plėtros strategijos įgyvendinimas. 
Kvietimas "Skatinti socialinio verslo iniciatyvas"</t>
  </si>
  <si>
    <t>Švenčionių miesto vietos veiklos grupės 2023-2027 m. vietos plėtros strategijos įgyvendinimas. 
Kvietimas "Skatinti verslumą ir darbo vietų kūrimą"</t>
  </si>
  <si>
    <t xml:space="preserve">Nr. 11-552-K </t>
  </si>
  <si>
    <t>Švenčionių miesto vietos veiklos grupės 2023-2027 m.vietos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</si>
  <si>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</si>
  <si>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11-553-K</t>
  </si>
  <si>
    <t>Švenčionių miesto vietos veiklos grupės 2023-2027 m. vietos plėtros strategijos įgyvendinimas. 
Kvietimas "Stiprinti jaunimo iniciatyvas"</t>
  </si>
  <si>
    <t xml:space="preserve">Švenčionių  mieste registruotos ir veiklą vykdančios
1) NVO (VšĮ arba Asociacijos)
2) Kitos VšĮ ar Asociacijos
3) Biudžetinė įstaiga 
4) Privatus juridinis asmuo       </t>
  </si>
  <si>
    <t>Nr. 11-554-K</t>
  </si>
  <si>
    <t>Švenčionių miesto vietos veiklos grupės 2023-2027 m. vietos plėtros strategijos įgyvendinimas. 
Kvietimas "Stiprinti Švenčionių miesto gyventojų socialinę integraciją"</t>
  </si>
  <si>
    <t xml:space="preserve">Švenčionių  mieste registruotos ir veiklą vykdančios
1) NVO (VšĮ arba Asociacijos)
2) Kitos VšĮ ar Asociacijos
3) Biudžetinė įstaiga 
4) Privatus juridinis asmuo          </t>
  </si>
  <si>
    <t>Nr. 11-555-K</t>
  </si>
  <si>
    <t>Nr. 11-556-K</t>
  </si>
  <si>
    <t>Švenčionių miesto vietos veiklos grupės 2023-2027 m. vietos plėtros strategijos įgyvendinimas. 
Kvietimas "Skatinti kompleksinių socialinių paslaugų teikimą"</t>
  </si>
  <si>
    <t xml:space="preserve">Švenčionių  mieste registruotos ir veiklą vykdančios
1) NVO (VšĮ arba Asociacijos)
2) Kitos VšĮ ar Asociacijos
3) Biudžetinė įstaiga 
4) Privatus juridinis asmuo                      </t>
  </si>
  <si>
    <t>Nr. 11-557-K</t>
  </si>
  <si>
    <t xml:space="preserve"> Švenčionių  mieste registruotos ir veiklą vykdančios
1) NVO (VšĮ arba Asociacijos)
2) Kitos VšĮ ar Asociacijos
3) Biudžetinė įstaiga 
4) Privatus juridinis asmuo         </t>
  </si>
  <si>
    <t>Nr. 11-558-K</t>
  </si>
  <si>
    <t>Molėtų miesto 2024-2027 m. vietos plėtros strategija. Kvietimas "Gerinti Nevyriausybinės organizacijos (NVO) gebėjimus ir sąlygas perimti ir teikti socialines paslaugas ir (arba) vystyti ekonomines veiklas"</t>
  </si>
  <si>
    <t xml:space="preserve">Nr. 11-475-K </t>
  </si>
  <si>
    <t>Nr. 11-476-K</t>
  </si>
  <si>
    <t>Molėtų miesto 2024-2027 m. vietos plėtros strategija. Kvietimas "Naujų ekonominių galimybių kūrimas, skatinant kūrybiškumą, inovacijas, bei kuriant draugišką
visuomenei aplinką"</t>
  </si>
  <si>
    <t>Nr. 11-477-K</t>
  </si>
  <si>
    <t>Molėtų miesto 2024-2027 m. vietos plėtros strategija. Kvietimas "Remti veiklas, siekiant plėsti socialinių paslaugų ir užimtumo įvairovę bei pasiekiamumą Molėtų mieste"</t>
  </si>
  <si>
    <t>Nr. 11-478-K</t>
  </si>
  <si>
    <t>Molėtų miesto 2024-2027 m. vietos plėtros strategija. Kvietimas "Skatinti darnių paslaugų plėtrą, vystyti skaitmenizuotas, socialiai ir ekologiškai atsakingas
paslaugas"</t>
  </si>
  <si>
    <t>Nr. 11-481-K</t>
  </si>
  <si>
    <t>Molėtų miesto 2024-2027 m. vietos plėtros strategija. Kvietimas "Gerinti Nevyriausybinės organizacijos (NVO) gebėjimus ir sąlygas perimti ir teikti socialines paslaugas ir (arba) vystyti ekonomines
veiklas"</t>
  </si>
  <si>
    <t>2026 m. gegužė</t>
  </si>
  <si>
    <t>2026 m. birželis</t>
  </si>
  <si>
    <t xml:space="preserve">Nr. 11-355-K </t>
  </si>
  <si>
    <t>Skuodo miesto 2023–2029 metų vietos plėtros strategija. Kvietimas „Sociokultūrinių paslaugų pasiūlos didinimas socialiai pažeidžiamiems gyventojams Skuodo mieste“</t>
  </si>
  <si>
    <t>Skuodo miesto 2023–2029 metų vietos plėtros strategija. Kvietimas „Mažiau galimybių turinčio jaunimo užimtumo veiklų plėtojimas Skuodo mieste“</t>
  </si>
  <si>
    <t xml:space="preserve">Nr. 11-356-K </t>
  </si>
  <si>
    <t>Skuodo miesto 2023–2029 metų vietos plėtros strategija. Kvietimas „Pagalbos ekonomiškai neaktyviems asmenims įgyti kvalifikaciją  ir integruotis į darbo rinką iniciatyvos Skuodo mieste teikimas“</t>
  </si>
  <si>
    <t>Skuodo miesto 2023–2029 metų vietos plėtros strategija. Kvietimas „Jauno verslo iniciatyvų skatinimas Skuodo mieste“</t>
  </si>
  <si>
    <t xml:space="preserve">Nr. 11-359-K </t>
  </si>
  <si>
    <t>Skuodo miesto 2023–2029 metų vietos plėtros strategija. Kvietimas „Bendruomeninės pagalbos senyvo amžiaus, neįgaliems asmenims, migrantams iniciatyvų skatinimas Skuodo mieste“</t>
  </si>
  <si>
    <t xml:space="preserve">Nr. 11-360-K </t>
  </si>
  <si>
    <t>Skuodo miesto 2023–2029 metų vietos plėtros strategija. Kvietimas „Socialinių įgūdžių palaikymo paslaugų senyvo amžiaus ir neįgaliems asmenims plėtojimas Skuodo mieste“</t>
  </si>
  <si>
    <t>Skuodo miesto 2023–2029 metų vietos plėtros strategija. Kvietimas „Socialiai pažeidžiamų asmenų kompetencijų stiprinimas padedant jiems integruotis į darbo rinką per socialinį verslą Skuodo mieste“</t>
  </si>
  <si>
    <t xml:space="preserve">Nr. 11-190-K </t>
  </si>
  <si>
    <t>Telšių miesto 2022-2029 m. vietos plėtros strategija. Kvietimas "Prevencinių ir kitų socialinių kompleksinių priemonių, socialinę atskirtį ir riziką patiriantiems asmenims organizavimas"</t>
  </si>
  <si>
    <t>Viešieji ir privatūs juridiniai asmenys, kurių veiklos vykdymo vieta Telšių miestas</t>
  </si>
  <si>
    <t>Nr. 11-191-K</t>
  </si>
  <si>
    <t>Telšių miesto 2022-2029 m. vietos plėtros strategija. Kvietimas "Veiklų ir iniciatyvų, skirtų gyventojams įtraukti į savanorystę, organizavimas"</t>
  </si>
  <si>
    <t>Nr. 11-192-K</t>
  </si>
  <si>
    <t>Telšių miesto 2022-2029 m. vietos plėtros strategija. Kvietimas "Socialinio verslo vystymui  skirto edukacinio centro įkūrimas ir įveiklinimas"</t>
  </si>
  <si>
    <t>Telšių miesto 2022-2029 m. vietos plėtros strategija. Kvietimas "Bendruomenės socialinio verslo kūrimas ir plėtra"</t>
  </si>
  <si>
    <t>Telšių miesto 2022-2029 m. vietos plėtros strategija. Kvietimas "Priemonių, skirtų socialinę atskirtį patiriančių asmenų informavimui, tarpininkavimui ir atstovavimui, sprendžiant jų problemas, įgyvendinimas "</t>
  </si>
  <si>
    <t>Nr. 11-195-K</t>
  </si>
  <si>
    <t>Telšių miesto 2022-2029 m. vietos plėtros strategija. Kvietimas "Bendruomenės socialinių ryšių palaikymui ir gyventojų socialinės atskirties mažinimui skirtų bendrų sociokultūrinių ir kitų veiklų organizavimas"</t>
  </si>
  <si>
    <t>Nr. 11-196-K</t>
  </si>
  <si>
    <t>Telšių miesto 2022-2029 m. vietos plėtros strategija. Kvietimas "Gyventojų verslumo skatinimas, užtikrinant reikiamą informavimą, konsultavima (įskaitant mentorystę), mokymus ir suteikiant pagalbą verslo pradžiai"</t>
  </si>
  <si>
    <t>Nr. 11-197-K</t>
  </si>
  <si>
    <t>Telšių miesto 2022-2029 m. vietos plėtros strategija. Kvietimas "Bedarbiais esančių ir neaktyvių gyventojų užimtumo  skatinimas, stiprinant įsidarbinimui reikiamus gebėjimus ir kompetencijas"</t>
  </si>
  <si>
    <t>Nr. 11-198-K</t>
  </si>
  <si>
    <t>Nr. 11-199-K</t>
  </si>
  <si>
    <t>Nr. 11-201-K</t>
  </si>
  <si>
    <t xml:space="preserve">Nr. 11-175-K </t>
  </si>
  <si>
    <t>Visagino miesto vietos plėtros strategijos 2024-2029 m. įgyvendinimas. 
Kvietimas "Organizuoti sociokultūrinių paslaugų teikimą Visagino miesto tikslinių grupių atstovų poreikiams patenkinti".</t>
  </si>
  <si>
    <t>Viešieji ir privatūs juridiniai asmenys, kurių veiklos vykdymo vieta Visagino miestas.</t>
  </si>
  <si>
    <t>Nr. 11-176-K</t>
  </si>
  <si>
    <t>Visagino miesto vietos plėtros strategijos 2024-2029 m. įgyvendinimas. 
Kvietimas "Organizuoti socialinių paslaugų teikimą Visagino miesto tikslinių grupių atstovų poreikiams patenkinti, tarpininkauti jas gaunant".</t>
  </si>
  <si>
    <t>Visagino miesto vietos plėtros strategijos 2024-2029 m. įgyvendinimas. 
Kvietimas "Organizuoti informavimą ir konsultavimą apie prieinamas socialines ir kitas reikalingas paslaugas, tarpininkauti jas gaunant".</t>
  </si>
  <si>
    <t>Nr. 11-178-K</t>
  </si>
  <si>
    <t>Visagino miesto vietos plėtros strategijos 2024-2029 m. įgyvendinimas. 
Kvietimas "Organizuoti prevencines veiklas, skirtas socialiai pažeidžiamiems ir socialinės rizikos Visagino gyventojams ir padedančias mažinti jų socialinę atskirtį".</t>
  </si>
  <si>
    <t>Nr. 11-179-K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</si>
  <si>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</si>
  <si>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Nr. 11-180-K</t>
  </si>
  <si>
    <t>Visagino miesto vietos plėtros strategijos 2024-2029 m. įgyvendinimas.
 Kvietimas "Įgyvendinti Visagino bendruomenės iniciatyvas, kuriomis siekiama didinti pažeidžiamoms grupėms priklausančių Visagino gyventojų užimtumą (įskaitant ėmimąsi savarankiško darbo, verslo)".</t>
  </si>
  <si>
    <t>Visagino miesto vietos plėtros strategijos 2024-2029 m. įgyvendinimas. 
Kvietimas "Skatinti socialinį verslą, padedantį spręsti pažeidžiamų grupių atskirties problemas Visagine".</t>
  </si>
  <si>
    <t>Viešieji ir privatūs juridiniai asmenys, kurių veiklos vykdymo vieta Visagino miestas</t>
  </si>
  <si>
    <t>Nr. 11-183-K</t>
  </si>
  <si>
    <t>Nr. 11-184-K</t>
  </si>
  <si>
    <t>Visagino miesto vietos plėtros strategijos 2024-2029 m. įgyvendinimas.
 Kvietimas "Organizuoti prevencines veiklas, skirtas socialiai pažeidžiamiems ir socialinės rizikos Visagino gyventojams ir padedančias mažinti jų socialinę atskirtį".</t>
  </si>
  <si>
    <t>Nr. 11-185-K</t>
  </si>
  <si>
    <t>Klaipėdos miesto vietos veiklos grupės strategijos 2023-2029 m. įgyvendinimas. Kvietimas "Paslaugų mažiau galimybių turinčiam jaunimui ir vaikams iš socialinės rizikos šeimų plėtojimas,  kuriant patrauklias užsiėmimų erdves bei  paslaugas"</t>
  </si>
  <si>
    <t>Viešieji ir privatūs juridiniai asmenys, kurių veiklos vykdymo vieta Kuršėnų m.</t>
  </si>
  <si>
    <t>Kuršėnų miesto 2023–2029 m. vietos plėtros strategijos įgyvendinimas. 
Kvietimas „Taikyti prevencines, integruotas priemones socialinę atskirtį patiriantiems asmenims“</t>
  </si>
  <si>
    <t xml:space="preserve">Kuršėnų miesto 2023–2029 m. vietos plėtros strategijos įgyvendinimas.
 Kvietimas "Vykdyti veiklas darbingų 60 m. ir vyresnio amžiaus asmenų socialinio ir darbinio aktyvumo didinimui"  </t>
  </si>
  <si>
    <t xml:space="preserve">Kuršėnų miesto 2023–2029 m. vietos plėtros strategijos įgyvendinimas.  Kvietimas "Teikti kompleksinę (re)integracijos į darbo rinką pagalbą mažiau galimybių turintiems jaunuoliams" </t>
  </si>
  <si>
    <t xml:space="preserve">Kuršėnų miesto 2023–2029 m. vietos plėtros strategijos įgyvendinimas. Kvietimas "Įgyvendinti neformalias iniciatyvas stiprinant Kuršėnų bendruomenės (gyventojų) " </t>
  </si>
  <si>
    <t xml:space="preserve">Kuršėnų miesto 2023–2029 m. vietos plėtros strategijos įgyvendinimas. Kvietimas  "Vykdyti veiklas užtikrinančias lygias galimybes migrantams, pabėgėliams, kitataučiams.  dalyvauti darbo rinkoje ir visuomenės gyvenime" </t>
  </si>
  <si>
    <t>Kuršėnų miesto 2023–2029 m. vietos plėtros strategijos įgyvendinimas. Kvietimas "Ekonominio aktyvumo. Darbinių įgūdžių ugdymo, verslumo skatinimas, ugdant verslumo įgūdžius ir teikiant priemones, reikalingas verslo pradžiai"</t>
  </si>
  <si>
    <t>Kuršėnų miesto 2023–2029 m. vietos plėtros strategijos įgyvendinimas. Kvietimas "Skatinti ir teikti paramą socialinio verslo kūrimui ir plėtojimui, sprendžiant pažeidžiamų grupių atskirties problemas"</t>
  </si>
  <si>
    <t xml:space="preserve">Nr. 11-100-K </t>
  </si>
  <si>
    <t xml:space="preserve">Nr. 11-101-K </t>
  </si>
  <si>
    <t xml:space="preserve">Nr. 11-102-K </t>
  </si>
  <si>
    <t xml:space="preserve">Nr. 11-103-K </t>
  </si>
  <si>
    <t xml:space="preserve">Pareiškėjas turintis juridinio asmens statusą ne trumpiau nei 2 metus (šis reikalavimas netaikomas biudžetinėms įstaigoms) ir veiką vykdantis vietos plėtros strategijos įgyvendinimo teritorijoje, Kėdainių mieste. 
</t>
  </si>
  <si>
    <t xml:space="preserve">Kėdainių miesto VVG vietos plėtros 2023-2029 m. strategija Kvietimas  „Socialinių paslaugų teikimas bei jų prieinamumo didinimas pažeidžiamų grupių asmenims“
</t>
  </si>
  <si>
    <t xml:space="preserve">Pareiškėjas turintis juridinio asmens statusą ne trumpiau nei 2 metus (šis reikalavimas netaikomas biudžetinėms įstaigoms) ir veiką vykdantis vietos plėtros strategijos įgyvendinimo teritorijoje, Kėdainių mieste. </t>
  </si>
  <si>
    <t>Pareiškėjas turintis juridinio asmens statusą ne daugiau nei 3 metus ir veiką vykdantis vietos plėtros strategijos įgyvendinimo teritorijoje, Kėdainių mieste (išskyrus biudžetines įstaigas).</t>
  </si>
  <si>
    <t xml:space="preserve">Pareiškėjas turintis juridinio asmens statusą ne trumpiau nei 2 metus (šis reikalavimas netaikomas biudžetinėms įstaigoms) ir veiką vykdantis vietos plėtros strategijos įgyvendinimo teritorijoje, Kėdainių mieste.  </t>
  </si>
  <si>
    <t>Pareiškėjas viešasis ar privatus juridinis asmuo (socialinio verslo vykdytojas) registruotas ir veiklą  vykdantis vietos plėtros strategijos įgyvendinimo teritorijoje, Kėdainių mieste.</t>
  </si>
  <si>
    <t>Kėdainių miesto VVG vietos plėtros 2023-2029 m. strategija Kvietimas " Socialinę atskirtį patiriančių asmenų užimtumo veiklų 
organizavimas, 
sociokultūrinių 
paslaugų teikimas 
bei įtrauktis į 
visavertį visuomenės 
gyvenimą"</t>
  </si>
  <si>
    <t>Kėdainių miesto VVG vietos plėtros 2023-2029 m. strategija Kvietimas " Verslumo įgūdžių, skirtų verslo  pradžiai ir plėtrai, skatinimas 
suteikiant reikalingas 
priemones"</t>
  </si>
  <si>
    <t>Kėdainių miesto VVG vietos plėtros 2023-2029 m. strategija Kvietimas "Informacijos apie socialinį verslą 
sklaida"</t>
  </si>
  <si>
    <t>Kėdainių miesto VVG vietos plėtros 2023-2029 m. strategija Kvietimas "Socialinio verslo iniciatyvų, 
sukuriant darbo 
vietas, vykdymas"</t>
  </si>
  <si>
    <t xml:space="preserve">Nr. 11-460-K </t>
  </si>
  <si>
    <t xml:space="preserve">Nr. 11-461-K </t>
  </si>
  <si>
    <t>2025 m.kovas</t>
  </si>
  <si>
    <t>Nr. 11-462-K</t>
  </si>
  <si>
    <t xml:space="preserve">Šakių miesto vietos veiklos grupės 2023-2029 m. vietos plėtros strategija. Kvietimas  "Socialinio verslo kūrimasis Šakių mieste" </t>
  </si>
  <si>
    <t>Šakių miesto vietos veiklos grupės 2023-2029 m. vietos plėtros strategija. 
Kvietimas  "Socialinių paslaugų teikimas socialiai pažeidžiamiems asmenims"</t>
  </si>
  <si>
    <t>Šakių miesto vietos veiklos grupės 2023-2029 m. vietos plėtros strategija. 
Kvietimas  "Užimtumo veiklų organizavimas, didinant socialiai pažeidžiamų asmenų integraciją į visuomenę"</t>
  </si>
  <si>
    <t xml:space="preserve">Nr. 11-463-K </t>
  </si>
  <si>
    <t xml:space="preserve"> - 
</t>
  </si>
  <si>
    <t xml:space="preserve">Nr. 11-061-K </t>
  </si>
  <si>
    <t>Nr. 11-062-K</t>
  </si>
  <si>
    <t>Nr. 11-063-K</t>
  </si>
  <si>
    <t>Nr. 11-064-K</t>
  </si>
  <si>
    <t xml:space="preserve">1) VšĮ arba Asociacijos, įsteigti pagal NVO įstatymą 
2) Kitos VšĮ ir asociacijos; 3) Savivaldybės administracija;
4) Biudžetinė įstaiga; 
5) Privatus juridinis asmuo
</t>
  </si>
  <si>
    <t>Nr. 11-505-K</t>
  </si>
  <si>
    <t>Nr. 11-506-K</t>
  </si>
  <si>
    <t>Nr. 11-507-K</t>
  </si>
  <si>
    <t>Nr. 11-508-K</t>
  </si>
  <si>
    <t>Nr. 11-509-K</t>
  </si>
  <si>
    <t>Nr. 11-510-K</t>
  </si>
  <si>
    <t>Nr. 11-511-K</t>
  </si>
  <si>
    <t>Nr. 11-512-K</t>
  </si>
  <si>
    <t>Nr. 11-513-K</t>
  </si>
  <si>
    <t xml:space="preserve"> Kauno miesto Žaliakalnio 2023-2029 m. vietos plėtros strategijos įgyvendinimas. Kvietimas 
„Sociokultūrinių, socialinių įgūdžių, psichinę ir fizinę būklę gerinančių veiklų organizavimas“</t>
  </si>
  <si>
    <t>Viešieji ir privatūs juridiniai asmenys, kurie veiklą vykdo vietos plėtros strategijos įgyvendinimo teritorijoje.</t>
  </si>
  <si>
    <t xml:space="preserve"> Kauno miesto Žaliakalnio 2023-2029 m. vietos plėtros strategijos įgyvendinimas. Kvietimas  "Kūrybinių saviraiškos užsiėmimų, įvairių tęstinių edukacijų, asmenines kompetencijas ugdančių neformalių mokymų organizavimas" </t>
  </si>
  <si>
    <t>Kauno miesto Žaliakalnio 2023-2029 m. vietos plėtros strategijos įgyvendinimas. Kvietimas  "Verslumo ir darbinių įgūdžių ugdymas ir tobulinimas bei verslo pradžiai reikalingų priemonių suteikimas"</t>
  </si>
  <si>
    <t xml:space="preserve"> Kauno miesto Žaliakalnio 2023-2029 m. vietos plėtros strategijos įgyvendinimas. Kvietimas  "Konsultacinė pagalba, mokymai, tarpininkavimas, mentorystės paslaugos"</t>
  </si>
  <si>
    <t>Kauno miesto Žaliakalnio 2023-2029 m. vietos plėtros strategijos įgyvendinimas. Kvietimas "Psichinę ir fizinę būklę gerinančių, socialinę įtrauktį skatinančių stovyklų organizavimas"</t>
  </si>
  <si>
    <t>Kauno miesto Žaliakalnio 2023-2029 m. vietos plėtros strategijos įgyvendinimas. Kvietimas  "Profesinių mokymų organizavimas, suteikiant naują kvalifikaciją"</t>
  </si>
  <si>
    <t xml:space="preserve"> Kauno miesto Žaliakalnio 2023-2029 m. vietos plėtros strategijos įgyvendinimas. Kvietimas  "Socialinio verslo kūrimas ir (ar) plėtra"</t>
  </si>
  <si>
    <t xml:space="preserve"> Kauno miesto Žaliakalnio 2023-2029 m. vietos plėtros strategijos įgyvendinimas. Kvietimas  "NVO multifunkcinio centro įrengimas"</t>
  </si>
  <si>
    <t xml:space="preserve">Pareiškėjas viešasis ar privatus juridinis asmuo (socialinio verslo vykdytojas) registruotas ir veiklą  vykdantis vietos plėtros strategijos įgyvendinimo teritorijoje.
</t>
  </si>
  <si>
    <t>2026 m. liepa</t>
  </si>
  <si>
    <t xml:space="preserve"> Kauno miesto Žaliakalnio 2023-2029 m. vietos plėtros strategijos įgyvendinimas. Kvietimas  "Bendrųjų, specialiųjų ir kompleksinių paslaugų teikimas ir (arba) modernizavimas bei plėtra"</t>
  </si>
  <si>
    <t>Nr. 11-220-K</t>
  </si>
  <si>
    <t>Nr. 11-221-K</t>
  </si>
  <si>
    <t>Nr. 11-222-K</t>
  </si>
  <si>
    <t>Marijampolės miesto vietos veiklos grupės 2024 – 2029 metų vietos plėtros strategija. Kvietimas  "Ekonominio aktyvumo skatinimas, ugdant darbo rinkoje reikalingus ir verslumo įgūdžius"</t>
  </si>
  <si>
    <t>Marijampolės miesto vietos veiklos grupės 2024 – 2029 metų vietos plėtros strategija. Kvietimas „Sociokultūrinių veiklų organizavimas, didinant socialiai pažeidžiamų asmenų integracija į visuomenę“</t>
  </si>
  <si>
    <t>Nr. 11-223-K</t>
  </si>
  <si>
    <t>Marijampolės miesto vietos veiklos grupės 2024 – 2029 metų vietos plėtros strategija.  Kvietimas  "Verslumo skatinimas, vykdant verslo konsultacijas, mokymus bei teikiant pagalbą verslo pradžiai"</t>
  </si>
  <si>
    <t>Nr. 11-224-K</t>
  </si>
  <si>
    <t>Marijampolės miesto vietos veiklos grupės 2024 – 2029 metų vietos plėtros strategija. Kvietimas  „Sociokultūrinių veiklų organizavimas, didinant socialiai pažeidžiamų asmenų integracija į visuomenę“</t>
  </si>
  <si>
    <t>Marijampolės miesto vietos veiklos grupės 2024 – 2029 metų vietos plėtros strategija.  Kvietimas veiksmui  „Socialinio verslo kūrimosi ir plėtros skatinimas“</t>
  </si>
  <si>
    <t>Nr. 11-225-K</t>
  </si>
  <si>
    <t xml:space="preserve">Marijampolės miesto vietos veiklos grupės 2024 – 2029 metų vietos plėtros strategija.  Kvietimas  “Socialinių paslaugų teikimas pažeidžiamiems asmenims” </t>
  </si>
  <si>
    <t xml:space="preserve">Nr. 11-430-K </t>
  </si>
  <si>
    <t xml:space="preserve">Viešieji ir privatūs juridiniai asmenys, kurie veiklą vykdo vietos plėtros strategijos įgyvendinimo teritorijoje, Prienų mieste.    </t>
  </si>
  <si>
    <t xml:space="preserve">Nr. 11-431-K </t>
  </si>
  <si>
    <t xml:space="preserve">Nr. 11-432-K </t>
  </si>
  <si>
    <t xml:space="preserve">Nr. 11-433-K </t>
  </si>
  <si>
    <t xml:space="preserve">Nr. 11-434-K </t>
  </si>
  <si>
    <t xml:space="preserve">Nr. 11-435-K </t>
  </si>
  <si>
    <t xml:space="preserve">Nr. 11-436-K </t>
  </si>
  <si>
    <t xml:space="preserve">Nr. 11-437-K </t>
  </si>
  <si>
    <t xml:space="preserve">Nr. 11-439-K </t>
  </si>
  <si>
    <t xml:space="preserve">
212</t>
  </si>
  <si>
    <t xml:space="preserve">Nr. 11-440-K </t>
  </si>
  <si>
    <t xml:space="preserve">Nr. 11-441-K </t>
  </si>
  <si>
    <t>Nr. 11-442-K</t>
  </si>
  <si>
    <t xml:space="preserve">Nr. 11-443-K </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</si>
  <si>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</si>
  <si>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</si>
  <si>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Prienų miesto 2023-2029 m. vietos plėtros strategijos 
Kvietimas 
"Psichinę ir fizinę būklę gerinančių, socialinę įtrauktį skatinančių stovyklų organizavimas tikslinėms grupėms"</t>
  </si>
  <si>
    <t>Prienų miesto 2023-2029 m. vietos plėtros strategijos 
Kvietimas 
"Verslumo įgūdžių ugdymas ir tobulinimas bei verslo pradžiai reikalingų priemonių suteikimas tikslinėms grupėms"</t>
  </si>
  <si>
    <t xml:space="preserve">Prienų miesto 2023-2029 m. vietos plėtros strategijos 
Kvietimas
"Konsultacinė pagalba, mokymai, tarpininkavimas, mentorystės paslaugos didinant integraciją į darbo rinką bei skatinant pradėti savarankišką veiklą tikslinėms grupėms"
</t>
  </si>
  <si>
    <t>Prienų miesto 2023-2029 m. vietos plėtros strategijos 
Kvietimas 
"Profesinių mokymų organizavimas, suteikiant naują kvalifikaciją tikslinėms grupėms"</t>
  </si>
  <si>
    <t>Prienų miesto 2023-2029 m. vietos plėtros strategijos 
Kvietimas 
"Bendrųjų, specialiųjų ir kompleksinių paslaugų teikimas ir (arba) modernizavimas bei plėtra tikslinėms grupėms"</t>
  </si>
  <si>
    <t>Prienų miesto 2023-2029 m. vietos plėtros strategijos 
Kvietimas 
"Sociokultūrinių, socialinių įgūdžių, psichinę ir fizinę būklę gerinančių veiklų organizavimas tikslinėms grupėms"</t>
  </si>
  <si>
    <t>Prienų miesto 2023-2029 m. vietos plėtros strategijos 
Kvietimas 
"Kūrybinių saviraiškos užsiėmimų, įvairių tęstinių edukacijų, asmenines kompetencijas ugdančių neformalių mokymų organizavimas tikslinėms grupėms"</t>
  </si>
  <si>
    <t xml:space="preserve">Prienų miesto 2023-2029 m. vietos plėtros strategijos 
Kvietimas 
"Konsultacinė pagalba, mokymai, tarpininkavimas, mentorystės paslaugos didinant integraciją į darbo rinką bei skatinant pradėti savarankišką veiklą tikslinės grupės asmenims"
</t>
  </si>
  <si>
    <t>Prienų miesto 2023-2029 m. vietos plėtros strategijos
 Kvietimas 
"Profesinių mokymų organizavimas, suteikiant naują kvalifikaciją  tikslinėms grupėms"</t>
  </si>
  <si>
    <t>2024 m.  gruodis</t>
  </si>
  <si>
    <t xml:space="preserve">
18</t>
  </si>
  <si>
    <t>Prienų miesto 2023-2029 m. vietos plėtros strategijos 
Kvietimas 
"Socialinio verslo kūrimas ir (ar) plėtra, remiant reikalingos įrangos įsigijimą, socialinio verslo pradinių produktų ir paslaugų sukūrimą, testavimą, rinkodaros priemonių kūrimą ir taikymą ir kt. "</t>
  </si>
  <si>
    <t xml:space="preserve">Nurodoma pažangos priemonės veiklos (poveiklės) finansavimo iš EGADP paskolos lėšų suma (eurais), skirta kvietimui. </t>
  </si>
  <si>
    <t xml:space="preserve">Nr. 11-145-K </t>
  </si>
  <si>
    <t>Kazlų Rūdos miesto 2023-2027 m. vietos veiklos grupės plėtros strategijos įgyvendinimas. Kvietimas "Socialinės atskirties mažinimas teikiant bendrąsias, specialiąsias socialines ir kitas susijusias paslaugas Kazlų Rūdos miesto gyventojams"</t>
  </si>
  <si>
    <t xml:space="preserve">Pareiškėjas turintis juridinio asmens statusą ne trumpiau nei 2 metus (šis reikalavimas netaikomas biudžetinėms įstaigoms) ir veiklą vykdantis vietos plėtros strategijos įgyvendinimo teritorijoje, Kazlų Rūdos mieste. </t>
  </si>
  <si>
    <t xml:space="preserve">Nr. 11-146-K </t>
  </si>
  <si>
    <t>Kazlų Rūdos miesto 2023-2027 m. vietos veiklos grupės plėtros strategijos įgyvendinimas. Kvietimas "Socialinę atskirtį patiriančių gyventojų socialinių ryšių bendruomenėje stiprinimas teikiant sociokultūrines paslaugas"</t>
  </si>
  <si>
    <t>Kazlų Rūdos miesto 2023-2027 m. vietos veiklos grupės plėtros strategijos įgyvendinimas. Kvietimas "Socialinių paslaugų teikimas skatinant pabėgėlių socialinę integraciją Kazlų Rūdos mieste"</t>
  </si>
  <si>
    <t xml:space="preserve">Nr. 11-148-K </t>
  </si>
  <si>
    <t>Kazlų Rūdos miesto 2023-2027 m. vietos veiklos grupės plėtros strategijos įgyvendinimas. Kvietimas "Užimtumui didinti skirtų iniciatyvų įgyvendinimas, vykdant informavimo, konsultavimo, tarpininkavimo, neformaliojo švietimo, naujų profesinių ir kitų reikalingų įgūdžių įgijimo, veiklas"</t>
  </si>
  <si>
    <t xml:space="preserve">Nr. 11-149-K </t>
  </si>
  <si>
    <t>Kazlų Rūdos miesto 2023-2027 m. vietos veiklos grupės plėtros strategijos įgyvendinimas. Kvietimas "Bendruomenės verslumo skatinimo iniciatyvų įgyvendinimas bei verslo pradžiai reikalingų priemonių suteikimas"</t>
  </si>
  <si>
    <t>Nr. 11-150-K</t>
  </si>
  <si>
    <t>Kazlų Rūdos miesto 2023-2027 m. vietos veiklos grupės plėtros strategijos įgyvendinimas. Kvietimas "Socialinio verslo kūrimasis ir plėtra Kazlų Rūdos mieste"</t>
  </si>
  <si>
    <t>Nr. 11-340-K</t>
  </si>
  <si>
    <t>Raseinių miesto 2023-2029 m. vietos plėtros strategija. Kvietimas "Socialinę atskirtį patiriančių asmenų užimtumo veiklų organizavimas, sociokultūrinių paslaugų teikimas bei įtrauktis į visavertį visuomenės gyvenimą".</t>
  </si>
  <si>
    <t>Nr. 11-341-K</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</si>
  <si>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t>
  </si>
  <si>
    <t>Nr. 11-342-K</t>
  </si>
  <si>
    <t>Viešieji ir privatūs juridiniai asmenys, veiką vykdantis vietos plėtros strategijos įgyvendinimo teritorijoje, Raseinių mieste.</t>
  </si>
  <si>
    <t>Raseinių miesto 2023-2029 m. vietos plėtros strategija. Kvietimas "Verslumo įgūdžių, skirtų verslo pradžiai ir plėtrai, skatinimas suteikiant reikalingas priemones"</t>
  </si>
  <si>
    <t>Viešasis ar privatus juridinis asmuo (socialinio verslo vykdytojas) registruotas ir veiklą  vykdantis vietos plėtros strategijos įgyvendinimo teritorijoje, Raseinių mieste.</t>
  </si>
  <si>
    <t>Raseinių miesto 2023-2029 m. vietos plėtros strategija. Kvietimas "Socialinio verslo iniciatyvų sukuriant darbo vietas vykdymas"</t>
  </si>
  <si>
    <t>Nr. 11-345-K</t>
  </si>
  <si>
    <t>Pareiškėjas turintis juridinio asmens statusą ne trumpiau nei 2 metus (šis reikalavimas netaikomas biudžetinėms įstaigoms) ir veiklą vykdantis vietos plėtros strategijos įgyvendinimo teritorijoje, Kazlų Rūdos mieste.  Projekto pareiškėju arba bent vienas iš partnerių turi būti nevyriausybinė organizacija  arba socialinis partneris (t. y. darbuotojų ar darbdavių organizacija).</t>
  </si>
  <si>
    <t xml:space="preserve">Nr. 11-205-K </t>
  </si>
  <si>
    <t xml:space="preserve">Kelmės  miesto vietos grupės 2023-2029 m. vietos plėtros strategija. Kvietimas „Gyventojų poreikius atitinkančių socialinių paslaugų plėtra“.  </t>
  </si>
  <si>
    <t>Viešieji ir privatūs juridiniai asmenys, kurių veiklos vykdymo vieta yra vietos plėtros strategijos įgyvendinimo teritorijoje;  savivaldybės, kurios teritorijoje įgyvendinama vietos plėtros strategija, administracija.</t>
  </si>
  <si>
    <t xml:space="preserve">Nr. 11-206-K </t>
  </si>
  <si>
    <t>Kelmės  miesto vietos grupės 2023-2029 m. vietos plėtros strategija. Kvietimas „Socialinio verslo kūrimas ir plėtra, sprendžiant gyventojų atskirties problemas“</t>
  </si>
  <si>
    <t>Viešieji ir privatūs juridiniai asmenys, kurių veiklos teritorijoje įgyvendinama vietos plėtros strategija</t>
  </si>
  <si>
    <t xml:space="preserve">Nr. 11-207-K </t>
  </si>
  <si>
    <t xml:space="preserve">Kelmės  miesto vietos grupės 2023-2029 m. vietos plėtros strategija. Kvietimas „Bedarbių ir ekonomiškai neaktyvių gyventojų integracija į darbo rinką“ </t>
  </si>
  <si>
    <t xml:space="preserve">Kelmės  miesto vietos grupės 2023-2029 m. vietos plėtros strategija. Kvietimas „Bendruomenės verslumo gebėjimų ugdymas“ </t>
  </si>
  <si>
    <t xml:space="preserve">Kelmės  miesto vietos grupės 2023-2029 m. vietos plėtros strategija. Kvietimas „Jauno verslo kūrimas“ </t>
  </si>
  <si>
    <t xml:space="preserve">Nr. 11-210-K </t>
  </si>
  <si>
    <t>Kelmės miesto vietos grupės 2023-2029 m. vietos plėtros strategija. Kvietimas „Socialinio verslo kūrimas ir plėtra, sprendžiant gyventojų atskirties problemas“</t>
  </si>
  <si>
    <t xml:space="preserve">Nr. 11-212-K </t>
  </si>
  <si>
    <t xml:space="preserve">Nr. 11-213-K </t>
  </si>
  <si>
    <t xml:space="preserve">Nr. 11-214-K </t>
  </si>
  <si>
    <t xml:space="preserve">Nr. 11-295-K </t>
  </si>
  <si>
    <t xml:space="preserve">Vilkaviškio miesto vietos veiklos grupės vietos plėtros 2023-2029 mеtų strategija. Kvietimas:  "Socialinių paslaugų teikimas organizuojant užimtumo veiklas socialiai pažeidžiamiems asmenims" </t>
  </si>
  <si>
    <t xml:space="preserve">Viešieji ir privatūs
juridiniai
asmenys,  turintys juridinio asmens statusą ne trumpiau nei 2 metus  ir veiklą vykdantys vietos plėtros strategijos įgyvendinimo teritorijoje, Vilkaviškio mieste.   </t>
  </si>
  <si>
    <t xml:space="preserve">Vilkaviškio miesto vietos veiklos grupės vietos plėtros 2023-2029 mеtų strategija. Kvietimas:  "Ekonominio aktyvumo, verslumo skatinimas, ugdant verslumo įgūdžius ir teikiant priemones, reikalingas verslo pradžiai ir plėtrai" </t>
  </si>
  <si>
    <t xml:space="preserve">Vilkaviškio miesto vietos veiklos grupės vietos plėtros 2023-2029 mеtų strategija. veiksmas "Socialinio verslo iniciatyvų rėmimasi" </t>
  </si>
  <si>
    <t xml:space="preserve">Viešieji ir privatūs juridiniai asmenys registruoti ir veiklą  vykdantys vietos plėtros strategijos įgyvendinimo teritorijoje. Vilkaviškio rajono savivaldybės administracija arba kita biudžetinė įstaiga. </t>
  </si>
  <si>
    <t>Plungės miesto 2023-2029 m. vietos plėtros strategija. Kvietimas ,,Prevencinių priemonių, mažinančių nepalankioje padėtyje esančių gyventojų grupių socialinę atskirtį, didinančių jų socializaciją ir integraciją įgyvendinimas“</t>
  </si>
  <si>
    <t xml:space="preserve">Viešieji juridiniai asmenys, privatūs juridiniai asmenys, kurių veiklos vykdymo vieta yra Plungės mieste. </t>
  </si>
  <si>
    <t>Plungės miesto 2023-2029 m. vietos plėtros strategija. Kvietimas ,,Neformalių iniciatyvų skirtų bendruomenės verslumui didinti įgyvendinimas“</t>
  </si>
  <si>
    <t xml:space="preserve">Plungės miesto 2023-2029 m. vietos plėtros strategija. Kvietimas "Jauno verslo iniciatyvų padedančių vietoje spręsti pažeidžiamų grupių atskirties problemas, įgyvendinimas“ </t>
  </si>
  <si>
    <t xml:space="preserve">Plungės miesto 2023-2029 m. vietos plėtros strategija. Kvietimas "Integruojančio ir darbo vietas kuriančio socialinio verslo kūrimas ir plėtra“ </t>
  </si>
  <si>
    <t xml:space="preserve"> Viešieji juridiniai asmenys, privatūs juridiniai asmenys, kurių veiklos vykdymo vieta yra Plungės mieste. </t>
  </si>
  <si>
    <t>Didinti visuomenės įsitraukimą į 
vietos problemų sprendimą</t>
  </si>
  <si>
    <t>konkursas</t>
  </si>
  <si>
    <t>Jonavos miesto vietos veiklos grupės Jonavos miesto vietos plėtros strategijos 2023-2029 m. įgyvendinimas. 
Kvietimas "Bendruomenės inicijuojamų socialinių veiklų vykdymas, stiprinant socialinius ryšius"</t>
  </si>
  <si>
    <t>2.3. Poveiklė „Bendruomenės inicijuotos vietos plėtros metodo (BIVP) taikymas: parama vietos plėtros strategijų įgyvendinimui“ Vidurio ir vakarų Lietuvos regione (ESF+)</t>
  </si>
  <si>
    <t>Jonavos miesto vietos veiklos grupės Jonavos miesto vietos plėtros strategijos 2023-2029 m. įgyvendinimas.
Kvietimas "Gyventojų poreikius atitinkančių socialinių paslaugų užtikrinimas plėtojant esamas ir kuriant naujas"</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</si>
  <si>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</si>
  <si>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Jonavos miesto vietos veiklos grupės Jonavos miesto vietos plėtros strategijos 2023-2029 m. įgyvendinimas. 
Kvietimas "Socialinio verslo plėtra"</t>
  </si>
  <si>
    <t>2.4. Poveiklė „Bendruomenės inicijuotos vietos plėtros metodo (BIVP) taikymas: parama vietos plėtros strategijų įgyvendinimui“ Vidurio ir vakarų Lietuvos regione (ERPF)</t>
  </si>
  <si>
    <t>2021–2027 metų Europos Sąjungos investicijų programos 4 prioriteto „Socialiai atsakingesnė Lietuva", konkretus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</si>
  <si>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Jonavos miesto vietos veiklos grupės Jonavos miesto vietos plėtros strategijos 2023-2029 m. įgyvendinimas. 
Kvietimas "Darbinių įgūdžių netekusių asmenų reintegracija į darbo rinką"</t>
  </si>
  <si>
    <t>Jonavos miesto vietos veiklos grupės Jonavos miesto vietos plėtros strategijos 2023-2029 m. įgyvendinimas. 
Kvietimas "Bendruomenės narių verslumo skatinimo iniciatyvų įgyvendinimas (informavimas, konsultavimas, mokymai, kūrybinės dirbtuvės)"</t>
  </si>
  <si>
    <t>Jonavos miesto vietos veiklos grupės Jonavos miesto vietos plėtros strategijos 2023-2029 m. įgyvendinimas. 
Kvietimas "Gyventojų poreikius atitinkančių socialinių paslaugų užtikrinimas plėtojant esamas ir kuriant naujas"</t>
  </si>
  <si>
    <t>Viešieji ir privatūs juridiniai asmenys, kurių veiklos vykdymo vieta yra VPS įgyvendinimo teritorijoje, Jonavos mieste.</t>
  </si>
  <si>
    <t>2025 m.rugsėjis</t>
  </si>
  <si>
    <t>Nr. 11-250-K</t>
  </si>
  <si>
    <t>Nr. 11-251-K</t>
  </si>
  <si>
    <t>Nr. 11-255-K</t>
  </si>
  <si>
    <t>Nr. 11-280-K</t>
  </si>
  <si>
    <t>Nr. 11-281-K</t>
  </si>
  <si>
    <t>Nr. 11-283-K</t>
  </si>
  <si>
    <t>Nr. 11-284-K</t>
  </si>
  <si>
    <t>Nr. 11-285-K</t>
  </si>
  <si>
    <t>Nr. 11-610-K</t>
  </si>
  <si>
    <t>Nr. 11-611-K</t>
  </si>
  <si>
    <t>Nr. 11-612-K</t>
  </si>
  <si>
    <t>Nr. 11-613-K</t>
  </si>
  <si>
    <t>Nr. 11-297-K</t>
  </si>
  <si>
    <t>Nr. 11-400-K</t>
  </si>
  <si>
    <t>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t>
  </si>
  <si>
    <t>Nr. 11-401-K</t>
  </si>
  <si>
    <t>Kalvarijos miesto vietos veiklos grupės vietos plėtros 2024 – 2029 metų  strategija.  Kvietimas "Socialinio verslo iniciatyvų vykdymas"</t>
  </si>
  <si>
    <t>2021–2027 metų Europos Sąjungos investicijų programos 4 prioriteto „Socialiai atsakingesnė Lietuva", konkretus uždavinys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</si>
  <si>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Nr. 11-403-K</t>
  </si>
  <si>
    <t xml:space="preserve">Bendruomenės inicijuotos vietos plėtros  projektų veiklų dalyvių, kurie po dalyvavimo veiklose toliau dalyvauja socialinei integracijai skirtose veiklose ir (ar) darbo rinkoje, dalis
</t>
  </si>
  <si>
    <t>P-01-004-08-04-01-12
(P.N.2.4723)</t>
  </si>
  <si>
    <t xml:space="preserve">Socialinio verslo subjektai, įgyvendinus bendruomenės inicijuotos vietos plėtros projektus gavę paramą socialinio verslo kūrimui ar plėtrai </t>
  </si>
  <si>
    <t>Paramą gavusios įmonės, iš kurių labai mažos,  mažos, vidutinės ir didelės įmonės</t>
  </si>
  <si>
    <t>Viešasis ir privatus sektorius</t>
  </si>
  <si>
    <t>Kalvarijos miesto vietos veiklos grupės vietos plėtros 2024 – 2029 metų  strategija.  Kvietimas „Socialinių pasaugų teikimas organizuojant užimtumo veiklas socialiai pažeidžiamų grupių asmenims“</t>
  </si>
  <si>
    <t>Kalvarijos miesto vietos veiklos grupės vietos plėtros 2024 – 2029 metų  strategija.  Kvietimas "Ekonominio aktyvumo skatinimas, ugdant darbo rinkoje reikalingus ir verslumo įgūdžius"</t>
  </si>
  <si>
    <t>Druskininkų miesto vietos plėtros 2024-2029 m. strategija                  Kvietimas:  "Socialinių ir kitų viešųjų paslaugų spektro didinimas ir prieinamumo gerinimas, remiant socialinio verslo kūrimą ir plėtrą".</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</si>
  <si>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</si>
  <si>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Druskininkų miesto vietos plėtros 2024-2029 m. strategija.                  Kvietimas: "Šiuolaikinei darbo rinkai reikalingų įgūdžių ir verslumo gebėjimų ugdymas, organizuojant neformaliojo ugdymo veiklas ir savanorystės praktikas"</t>
  </si>
  <si>
    <t>Druskininkų miesto vietos plėtros 2024-2029 m. strategija          Kvietimas: "Socialiai pažeidžiamų, socialinę riziką ir (arba) atskirtį patiriančių asmenų įgalinimas kuriant bei plėtojant jų poreikius atitinkančias socialines ir kitas viešąsias paslaugas".</t>
  </si>
  <si>
    <t>Druskininkų miesto vietos plėtros 2024-2029 m. strategija  Kvietimas: "Paramos teikimas jauno verslo kūrimui ir plėtrai" (JVA rėmimas)</t>
  </si>
  <si>
    <t>Nr. 11-390-K</t>
  </si>
  <si>
    <t>Druskininkų miesto vietos plėtros 2024-2029 m. strategija            Kvietimas: "Paramos teikimas jauno verslo kūrimui ir plėtrai" (JVA rėmimas)</t>
  </si>
  <si>
    <t>Bendruomenės inicijuotos vietos plėtros  projektų veiklų dalyviai (įskaitant visas tikslines grupes)</t>
  </si>
  <si>
    <t>Viešasis sektorius, privatus sektorius</t>
  </si>
  <si>
    <t>Pareiškėjas turintis juridinio asmens statusą ne trumpiau nei 2 metus (šis reikalavimas netaikomas biudžetinėms įstaigoms) ir veiką vykdantis vietos plėtros strategijos įgyvendinimo teritorijoje, Druskininkų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</si>
  <si>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Druskininkų mieste.  Pareiškėjais ir partneriais negali būti tie juridiniai asmenys, kuriems, kaip jauno verslo subjektams, projekto įgyvendinimo metu bus teikiama pagalba verslo pradžiai.</t>
  </si>
  <si>
    <t xml:space="preserve">Nr. 11-385-K </t>
  </si>
  <si>
    <t xml:space="preserve">Nr. 11-386-K </t>
  </si>
  <si>
    <t xml:space="preserve">Nr. 11-387-K </t>
  </si>
  <si>
    <t xml:space="preserve">Nr. 11-388-K </t>
  </si>
  <si>
    <t xml:space="preserve">Nr. 11-389-K </t>
  </si>
  <si>
    <t>2025 m. vasars</t>
  </si>
  <si>
    <t>Radviliškio miesto 2023-2029 m. vietos plėtros strategija. Kvietimas "Neformalių verslumą skatinančių iniciatyvų vykdymas ir jauno verslo stiprinimas priemonėmis.(verslumo skatinimo veiklos)"</t>
  </si>
  <si>
    <t>2025 m.sausis</t>
  </si>
  <si>
    <t>2021–2027 metų Europos Sąjungos investicijų programos 4 prioriteto „Socialiai atsakingesnė Lietuva“ konkretus uždavinys 4.9„Skatinti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</si>
  <si>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</si>
  <si>
    <t>Nr. 11-536-K</t>
  </si>
  <si>
    <t>Nr. 11-537-K</t>
  </si>
  <si>
    <t>Nr. 11-539-K</t>
  </si>
  <si>
    <t>Nr. 11-543-K</t>
  </si>
  <si>
    <t>Nr. 11-544-K</t>
  </si>
  <si>
    <t>Nr. 11-545-K</t>
  </si>
  <si>
    <t>Nr. 11-546-K</t>
  </si>
  <si>
    <t xml:space="preserve">2
</t>
  </si>
  <si>
    <t xml:space="preserve">P-01-004-08-04-01-01
(P.S.2.1513)
</t>
  </si>
  <si>
    <t xml:space="preserve">Skaičius
</t>
  </si>
  <si>
    <t>2_x000D_</t>
  </si>
  <si>
    <t>skaičius</t>
  </si>
  <si>
    <t>1_x000D_</t>
  </si>
  <si>
    <t xml:space="preserve">1
</t>
  </si>
  <si>
    <t xml:space="preserve">P-01-004-08-04-01-01
(P.S.2.1513)
</t>
  </si>
  <si>
    <t xml:space="preserve">Skaičius
</t>
  </si>
  <si>
    <t xml:space="preserve">1
</t>
  </si>
  <si>
    <t xml:space="preserve">1
</t>
  </si>
  <si>
    <t>Viešasis ir privatus sektoriai</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</si>
  <si>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</si>
  <si>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</si>
  <si>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</si>
  <si>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</si>
  <si>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</si>
  <si>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</si>
  <si>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</si>
  <si>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</si>
  <si>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Viešieji ir privatūs juridiniai asmenys, kurie veiklą vykdo vietos plėtros strategijos įgyvendinimo teritorijoje                                                                                                                                                                                                                                                                                                                                                 
</t>
  </si>
  <si>
    <t xml:space="preserve">2025 m. birželis </t>
  </si>
  <si>
    <t xml:space="preserve">2025 m. vasaris
</t>
  </si>
  <si>
    <t xml:space="preserve">Nr.11-685-K     </t>
  </si>
  <si>
    <t xml:space="preserve">Nr.11-686-K     </t>
  </si>
  <si>
    <t xml:space="preserve">Nr.11-687-K     </t>
  </si>
  <si>
    <t xml:space="preserve">Nr.11-688-K     </t>
  </si>
  <si>
    <t xml:space="preserve">Nr.11-689-K     </t>
  </si>
  <si>
    <t xml:space="preserve">Nr.11-690-K     </t>
  </si>
  <si>
    <t xml:space="preserve">Nr.11-691-K     </t>
  </si>
  <si>
    <t xml:space="preserve">Nr.11-692-K     </t>
  </si>
  <si>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</si>
  <si>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2021–2027 metų Europos Sąjungos investicijų programos 4 prioriteto „Socialiai atsakingesnė Lietuva“ 4.9 uždavinys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t>
  </si>
  <si>
    <t xml:space="preserve"> 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</si>
  <si>
    <t xml:space="preserve">Skaičius </t>
  </si>
  <si>
    <t xml:space="preserve">Viešasis ir privatus </t>
  </si>
  <si>
    <t xml:space="preserve">Viešieji ir privatūs juridiniai asmenys, kurie veiklą vykdo vietos plėtros strategijos įgyvendinimo teritorijoje                                               </t>
  </si>
  <si>
    <t xml:space="preserve">Bendruomenės inicijuotos vietos plėtros projektų veiklų dalyvių, kurie po dalyvavimo veiklose toliau dalyvauja socialinei integracijai skirtose veiklose ir (ar) darbo rinkoje, dalis / proc. </t>
  </si>
  <si>
    <t>R-01-004-08-04-01-02 (R.S.2.3517.)</t>
  </si>
  <si>
    <t>Proc.</t>
  </si>
  <si>
    <t>P-01-004-08-04-01-01 (P.S.2.1513.)</t>
  </si>
  <si>
    <t xml:space="preserve">Skaičius 
</t>
  </si>
  <si>
    <t xml:space="preserve">Viešieji ir privatūs juridiniai asmenys, kurie veiklą vykdo vietos plėtros strategijos įgyvendinimo teritorijoje                                            </t>
  </si>
  <si>
    <t>proc.</t>
  </si>
  <si>
    <t xml:space="preserve"> Viešieji ir privatūs juridiniai asmenys, kurie veiklą vykdo vietos plėtros strategijos įgyvendinimo teritorijoje                                                   </t>
  </si>
  <si>
    <t>2025m. sausis</t>
  </si>
  <si>
    <t xml:space="preserve">2025 m. gruodis
</t>
  </si>
  <si>
    <t>2026 m.vasaris</t>
  </si>
  <si>
    <t xml:space="preserve">2026 m.kovas </t>
  </si>
  <si>
    <t>2026 m.balandis</t>
  </si>
  <si>
    <t>Nr. 11-001-T</t>
  </si>
  <si>
    <t>Nr. 11-005-P</t>
  </si>
  <si>
    <t>Nr. 11-006-T</t>
  </si>
  <si>
    <t>Nr. 11-008-T</t>
  </si>
  <si>
    <t xml:space="preserve"> Mažeikių miesto vietos veiklos grupės strategijos "Mažeikių miesto 2023-2029 m. vietos plėtros strategija" įgyvendinimas. 
Kvietimas  „Supažindinti visuomenę, vietos organizacijas su socialinio verslo iniciatyvų kūrimu bei skatinti verslumo gebėjimus pažeidiamoms Mažeikių miesto gyventojų grupėms"</t>
  </si>
  <si>
    <t xml:space="preserve"> Mažeikių miesto vietos veiklos grupės strategijos „Mažeikių 2023-2029 m. vietos plėtros strategija" įgyvendinimas. 
Kvietimas „Plėtoti kultūros, švietimo, sveikatingumo, sporto ir kitas iniciatyvas, skatinančias socialiai pažeidžiamų ir socialinę riziką patiriančių asmenų socialinę integraciją, įsitraukimą į visavertį visuomenės gyvenimą"</t>
  </si>
  <si>
    <t xml:space="preserve"> Mažeikių miesto vietos veiklos grupės strategijos „Mažeikių miesto 2023-2029 m. vietos plėtros strategija" įgyvendinimas. 
Kvietimas"Plėtoti integralios pagalbos ir socialinės globos bei priežiūros paslaugas, užtikrinti asmeninio asistento pagalbos paslaugas tikslinių grupių asmenims"</t>
  </si>
  <si>
    <t xml:space="preserve"> Mažeikių miesto vietos veiklos grupės strategijos "Mažeikių miesto 2023-2029 m. vietos plėtros strategija" įgyvendinimas. 
Kvietimas „Palaikyti sociainio verslo kūrimąsi ir plėtrą įsigyjant socialiniam verslui reikalingą įrang, pradinius produktus, paslaugas, kuriant ir taikant rinkodaros priemones"</t>
  </si>
  <si>
    <t xml:space="preserve"> Mažeikių miesto vietos veiklos grupės strategijos "Mažeikių miesto 2023-2029 m. vietos plėtros strategija" įgyvendinimas. 
Kvietimas „Skatinti jaunimo organizacijų bendradarbiavimą, verslumą, profesinį orientavimą, ugdyti  jaunimo praktinius įgūdžius"</t>
  </si>
  <si>
    <t xml:space="preserve"> Mažeikių miesto vietos veiklos grupės strategijos "Mažeikių miesto 2023-2029 m. vietos plėtros strategija" įgyvendinimas. 
Kvietimas „Sukurti smurto prevencijos ir pagalbos nukentėjusiems nuo smurto bei smurtinio elgesio keitimo mechanizmus"</t>
  </si>
  <si>
    <t>Elektrėnų miesto 2023-2027 m.vietos plėtros strategijos įgyvendinimas. 
Kvietimas  "Socialinio verslo  skatinimas"</t>
  </si>
  <si>
    <t>Elektrėnų miesto 2023-2027 m.vietos plėtros strategijos įgyvendinimas. 
Kvietimas  "Socialinės įtraukties priemonių, skirtų kovoti su socialine atskirtimi skatinimas"</t>
  </si>
  <si>
    <t>Elektrėnų miesto 2023-2027 m.vietos plėtros strategijos įgyvendinimas. 
Kvietimas "Sporto ir (arba) sveikos gyvensenos propagavimas"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</si>
  <si>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</si>
  <si>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"Sporto ir (arba) sveikos gyvensenos propagavimas"</t>
  </si>
  <si>
    <t>Elektrėnų miesto 2023-2027 m.vietos plėtros strategijos įgyvendinimas. 
 Kvietimas "Socialinių ryšių  kūrimas"</t>
  </si>
  <si>
    <t>Elektrėnų miesto 2023-2027 m.vietos plėtros strategijos įgyvendinimas. 
Kvietimas  "Bendrų iniciatyvų ir sąmoningumo didinimas, siekiant palengvinti socialinį ir (arba) verslumo vystymąsi"</t>
  </si>
  <si>
    <t>Elektrėnų miesto 2023-2027 m.vietos plėtros strategijos įgyvendinimas. 
Kvietimas "Socialinės įtraukties priemonių, skirtų kovoti su socialine atskirtimi skatinimas"</t>
  </si>
  <si>
    <t>Elektrėnų miesto 2023-2027 m.vietos plėtros strategijos įgyvendinimas. 
Kvietimas "Socialinių ryšių  kūrimas"</t>
  </si>
  <si>
    <t>Tauragės miesto 2023-2029 metų vietos plėtros strategija. Kvietimas "Socialinių dirbtuvių  asmenims, turintiems  intelekto ir (ar) psichikos negalią, įkūrimas"</t>
  </si>
  <si>
    <t>Tauragės miesto 2023-2029 metų vietos plėtros strategija. Kvietimas "Bendruomenės inicijuojamos senjorų (65 ir vyresnio amžiaus asmenų) prasmingo užimtumo veiklos, kuriant vertę Tauragei "</t>
  </si>
  <si>
    <t>Tauragės miesto 2023-2029 metų vietos plėtros strategija. Kvietimas "Krizių įveikimo pagalbos paslaugų teikimas šeimoms ir asmenims, patiriantiems socialinę riziką dėl priklausomybių ir/ar smurto artimoje aplinkoje ir kitų priežasčių"</t>
  </si>
  <si>
    <t>Tauragės miesto 2023-2029 metų vietos plėtros strategija. Kvietimas "Paslaugų socialinę riziką patiriantiems vaikams  plėtojimas"</t>
  </si>
  <si>
    <t>Tauragės miesto 2023-2029 metų vietos plėtros strategija. Kvietimas "Bendruomenės verslumo skatinimo iniciatyvų rėmimas "</t>
  </si>
  <si>
    <t>Tauragės miesto 2023-2029 metų vietos plėtros strategija. Kvietimas "Socialinio verslo vystymas vykdant kompleksinių paslaugų senyvo amžiaus ir/ar neįgaliems ir/ar priklausomybės ligomis sergantiems asmenims plėtrą"</t>
  </si>
  <si>
    <t>Nr. 11-266-K</t>
  </si>
  <si>
    <t>Nr. 11-267-K</t>
  </si>
  <si>
    <t>Nr. 11-268-K</t>
  </si>
  <si>
    <t>Nr. 11-269-K</t>
  </si>
  <si>
    <t>Nr. 11-270-K</t>
  </si>
  <si>
    <t>Nr. 11-271-K</t>
  </si>
  <si>
    <t>Tauragės miesto 2023-2029 metų vietos plėtros strategija. Kvietimas "Paslaugų  mažiau galimybių turinčiam jaunimui plėtojimas, prioritetą teikiant Žalgirių gyvenamajam rajonui "</t>
  </si>
  <si>
    <t>Bendruomenės inicijuotos vietos plėtros (BIVP) projektų veiklų dalyvių, kurie po dalyvavimo veiklose toliau dalyvauja socialinei integracijai skirtose veiklose ir (ar) darbo rinkoje, dalis**</t>
  </si>
  <si>
    <t>Viešieji ir/ar
privatūs
juridiniai
asmenys
atrinkti atviro
konkurso būdu</t>
  </si>
  <si>
    <t>2025 m.birželis</t>
  </si>
  <si>
    <t xml:space="preserve">Didinti visuomenės įsitraukimą į vietos problemų sprendimą </t>
  </si>
  <si>
    <t>Nr. 11-325-K</t>
  </si>
  <si>
    <t>Nr. 11-326-K</t>
  </si>
  <si>
    <t>Nr. 11-327-K</t>
  </si>
  <si>
    <t>Nr. 11-328-K</t>
  </si>
  <si>
    <t>Šilalės  miesto vietos veiklos grupės strategijos 2023-2029 m. įgyvendinimas.
Kvietimas "Gyventojų kompetencijų stiprinimas, sudarant sąlygas pradėti ir vystyti verslą"</t>
  </si>
  <si>
    <t>Šilalės miesto vietos veiklos grupės strategijos 2023-2029 m. įgyvendinimas.
Kvietimas "Mažiau galimybių turinčio jaunimo integravimas, sukuriant patrauklias užimtumo erdves"</t>
  </si>
  <si>
    <t xml:space="preserve"> 01-004-08-04-02</t>
  </si>
  <si>
    <t xml:space="preserve"> 01-004-08-04-03</t>
  </si>
  <si>
    <t xml:space="preserve"> 01-004-08-04-04</t>
  </si>
  <si>
    <t>Šilalės miesto vietos veiklos grupės strategijos 2023-2029 m. įgyvendinimas.              
 Kvietimas "Sociokultūrinių paslaugų plėtra senyvo amžiaus asmenims ir neįgaliesiems"</t>
  </si>
  <si>
    <t>Šilalės miesto vietos veiklos grupės strategijos 2023-2029 m. įgyvendinimas.
Kvietimas "Socialinio verslo kūrimosi skatinimas "</t>
  </si>
  <si>
    <t xml:space="preserve">Nr. 11-571-K </t>
  </si>
  <si>
    <t xml:space="preserve">Nr. 11-570-K </t>
  </si>
  <si>
    <t xml:space="preserve">Nr. 11-569-K </t>
  </si>
  <si>
    <t xml:space="preserve">Nr. 11-568-K </t>
  </si>
  <si>
    <t xml:space="preserve">Nr. 11-565-K </t>
  </si>
  <si>
    <t>Šalčininkų miesto 2023-2029 m. vietos plėtros strategija. 
Kvietimas: 1.1.1. veiksmas „Neformalaus švietimo ir integravimo į darbo rinką paslaugų teikimas“</t>
  </si>
  <si>
    <t xml:space="preserve">Šalčininkų miesto 2023-2029 m. vietos plėtros strategija. 
Kvietimas: 1.1.2. veiksmas „Verslo plėtros, socialinio verslo kūrimosi skatinimas ir pagalba teikiant reikalingų priemonių ir konsultacijų paramą ekonominės veiklos pradžiai“ </t>
  </si>
  <si>
    <t>Šalčininkų miesto 2023-2029 m. vietos plėtros strategija. 
Kvietimas: 1.2.1. veiksmas „Švietėjiškų, kultūrinių, sveikatinimo renginių, projektų organizavimas socialinę atskirtį patiriantiems asmenims“</t>
  </si>
  <si>
    <t>Šalčininkų miesto 2023-2029 m. vietos plėtros strategija. 
Kvietimas: 1.2.2. veiksmas „Pagalbos teikimas socialinę atskirtį patiriantiems asmenims ir jų šeimoms nariams“</t>
  </si>
  <si>
    <t>Pareiškėjas turintis juridinio asmens statusą ne trumpiau nei 2 metus (šis reikalavimas netaikomas biudžetinėms įstaigoms) ir veiką vykdantis vietos plėtros strategijos įgyvendinimo teritorijoje, Šalčininkų mieste.   Projekto pareiškėju arba bent vienu iš partnerių turi būti nevyriausybinė organizacija  arba socialinis partneris (t. y. darbuotojų ar darbdavių organizacija).</t>
  </si>
  <si>
    <t>Pareiškėjas yra viešasis ar privatus juridinis asmuo, veiką vykdantis vietos plėtros strategijos įgyvendinimo teritorijoje, Šalčininkų mieste.</t>
  </si>
  <si>
    <t>Kupiškio miesto 2024-2027 m.vietos plėtros strategijos įgyvendinimas. 
Kvietimas "Kurti ir vystyti infrastruktūrą socialinio verslo vykdymui ir (arba) vystyti socialinį verslą"</t>
  </si>
  <si>
    <t>Kupiškio miesto 2024-2027 m.vietos plėtros strategijos įgyvendinimas. 
Kvietimas "Kupiškio miesto gyventojų ekonominės ir socialinės integracijos stiprinimas remiant įvairias veiklas ir (arba) veiklų pozicionavimas tam tikroms socialinę atskirtį patirinačioms grupėms"</t>
  </si>
  <si>
    <t>Kupiškio miesto 2024-2027 m.vietos plėtros strategijos įgyvendinimas. 
Kvietimas ,,Įvairiapusių paslaugų teikimas asmenims atsižvelgiant į jų unikalius poreikius ir galimybes"</t>
  </si>
  <si>
    <t>Kupiškio miesto 2024-2027 m.vietos plėtros strategijos įgyvendinimas. 
Kvietimas "Įvairiapusių paslaugų teikimas asmenims atsižvelgiant į jų unikalius poreikius ir galimybes"</t>
  </si>
  <si>
    <t>Nr.11-732-K</t>
  </si>
  <si>
    <t>Nr. 11-731-K</t>
  </si>
  <si>
    <t>Nr. 11-734-K</t>
  </si>
  <si>
    <t>Nr. 11-735-K</t>
  </si>
  <si>
    <t xml:space="preserve">Tinkami pareiškėjai Kupiškio rajono savivaldybėje registruotos ir (ar) veiklą vykdančios:                                                                                                                                                                                                                                                                                                                                                                            
1) viešosios įstaigos arba Asociacijos įsteigtos pagal nevyriausybinių organizacijų įstatymą                                                                                                                                                                
2) Privatus juridinis asmuo </t>
  </si>
  <si>
    <t>Tinkami pareiškėjai Kupiškio rajono savivaldybėje registruotos ir (ar) veiklą vykdančios:   
1) Nevyriausybinės organizacijos (viešoji įstaiga arba Asociacija, įsteigta pagal nevyriausybinės organizacijos įstatymą)
2) Savivaldybės administracija
3) Biudžetinė įstaiga
4) Privatus juridinis asmuo</t>
  </si>
  <si>
    <t xml:space="preserve">2026 m. sausis </t>
  </si>
  <si>
    <t xml:space="preserve">Nr. 11-580-K </t>
  </si>
  <si>
    <t>Vilniaus miesto tikslinės teritorijos 2023–2027 metų vietos plėtros strategijos administravimas. Kvietimas „Užtikrinti socialinės integracijos paslaugas bei priemones siekiant mažinti strategijos teritorijoje gyvenančio jaunimo socialinę atskirtį“.</t>
  </si>
  <si>
    <t xml:space="preserve">Nr. 11-581-K </t>
  </si>
  <si>
    <t>Vilniaus miesto tikslinės teritorijos 2023–2027 metų vietos plėtros strategijos administravimas. Kvietimas „Užtikrinti visą reikalingą pagalbą nedirbančio jaunimo integracijai į darbo rinką“.</t>
  </si>
  <si>
    <t xml:space="preserve">Nr. 11-582-K </t>
  </si>
  <si>
    <t>Vilniaus miesto tikslinės teritorijos 2023–2027 metų vietos plėtros strategijos administravimas. Kvietimas „Sukurti tinkamas sąlygas socialinių verslų kūrimuisi ir plėtrai“.</t>
  </si>
  <si>
    <t xml:space="preserve">Nr. 11-583-K </t>
  </si>
  <si>
    <t>Vilniaus miesto tikslinės teritorijos 2023–2027 metų vietos plėtros strategijos administravimas. Kvietimas „Sukurti tinkamas sąlygas jaunų verslų kūrimuisi ir plėtrai“.</t>
  </si>
  <si>
    <t>2.1. Poveiklė „BIVP metodo taikymas: parama vietos plėtros strategijų įgyvendinimui“ Sostinės regione (ESF+)</t>
  </si>
  <si>
    <t>2.2. Poveiklė „BIVP metodo taikymas: parama vietos plėtros strategijų įgyvendinimui“ Sostinės regione (ERPF)</t>
  </si>
  <si>
    <t xml:space="preserve">Nr. 11-775-K </t>
  </si>
  <si>
    <t xml:space="preserve">Nr. 11-776-K </t>
  </si>
  <si>
    <t>Pasvalio miesto 2023-2027 m. vietos plėtros strategija. Kvietimas: 1.1.1. veiksmas "Plėtoti kultūros, švietimo, sveikatingumo, sporto ir kitas iniciatyvas, skatinančias socialiai pažeidžiamų ir socialinę riziką patiriančių asmenų socialinę integraciją"</t>
  </si>
  <si>
    <t>1.VšĮ arba asociacijos, įsteigti pagal NVO įstatymą
2.Pasvalio rajono savivaldybės administracija;
3.Biudžetinės įstaigos;
4.Privatūs juridiniai asmenys,            kurie veiklą vykdo vietos plėtros strategijos įgyvendinimo teritorijoje t.y. Pasvalio mieste</t>
  </si>
  <si>
    <t>Pasvalio miesto 2023-2027 m. vietos plėtros strategija. Kvietimas: 1.1.2. veiksmas "Tobulinti ir plėsti darbo su jaunimo iniciatyvas, integruoti mažiau galimybių turinčius jaunuolius"</t>
  </si>
  <si>
    <t>Pasvalio miesto 2023-2027 m. vietos plėtros strategija. Kvietimas: 1.2.1. veiksmas "Palaikyti socialinio verslo kūrimąsi ir plėtrą įsigyjant socialiniam verslui reikalingą įrangą ir pradinius produktus"</t>
  </si>
  <si>
    <t>Pasvalio miesto 2023-2027 m. vietos plėtros strategija. Kvietimas: 1.2.2. veiksmas "Jauno verslo pradžiai reikalingų priemonių įsigijimas"</t>
  </si>
  <si>
    <t>2.1. Poveiklė „BIVP metodo taikymas: parama vietos plėtros strategijų įgyvendinimui“Sostinės regione (ESF+)</t>
  </si>
  <si>
    <t xml:space="preserve"> 2.1. Poveiklė „BIVP metodo taikymas: parama vietos plėtros strategijų įgyvendinimui“ Sostinės regione (ESF+)</t>
  </si>
  <si>
    <t>1.	Viešieji juridiniai asmenys, kurių veiklos vykdymo vieta yra Molėtų mieste;
2.	Privatūs juridiniai asmenys, kurių veiklos vykdymo vieta yra Molėtų mieste;
3.	Molėtų rajono savivaldybės administracija</t>
  </si>
  <si>
    <t>1. VšĮ arba asociacijos
2. Privatūs juridiniai asmenys,  kurie veiklą vykdo vietos plėtros strategijos įgyvendinimo teritorijoje t.y. Pasvalio mieste</t>
  </si>
  <si>
    <t xml:space="preserve">Nr. 11-760-K </t>
  </si>
  <si>
    <t xml:space="preserve">Nr. 11-763-K </t>
  </si>
  <si>
    <t>Privatūs ir viešieji juridiniai asmenys, nevyriausybinės organizacijos, kurie yra registruoti ir (ar) vykdo veiklą VPS įgyvendinimo teritorijoje.</t>
  </si>
  <si>
    <t>Privatūs ir viešieji juridiniai asmenys, nevyriausybinės organizacijos, kurie vykdo veiklą VPS įgyvendinimo teritorijoje.</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</si>
  <si>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</si>
  <si>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Lazdijų miesto 2023-2029 metų vietos plėtros strategija                 
Kvietimas: "Įgyvendinti verslumą skatinančias iniciatyvas, stiprinant jauno, savarankiško verslo kūrimąsi".</t>
  </si>
  <si>
    <t>Lazdijų miesto 2023-2029 metų vietos plėtros strategija                  
Kvietimas: "Socialinio verslo, socialinių dirbtuvių  kūrimas ir verslumo skatinimas".</t>
  </si>
  <si>
    <t>Lazdijų miesto 2023-2029 metų vietos plėtros strategija                 
 Kvietimas: "Įgyvendinti bendruomenines iniciatyvas socialiai pažeidžiamiems, socialinę riziką (atskirtį) patiriantiems asmenims, taikant prevencines priemones, sociokultūrines paslaugas bei plečiant socialines paslaugas".</t>
  </si>
  <si>
    <t>Šiaulių miesto 2022–2029 metų vietos plėtros strategijos įgyvendinimas. 
Kvietimas "Vykdyti veiklas darbingų 60 m. ir vyresnio amžiaus asmenų socialinio ir darbinio aktyvumo didinimui"</t>
  </si>
  <si>
    <t>Šiaulių miesto 2022–2029 metų vietos plėtros strategijos įgyvendinimas. 
Kvietimas "Vykdyti veiklas užtikrinančias lygias galimybes migrantams, pabėgėliams, kitataučiams dalyvauti darbo rinkoje ir visuomenės gyvenime"</t>
  </si>
  <si>
    <t>Nr. 11-640-K</t>
  </si>
  <si>
    <t>Nr. 11-641-K</t>
  </si>
  <si>
    <t>Nr. 11-644-K</t>
  </si>
  <si>
    <t>Nr. 11-645-K</t>
  </si>
  <si>
    <t>Nr. 11-642-K</t>
  </si>
  <si>
    <t>Nr. 11-643-K</t>
  </si>
  <si>
    <t>Kuršėnų miesto 2023–2029 m. vietos plėtros strategijos įgyvendinimas.  Kvietimas „Įgyvendinti neformalias iniciatyvas stiprinant Kuršėnų bendruomenės (gyventojų) verslumą“</t>
  </si>
  <si>
    <t>Kuršėnų miesto 2023–2029 m. vietos plėtros strategijos įgyvendinimas. Kvietimas „Vykdyti veiklas užtikrinančias lygias galimybes migrantams, pabėgeliams, kitataučiams“</t>
  </si>
  <si>
    <t>Kuršėnų miesto 2023–2029 m. vietos plėtros strategijos įgyvendinimas. Kvietimas  „Skatinti ir teikti paramą socialinio verslo kūrimui ir plėtojimui, sprendžiant pažeidžiamų grupių atskirties problemas“</t>
  </si>
  <si>
    <t>Kuršėnų miesto 2023–2029 m. vietos plėtros strategijos įgyvendinimas. Kvietimas „Teikti kompleksinę (re)integracijos į darbo rinką pagalbą mažiau galimybių turintiems jaunuoliams“</t>
  </si>
  <si>
    <t xml:space="preserve">2025 m. liepa </t>
  </si>
  <si>
    <t>Kaišiadorių miesto 2024-2029 m. vietos plėtros strategija 
Kvietimas „Prevencinių priemonių taikymas socialiai pažeidžiamiems ir socialinės rizikos asmenims“</t>
  </si>
  <si>
    <t>Kaišiadorių miesto 2024-2029 m. vietos plėtros strategija 
Kvietimas „Socialinėje atskirtyje esančių gyventojų įsitraukimas į visavertį visuomenės gyvenimą, taikant kultūros edukacijas bei skatinant kūrybingumą“</t>
  </si>
  <si>
    <t>Kaišiadorių miesto 2024-2029 m. vietos plėtros strategija 
Kvietimas „Sociakultūrinių paslaugų marginalizuotoms bendruomenėms teikimas, pėtojant savanorystę“</t>
  </si>
  <si>
    <t>Kaišiadorių miesto 2024-2029 m. vietos plėtros strategija 
Kvietimas „Socialinės įtraukties didinimas ir pasirengimas civilinei saugai“</t>
  </si>
  <si>
    <t>Kaišiadorių miesto 2024-2029 m. vietos plėtros strategija 
Kvietimas „Socialinėje atskirtyje esančių asmenų verslumo kompetencijų stiprinimas ir pagalba įsitraukiant į darbo rinką“</t>
  </si>
  <si>
    <t>Kaišiadorių miesto 2024-2029 m. vietos plėtros strategija 
Kvietimas „Socialinio verslo kūrimas ir plėtra Kaišiadorių mieste“</t>
  </si>
  <si>
    <t>Pareiškėjas turintis juridinio asmens statusą ne trumpiau nei 2 metus (šis reikalavimas netaikomas biudžetinėms įstaigoms) ir veiklą vykdantis vietos plėtros strategijos įgyvendinimo teritorijoje, Kaišiadorių mieste.   Projekto pareiškėju arba bent vienu iš partnerių turi būti nevyriausybinė organizacija  arba socialinis partneris (t. y. darbuotojų ar darbdavių organizacija).</t>
  </si>
  <si>
    <t>Pareiškėjas turintis juridinio asmens statusą ne trumpiau nei 2 metus (šis reikalavimas netaikomas biudžetinėms įstaigoms) ir veiką vykdantis vietos plėtros strategijos įgyvendinimo teritorijoje, Kaišiadorių mieste.  Projekto pareiškėju arba bent vienu iš partnerių turi būti nevyriausybinė organizacija  arba socialinis partneris (t. y. darbuotojų ar darbdavių organizacija).</t>
  </si>
  <si>
    <t>Pareiškėjas viešasis ar privatus juridinis asmuo (socialinio verslo vykdytojas)  veiklą  vykdantis vietos plėtros strategijos įgyvendinimo teritorijoje.</t>
  </si>
  <si>
    <t xml:space="preserve">Nr. 11-598-K </t>
  </si>
  <si>
    <t xml:space="preserve">Nr. 11-595-K </t>
  </si>
  <si>
    <t>Viešieji ir privatūs juridiniai asmenys veiką vykdantis vietos plėtros strategijos įgyvendinimo teritorijoje, Ignalinos mieste.</t>
  </si>
  <si>
    <t>2025 m.     kovas</t>
  </si>
  <si>
    <t xml:space="preserve">2025 m. balandis </t>
  </si>
  <si>
    <t xml:space="preserve">Ignalinos miesto 2024-2029 m. vietos plėtros strategija.
Kvietimas.  Socialinio verslo kūrimas ir vystymas          </t>
  </si>
  <si>
    <t>Ignalinos miesto 2024-2029 m. vietos plėtros strategija.
Kvietimas. Verslumo mokymai  strategijos tikslinių grupių nariams.</t>
  </si>
  <si>
    <t xml:space="preserve">Ignalinos miesto 2024-2029 m. vietos plėtros strategija.
Kvietimas. Kompleksinių socialinių paslaugų teikimas socialiai pažeidžiamoms grupėms.                                       </t>
  </si>
  <si>
    <t>Ignalinos miesto 2024-2029 m. vietos plėtros strategija.
Kvietimas. Socialinę atskirtį patiriančių gyventojų užimtumo didinimas per sociokultūrines ir sveikos gyvensenos skatinimo veiklas.</t>
  </si>
  <si>
    <t>Nr. 11-655-K</t>
  </si>
  <si>
    <t>Nr. 11-656-K</t>
  </si>
  <si>
    <t>Nr. 11-657-K</t>
  </si>
  <si>
    <t>Nr. 11-658-K</t>
  </si>
  <si>
    <t>Nr. 11-659-K</t>
  </si>
  <si>
    <t>Nr. 11-660-K</t>
  </si>
  <si>
    <t>13 026,09</t>
  </si>
  <si>
    <t>8 699,19</t>
  </si>
  <si>
    <t>8 699,20</t>
  </si>
  <si>
    <t>2025 m.  vasaris</t>
  </si>
  <si>
    <t>2025 m.  kovas</t>
  </si>
  <si>
    <t xml:space="preserve">Nr. 11-715-K </t>
  </si>
  <si>
    <t>Nr. 11-716-K</t>
  </si>
  <si>
    <t>Nr. 11-717-K</t>
  </si>
  <si>
    <t>Nr. 11-719-K</t>
  </si>
  <si>
    <t>Nr. 11-720-K</t>
  </si>
  <si>
    <t>Nr. 11-722-K</t>
  </si>
  <si>
    <t>Panevėžio miesto vietos veiklos grupės strategija 2023–2027 m. 
Kvietimas "Kompleksiškai teikti socialines paslaugas ( bedrųjų ir specialiųjų paslaugų teikimas kartu), atliepiančias Panevėžio miesto socialinę atskirtį patiriančių gyventojų poreikius".</t>
  </si>
  <si>
    <t>Panevėžio miesto vietos veiklos grupės strategija 2023–2027 m. 
Kvietimas "Didinti Panevėžio miesto bedarbių ir ekonomiškai neaktyvių Panevėžio miesto gyventojų (ypač jaunimo) darbines ir profesines įgūdžių kompetencijas, siekiant juos įtraukti į darbo rinką".</t>
  </si>
  <si>
    <t>Panevėžio miesto vietos veiklos grupės strategija 2023–2027 m. 
Kvietimas "Didinti Panevėžio miesto gyventojų  verslumo įgūdžių kompetencijas, suteikti reikalingas priemones verslo pradžiai".</t>
  </si>
  <si>
    <t>Panevėžio  miesto vietos veiklos grupės strategija 2023–2027 m. 
Kvietimas "Teikti įvairias sociakultūrines paslaugas socialinę atskirtį patiriantiems Panevėžio miesto gyventojams ir atvykusiems/grįžusiems gyventi į Panevėžio miestą, karo pabėgėliams ir kt., atsižvelgiant jų poreikius".</t>
  </si>
  <si>
    <t>Panevėžio miesto vietos veiklos grupės strategija 2023–2027 m. 
Kvietimas "Bendradarbiavimo tinklų su kitomis šalies vietos veiklos grupėmis kūrimas atskirties problemų sprendimui".</t>
  </si>
  <si>
    <t>Panevėžio miesto vietos veiklos grupės strategija 2023–2027 m. 
Kvietimas "Kurti ir plėtoti socialinį verslą, sprendžiant Panevėžio miestui aktualias socialines problemas"</t>
  </si>
  <si>
    <t xml:space="preserve">2025 m. rugpjūtis </t>
  </si>
  <si>
    <t xml:space="preserve">26442,12
</t>
  </si>
  <si>
    <t>Viešieji ir privatūs juridiniai asmenys, kurių veiklos vykdymo vieta Panevėžio miestas</t>
  </si>
  <si>
    <t>Nr. 11-745-K</t>
  </si>
  <si>
    <t>Zarasų miesto 2023-2029 m. vietos plėtros strategija. Kvietimas: 1.1.2. veiksmas „Didinti gyventojų  įsitraukimą ir užimtumą per integruotas  sociokultūrines priemones"</t>
  </si>
  <si>
    <t>Nr. 11-746-K</t>
  </si>
  <si>
    <t>Zarasų miesto 2023-2029 m. vietos plėtros strategija. Kvietimas: 1.2.1. veiksmas „Remti socialinių verslų, prisidedančių prie Zarasų miesto socialinių problemų sprendimo, kūrimą"</t>
  </si>
  <si>
    <t>Nr. 11-747-K</t>
  </si>
  <si>
    <t>Zarasų miesto 2023-2029 m. vietos plėtros strategija. Kvietimas: 1.1.1. veiksmas „Stiprinti miesto gyventojų bendruomeniškumą ir didinti  motyvaciją sukuriant ir plėtojant
Zarasų miesto socialinį ir kūrybos klasterį"</t>
  </si>
  <si>
    <t>Nr. 11-625-K</t>
  </si>
  <si>
    <t>Nr. 11-627-K</t>
  </si>
  <si>
    <t>Palangos miesto 2023-2029 m. vietos plėtros strategija. 
Kvietimas: „Skatinti tikslinių grupių socializaciją, įtrauktį, judumą ir aktyvumą, įveiklinant esamą ir kuriamą infrastruktūrą“</t>
  </si>
  <si>
    <t>Palangos miesto 2023-2029 m. vietos plėtros strategija. 
Kvietimas:  „Socialinių verslų vystymas arba kūrimas/plėtojimas naujų socialinių verslų“</t>
  </si>
  <si>
    <t>Pareiškėjas turintis juridinio asmens statusą ne trumpiau nei 2 metus (šis reikalavimas netaikomas biudžetinėms įstaigoms) ir veiką vykdantis vietos plėtros strategijos įgyvendinimo teritorijoje, Palangos miesto savivaldybėje.   Projekto pareiškėju arba bent vienu iš partnerių turi būti nevyriausybinė organizacija  arba socialinis partneris (t. y. darbuotojų ar darbdavių organizacija)</t>
  </si>
  <si>
    <t>2025 m.vasaris</t>
  </si>
  <si>
    <t>Pagėgių miesto  2024-2028 m.vietos plėtros strategijos įgyvendinimas. 
Kvietimas „Įtraukios, verslumą ir užimtumą skatinančios aplinkos kūrimas plėtojant socialinio verslo modelį socialinę riziką patiriantiems, socialiai pažeidžiamiems ar socialiai atskirtiems asmenims“</t>
  </si>
  <si>
    <t>Pagėgių miesto  2024-2028 m.vietos plėtros strategijos įgyvendinimas. 
Kvietimas „Taikyti ir įgyvendinti integruotas priemones išnaudojant ir įveiklinant esamą infrastruktūrą, skatinant socialinį aktyvumą, atliepiant įvairių socialinių grupių poreikius“</t>
  </si>
  <si>
    <t xml:space="preserve">Pagėgių miesto  2024-2028 m.vietos plėtros strategijos įgyvendinimas. 
Kvietimas „Taikyti ir įgyvendinti socialinių įtraukties priemonių, apjungiančių socialinius ir (arba) kultūrinius ir (arba) neformalaus švietimo ir (arba) fizinės ir (arba) emocinės sveikatos elementus atliepiant įvairių socialinių grupių poreikius“
</t>
  </si>
  <si>
    <t>Pareiškėjas turintis juridinio asmens statusą ne trumpiau nei 2 metus (šis reikalavimas netaikomas biudžetinėms įstaigoms) ir veiką vykdantis vietos plėtros strategijos įgyvendinimo teritorijoje, Pagėgių mieste.   Projekto pareiškėju arba bent vienu iš partnerių turi būti nevyriausybinė organizacija  arba socialinis partneris (t. y. darbuotojų ar darbdavių organizacija).</t>
  </si>
  <si>
    <t xml:space="preserve">Nr. 11-700-K </t>
  </si>
  <si>
    <t xml:space="preserve">Nr. 11-702-K </t>
  </si>
  <si>
    <t xml:space="preserve">Nr. 11-703-K </t>
  </si>
  <si>
    <t xml:space="preserve">Nr. 11-707-K </t>
  </si>
  <si>
    <t xml:space="preserve"> Viešieji ir privatūs juridiniai asmenys, kurių veiklos vykdymo vieta yra vietos plėtros strategijos įgyvendinimo teritorijoje;  savivaldybės, kurios teritorijoje įgyvendinama vietos plėtros strategija, administracija.</t>
  </si>
  <si>
    <t>Viešieji ir privatūs juridiniai asmenys, kurių veiklos teritorijoje įgyvendinama vietos</t>
  </si>
  <si>
    <t xml:space="preserve">Rietavo miesto vietos grupės 2023-2029 m. vietos plėtros strategija. 
Kvietimas "Jauno verslo pradžiai reikalingų priemonių įsigijimas". </t>
  </si>
  <si>
    <t xml:space="preserve">Rietavo miesto vietos grupės 2023-2029 m. vietos plėtros strategija. 
Kvietimas "Palaikyti socialinio verslo kūrimąsi ir plėtrą įsigyjant socialiniams verslui reikalingą įrangą, taikant rinkodaros priemones". </t>
  </si>
  <si>
    <t>Rietavo miesto vietos grupės 2023-2029 m. vietos plėtros strategija. 
Kvietimas "Supažindinti visuomenę, vietos organizacijas ir socialinio verslo iniciatyvų kūrimu bei skatinti verslumo gebėjimus pažeidžiamoms Rietavo miesto gyventojų grupėms".</t>
  </si>
  <si>
    <t>Rietavo miesto vietos grupės 2023-2029 m. vietos plėtros strategija. 
Kvietimas „Tobulinti ir plėsti darbo su jaunimu iniciatyvas bei skatinti visuomenės sąmoningumą apie savanorystę“.</t>
  </si>
  <si>
    <t>Rietavo miesto vietos grupės 2023-2029 m. vietos plėtros strategija.
 Kvietimas „Kurti skaitmenines iniciatyvas, pozicionuojant Rietavą, kaip inovatyvų socialų ir besimokanti miestą“.</t>
  </si>
  <si>
    <t xml:space="preserve">Rietavo miesto vietos grupės 2023-2029 m. vietos plėtros strategija. 
Kvietimas „Skatinti socialiai pažeidžiamų ir socialinę riziką patiriančių asmenų socialinę integraciją ir įsitraukimą į visavertį gyvenimą bei ugdyti jų socialinius, darbinius gebėjimus “.  </t>
  </si>
  <si>
    <t>Nr. 11-670-K</t>
  </si>
  <si>
    <t>Nr. 11-671-K</t>
  </si>
  <si>
    <t>Nr. 11-672-K</t>
  </si>
  <si>
    <t>Nr. 11-675-K</t>
  </si>
  <si>
    <t>Nr. 11-676-K</t>
  </si>
  <si>
    <t>Pareiškėjas viešasis ar privatus juridinis asmuo (socialinio verslo vykdytojas) registruotas ir (ar) veiklą  vykdantis vietos plėtros strategijos įgyvendinimo teritorijoje</t>
  </si>
  <si>
    <t>2025 m.rugpjūtis</t>
  </si>
  <si>
    <t xml:space="preserve">Nr. 11-464-K </t>
  </si>
  <si>
    <t>Šakių miesto vietos veiklos grupės 2023-2029 m. vietos plėtros strategija. 
Kvietimas "Užimtumo veiklų organizavimas, didinant socialiai pažeidžiamų asmenų integraciją į visuomenę Šakių mieste"</t>
  </si>
  <si>
    <t xml:space="preserve">Nr. 11-567-K </t>
  </si>
  <si>
    <t>Utenos miesto  2023-2029 m. vietos plėtros strategijos įgyvendinimas.
Kvietimas: "Kompleksinių prevencinių pagalbos priemonių teikimas socialinę riziką patiriantiems Utenos miesto gyventojams, tame tarpe mažiau galimybių turinčiam jaunimui, stiprinant jų savivertę ir pasitikėjimą."</t>
  </si>
  <si>
    <t>Šilutės miesto 2023–2029 m. vietos plėtros strategija. 
Kvietimas "Iniciatyvų, skirtų paskatinti gyventojų verslumą, įgyvendinimas"</t>
  </si>
  <si>
    <t>2025 kovo mėn.</t>
  </si>
  <si>
    <t>2025 gegužės mėn.</t>
  </si>
  <si>
    <t xml:space="preserve">Nr. 11-244-K
</t>
  </si>
  <si>
    <t>2025 m.  balandis</t>
  </si>
  <si>
    <t xml:space="preserve">1.Viešieji juridiniai asmenys, kurių veiklos vykdymo vieta yra Molėtų mieste;   
2.Privatūs juridiniai asmenys, kurių veiklos vykdymo vieta yra Molėtų mieste.
</t>
  </si>
  <si>
    <t>Nr. 11-482-K</t>
  </si>
  <si>
    <t xml:space="preserve">Nr. 11-120-K </t>
  </si>
  <si>
    <t>Nr. 11-122-K</t>
  </si>
  <si>
    <t xml:space="preserve">Nr. 11-123-K
</t>
  </si>
  <si>
    <t>Nr. 11-124-K</t>
  </si>
  <si>
    <t xml:space="preserve">Nr. 11-105-K </t>
  </si>
  <si>
    <t xml:space="preserve">Nr. 11-106-K </t>
  </si>
  <si>
    <t xml:space="preserve">Kelmės  miesto vietos grupės 2023-2029 m. vietos plėtros strategija. Kvietimas „Gyventojų poreikius atitinkančių socialinių paslaugų plėtra“ </t>
  </si>
  <si>
    <t>Nr. 11-559-K</t>
  </si>
  <si>
    <t xml:space="preserve">Nr. 11-560-K </t>
  </si>
  <si>
    <t>Nr. 11-561-K</t>
  </si>
  <si>
    <t>Viešieji ir privatūs juridiniai asmenys, kurie veiklą vykdo vietos plėtros strategijos įgyvendinimo teritorijoje"</t>
  </si>
  <si>
    <t>Nr. 11-496-K</t>
  </si>
  <si>
    <t>1.	Socialiniai verslai, atitinkantys socialiniam verslui
taikomus kriterijus, kaip jie apibrėžti Socialinio verslo paramos taisyklėse
2.	Juridinio asmens (socialinio verslo) filialas ar
atstovybė, jeigu tas filialas ar atstovybė vykdo veiklą Gargždų mieste</t>
  </si>
  <si>
    <t xml:space="preserve">Nr. 11-314-K </t>
  </si>
  <si>
    <t xml:space="preserve">Nr. 11-573-K </t>
  </si>
  <si>
    <t xml:space="preserve">Nr. 11-574-K </t>
  </si>
  <si>
    <t>Nr. 11-016-K</t>
  </si>
  <si>
    <t xml:space="preserve">Nr. 11-599-K </t>
  </si>
  <si>
    <t xml:space="preserve">Nr. 11-600-K </t>
  </si>
  <si>
    <t xml:space="preserve">Nr. 11-601-K </t>
  </si>
  <si>
    <t>Nr. 11-287-K</t>
  </si>
  <si>
    <t>Jonavos miesto vietos veiklos grupės Jonavos miesto vietos plėtros strategijos 2023-2029 m. įgyvendinimas. 
Kvietimas "Bendruomenės inicijuojamų socialinių veiklų vykdymas, stiprinant socialinius ryšius (2 etapas)"</t>
  </si>
  <si>
    <t>Nr. 11-614-K</t>
  </si>
  <si>
    <t>Nr. 11-017-K</t>
  </si>
  <si>
    <t>Nr. 11-723-K</t>
  </si>
  <si>
    <t>Nr. 11-724-K</t>
  </si>
  <si>
    <t xml:space="preserve">   2025 m. liepa</t>
  </si>
  <si>
    <t>Nr. 11-725-K</t>
  </si>
  <si>
    <t>Nr. 11-726-K</t>
  </si>
  <si>
    <t xml:space="preserve">Nr. 11-215-K </t>
  </si>
  <si>
    <t xml:space="preserve">2025 m. liepa
</t>
  </si>
  <si>
    <t>Bendruomenės inicijuotos vietos plėtros projektai, kuriuos įgyvendino nevyriausybinės organizacijos ir (arba) kurie įgyvendinti kartu su partneriu</t>
  </si>
  <si>
    <t xml:space="preserve">Nr. 11-709-K </t>
  </si>
  <si>
    <t>2025 m. rugjūtis</t>
  </si>
  <si>
    <t>Nr. 11-737-K</t>
  </si>
  <si>
    <t>Nr. 11-738-K</t>
  </si>
  <si>
    <t>Nr. 11-139-K</t>
  </si>
  <si>
    <t>Nr. 11-140- K</t>
  </si>
  <si>
    <t>Nr. 11-186-K</t>
  </si>
  <si>
    <t>Nr. 11-187-K</t>
  </si>
  <si>
    <t>Šakių miesto vietos veiklos grupės 2023-2029 m. vietos plėtros strategija. 
Kvietimas "Ekonominio aktyvumo skatinimas, ugdant darbo rinkoje reikalingus ir verslumo įgūdžius"</t>
  </si>
  <si>
    <t>Nr. 11-227-K</t>
  </si>
  <si>
    <t>Nr. 11-168-K</t>
  </si>
  <si>
    <t>Nr. 11-315-K</t>
  </si>
  <si>
    <t>Nr. 11-053-K</t>
  </si>
  <si>
    <t xml:space="preserve">2025 m. rugsėjis </t>
  </si>
  <si>
    <t xml:space="preserve">Nr. 11-054-K
</t>
  </si>
  <si>
    <t>Joniškio miesto 2023-2029 m. vietos plėtros strategija. "Bendradarbiauti su kitų miestų VVG sprendžiant socialinės atskirties problemas"</t>
  </si>
  <si>
    <t>Nr. 11-272-K</t>
  </si>
  <si>
    <t xml:space="preserve">Nr.11-693-K     </t>
  </si>
  <si>
    <t>2025m. spalis</t>
  </si>
  <si>
    <t>Nr. 11-203-K</t>
  </si>
  <si>
    <t>Nr. 11-204-K</t>
  </si>
  <si>
    <t xml:space="preserve">Nr. 11-602-K </t>
  </si>
  <si>
    <t xml:space="preserve">Nr. 11-603-K </t>
  </si>
  <si>
    <r>
      <t xml:space="preserve"> </t>
    </r>
    <r>
      <rPr>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</si>
  <si>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t>Nr. 11-677-K</t>
  </si>
  <si>
    <t>Nr. 11-038-K</t>
  </si>
  <si>
    <t xml:space="preserve">Nr. 11-078-K </t>
  </si>
  <si>
    <t>Nr. 11-018-K</t>
  </si>
  <si>
    <t xml:space="preserve">Nr. 11-779-K </t>
  </si>
  <si>
    <t xml:space="preserve">Nr. 11-781-K </t>
  </si>
  <si>
    <t>2025 m.  gruodis</t>
  </si>
  <si>
    <t xml:space="preserve">Nr. 11-576-K </t>
  </si>
  <si>
    <t xml:space="preserve">Nr. 11-577-K </t>
  </si>
  <si>
    <t xml:space="preserve">Nr. 11-444-K </t>
  </si>
  <si>
    <t xml:space="preserve">Telšių miesto 2022-2029 m. vietos plėtros strategija. Kvietimas "Bedarbiais esančių ir neaktyvių gyventojų užimtumo  skatinimas, stiprinant įsidarbinimui reikiamus gebėjimus ir kompetencijas
</t>
  </si>
  <si>
    <t>Nr. 11-748-K</t>
  </si>
  <si>
    <t xml:space="preserve">Nr. 11-765-K </t>
  </si>
  <si>
    <t xml:space="preserve">Nr. 11-584-K </t>
  </si>
  <si>
    <t>Nr. 11-727-K</t>
  </si>
  <si>
    <r>
      <t xml:space="preserve">Viešieji ir privatūs juridiniai asmenys, kurių veiklos vykdymo </t>
    </r>
    <r>
      <rPr>
        <i/>
        <sz val="10"/>
        <rFont val="Calibri"/>
        <family val="2"/>
        <charset val="186"/>
        <scheme val="minor"/>
      </rPr>
      <t>vieta</t>
    </r>
    <r>
      <rPr>
        <i/>
        <sz val="10"/>
        <color theme="1"/>
        <rFont val="Calibri"/>
        <family val="2"/>
        <charset val="186"/>
        <scheme val="minor"/>
      </rPr>
      <t xml:space="preserve"> Panevėžio miestas</t>
    </r>
  </si>
  <si>
    <r>
      <t xml:space="preserve">Nr. 11-241-K
</t>
    </r>
    <r>
      <rPr>
        <sz val="10"/>
        <rFont val="Calibri"/>
        <family val="2"/>
        <charset val="186"/>
        <scheme val="minor"/>
      </rPr>
      <t>(Įvykusio kvietimo metu, nepateikti PĮP)</t>
    </r>
  </si>
  <si>
    <r>
      <t xml:space="preserve">Nr. 11-242-K
</t>
    </r>
    <r>
      <rPr>
        <sz val="10"/>
        <rFont val="Calibri"/>
        <family val="2"/>
        <charset val="186"/>
        <scheme val="minor"/>
      </rPr>
      <t>(Įvykusio kvietimo metu, nepateikti PĮP)</t>
    </r>
  </si>
  <si>
    <r>
      <t xml:space="preserve">Nr. 11-243-K
</t>
    </r>
    <r>
      <rPr>
        <sz val="10"/>
        <rFont val="Calibri"/>
        <family val="2"/>
        <charset val="186"/>
        <scheme val="minor"/>
      </rPr>
      <t>(Įvykusio kvietimo metu, nepateikti PĮP)</t>
    </r>
  </si>
  <si>
    <r>
      <t xml:space="preserve">Nr. 11-245-K
</t>
    </r>
    <r>
      <rPr>
        <sz val="10"/>
        <rFont val="Calibri"/>
        <family val="2"/>
        <charset val="186"/>
        <scheme val="minor"/>
      </rPr>
      <t>(Įvykusio kvietimo metu, nepateikti PĮP)</t>
    </r>
  </si>
  <si>
    <t>Nr. 11-246-K</t>
  </si>
  <si>
    <t xml:space="preserve">Nr. 11-247-K
</t>
  </si>
  <si>
    <t xml:space="preserve">Nr. 11-248-K
</t>
  </si>
  <si>
    <t>Nr. 11-189-K</t>
  </si>
  <si>
    <t>Nr. 11-790-K</t>
  </si>
  <si>
    <t>Nr. 11-791-K</t>
  </si>
  <si>
    <t>Nr. 11-792-K</t>
  </si>
  <si>
    <t>Pakruojo miesto 2023-2029 m. vietos plėtros strategija. Kvietimas: 1.2.1. veiksmas. "Vykdyti mokymo ir darbinių įgūdžių ugdymui skirtas veiklas darbingiems neaktyviems gyventojams"</t>
  </si>
  <si>
    <t xml:space="preserve">2022–2030 metų plėtros programos valdytojos Lietuvos Respublikos vidaus reikalų ministerijos Viešojo valdymo plėtros programos pažangos priemonė „Didinti visuomenės įsitraukimą į vietos problemų sprendimą" </t>
  </si>
  <si>
    <t>„Bendruomenės inicijuotos vietos plėtros metodo (BIVP) taikymas: parama vietos plėtros strategijų įgyvendinimui" Vidurio ir Vakarų Lietuvos regione</t>
  </si>
  <si>
    <t>Nr.11-065-K</t>
  </si>
  <si>
    <t>Nr. 11-066-K</t>
  </si>
  <si>
    <t>Pakruojo miesto 2023-2029 m. vietos plėtros strategija. Kvietimas: 1.2.2. veiksmas. "Vykdyti verslumo skatinimo, verslumo įgūdžių  ir priemonių, reikalingų verslo pradžiai ir plėtrai veiklas" (verslumo skatinimas ir neformalus švietimas)</t>
  </si>
  <si>
    <t>„Bendruomenės inicijuotos vietos plėtros metodo (BIVP) taikymas: parama vietos plėtros strategijų įgyvendinimui" Vidurio ir Vakarų Lietuvos regione</t>
  </si>
  <si>
    <t>Nr. 11-067-K</t>
  </si>
  <si>
    <t>Pakruojo miesto 2023-2029 m. vietos plėtros strategija. Kvietimas: 1.2.2. veiksmas. "Vykdyti verslumo skatinimo, verslumo įgūdžių  ir priemonių, reikalingų verslo pradžiai ir plėtrai veiklas" (JVA rėmimas).</t>
  </si>
  <si>
    <r>
      <t xml:space="preserve">Nr. 11-056-K
</t>
    </r>
    <r>
      <rPr>
        <sz val="10"/>
        <rFont val="Calibri"/>
        <family val="2"/>
        <charset val="186"/>
        <scheme val="minor"/>
      </rPr>
      <t>(Įvykusio kvietimo metu, nepateikti PĮP)</t>
    </r>
  </si>
  <si>
    <r>
      <t xml:space="preserve">Nr. 11-057-K
</t>
    </r>
    <r>
      <rPr>
        <sz val="10"/>
        <rFont val="Calibri"/>
        <family val="2"/>
        <charset val="186"/>
        <scheme val="minor"/>
      </rPr>
      <t>(Įvykusio kvietimo metu, nepateikti PĮP)</t>
    </r>
  </si>
  <si>
    <r>
      <t xml:space="preserve">Nr. 11-058-K
</t>
    </r>
    <r>
      <rPr>
        <sz val="10"/>
        <rFont val="Calibri"/>
        <family val="2"/>
        <charset val="186"/>
        <scheme val="minor"/>
      </rPr>
      <t>(Įvykusio kvietimo metu, nepateikti PĮP)</t>
    </r>
  </si>
  <si>
    <r>
      <t xml:space="preserve">Nr. 11-059-K
</t>
    </r>
    <r>
      <rPr>
        <sz val="10"/>
        <rFont val="Calibri"/>
        <family val="2"/>
        <charset val="186"/>
        <scheme val="minor"/>
      </rPr>
      <t>(Įvykusio kvietimo metu, nepateikti PĮP)</t>
    </r>
  </si>
  <si>
    <t>Nr. 11-316-K</t>
  </si>
  <si>
    <r>
      <t xml:space="preserve">Nr. 11-313-K
</t>
    </r>
    <r>
      <rPr>
        <sz val="10"/>
        <rFont val="Calibri"/>
        <family val="2"/>
        <charset val="186"/>
        <scheme val="minor"/>
      </rPr>
      <t>Nebeplanuojamas</t>
    </r>
  </si>
  <si>
    <t>Alytaus miesto 2024-2029 metų vietos plėtros strategija. 
Kvietimas Kvietimas "Verslumą skatinančių iniciatyvų vykdymas ir jauno verslo stiprinimas Alytaus mieste"</t>
  </si>
  <si>
    <t>Nr. 11-317-K</t>
  </si>
  <si>
    <r>
      <rPr>
        <strike/>
        <sz val="10"/>
        <rFont val="Calibri"/>
        <family val="2"/>
        <charset val="186"/>
        <scheme val="minor"/>
      </rPr>
      <t xml:space="preserve">Nr. 11-009-K </t>
    </r>
    <r>
      <rPr>
        <sz val="10"/>
        <rFont val="Calibri"/>
        <family val="2"/>
        <charset val="186"/>
        <scheme val="minor"/>
      </rPr>
      <t xml:space="preserve">
(Įvykusio kvietimo metu, nepateikti PĮP)</t>
    </r>
  </si>
  <si>
    <r>
      <t xml:space="preserve">Nr. 11-011-K
</t>
    </r>
    <r>
      <rPr>
        <sz val="10"/>
        <rFont val="Calibri"/>
        <family val="2"/>
        <charset val="186"/>
        <scheme val="minor"/>
      </rPr>
      <t>(Įvykusio kvietimo metu, nepateikti PĮP)</t>
    </r>
  </si>
  <si>
    <r>
      <rPr>
        <strike/>
        <sz val="10"/>
        <rFont val="Calibri"/>
        <family val="2"/>
        <charset val="186"/>
        <scheme val="minor"/>
      </rPr>
      <t>Nr. 11-015-K</t>
    </r>
    <r>
      <rPr>
        <sz val="10"/>
        <rFont val="Calibri"/>
        <family val="2"/>
        <charset val="186"/>
        <scheme val="minor"/>
      </rPr>
      <t xml:space="preserve">
(Įvykusio kvietimo metu, nepateikti PĮP)</t>
    </r>
  </si>
  <si>
    <r>
      <t xml:space="preserve">Nr. 11-043-K
</t>
    </r>
    <r>
      <rPr>
        <sz val="10"/>
        <rFont val="Calibri"/>
        <family val="2"/>
        <charset val="186"/>
        <scheme val="minor"/>
      </rPr>
      <t>(Įvykusio kvietimo metu, nepateikti PĮP)</t>
    </r>
  </si>
  <si>
    <r>
      <t xml:space="preserve">Nr. 11-046-K 
</t>
    </r>
    <r>
      <rPr>
        <sz val="10"/>
        <rFont val="Calibri"/>
        <family val="2"/>
        <charset val="186"/>
        <scheme val="minor"/>
      </rPr>
      <t>(Įvykusio kvietimo metu, nepateikti PĮP)</t>
    </r>
  </si>
  <si>
    <r>
      <t xml:space="preserve">Nr. 11-047-K
</t>
    </r>
    <r>
      <rPr>
        <sz val="10"/>
        <rFont val="Calibri"/>
        <family val="2"/>
        <charset val="186"/>
        <scheme val="minor"/>
      </rPr>
      <t>(Įvykusio kvietimo metu, nepateikti PĮP)</t>
    </r>
  </si>
  <si>
    <r>
      <t xml:space="preserve">Nr. 11-051-K
</t>
    </r>
    <r>
      <rPr>
        <sz val="10"/>
        <rFont val="Calibri"/>
        <family val="2"/>
        <charset val="186"/>
        <scheme val="minor"/>
      </rPr>
      <t>Nebeplanuojamas</t>
    </r>
  </si>
  <si>
    <r>
      <t xml:space="preserve">Nr. 11-072-K
</t>
    </r>
    <r>
      <rPr>
        <sz val="10"/>
        <rFont val="Calibri"/>
        <family val="2"/>
        <charset val="186"/>
        <scheme val="minor"/>
      </rPr>
      <t>(Įvykusio kvietimo metu, nepateikti PĮP)</t>
    </r>
  </si>
  <si>
    <r>
      <t xml:space="preserve">Nr. 11-076-K 
</t>
    </r>
    <r>
      <rPr>
        <sz val="10"/>
        <rFont val="Calibri"/>
        <family val="2"/>
        <charset val="186"/>
        <scheme val="minor"/>
      </rPr>
      <t>(Kvietimas įvykęs, tačiau PĮP atsiimti)</t>
    </r>
  </si>
  <si>
    <r>
      <rPr>
        <strike/>
        <sz val="10"/>
        <rFont val="Calibri"/>
        <family val="2"/>
        <charset val="186"/>
        <scheme val="minor"/>
      </rPr>
      <t>Nr. 11-116-K</t>
    </r>
    <r>
      <rPr>
        <sz val="10"/>
        <rFont val="Calibri"/>
        <family val="2"/>
        <charset val="186"/>
        <scheme val="minor"/>
      </rPr>
      <t xml:space="preserve">
(Įvykusio kvietimo metu, neatrinkti PĮP)</t>
    </r>
  </si>
  <si>
    <r>
      <rPr>
        <strike/>
        <sz val="10"/>
        <rFont val="Calibri"/>
        <family val="2"/>
        <charset val="186"/>
        <scheme val="minor"/>
      </rPr>
      <t>Nr. 11-118-K</t>
    </r>
    <r>
      <rPr>
        <sz val="10"/>
        <rFont val="Calibri"/>
        <family val="2"/>
        <charset val="186"/>
        <scheme val="minor"/>
      </rPr>
      <t xml:space="preserve">
(Įvykusio kvietimo metu, nepateikti PĮP)</t>
    </r>
  </si>
  <si>
    <r>
      <t xml:space="preserve">
</t>
    </r>
    <r>
      <rPr>
        <sz val="10"/>
        <rFont val="Calibri"/>
        <family val="2"/>
        <charset val="186"/>
        <scheme val="minor"/>
      </rPr>
      <t>82</t>
    </r>
  </si>
  <si>
    <r>
      <t xml:space="preserve">Nr. 11-177-K
</t>
    </r>
    <r>
      <rPr>
        <sz val="10"/>
        <rFont val="Calibri"/>
        <family val="2"/>
        <charset val="186"/>
        <scheme val="minor"/>
      </rPr>
      <t>(Įvykusio kvietimo metu, nepateikti PĮP)</t>
    </r>
  </si>
  <si>
    <r>
      <rPr>
        <strike/>
        <sz val="10"/>
        <rFont val="Calibri"/>
        <family val="2"/>
        <charset val="186"/>
        <scheme val="minor"/>
      </rPr>
      <t>Nr. 11-193-K</t>
    </r>
    <r>
      <rPr>
        <sz val="10"/>
        <rFont val="Calibri"/>
        <family val="2"/>
        <charset val="186"/>
        <scheme val="minor"/>
      </rPr>
      <t xml:space="preserve">
(Įvykusio kvietimo metu, neatrinkti PĮP)</t>
    </r>
  </si>
  <si>
    <r>
      <rPr>
        <strike/>
        <sz val="10"/>
        <rFont val="Calibri"/>
        <family val="2"/>
        <charset val="186"/>
        <scheme val="minor"/>
      </rPr>
      <t>Nr. 11-236-K</t>
    </r>
    <r>
      <rPr>
        <sz val="10"/>
        <rFont val="Calibri"/>
        <family val="2"/>
        <charset val="186"/>
        <scheme val="minor"/>
      </rPr>
      <t xml:space="preserve">
(Įvykusio kvietimo metu, nepateikti PĮP)</t>
    </r>
  </si>
  <si>
    <r>
      <rPr>
        <strike/>
        <sz val="10"/>
        <rFont val="Calibri"/>
        <family val="2"/>
        <charset val="186"/>
        <scheme val="minor"/>
      </rPr>
      <t>Nr. 11-238-K</t>
    </r>
    <r>
      <rPr>
        <sz val="10"/>
        <rFont val="Calibri"/>
        <family val="2"/>
        <charset val="186"/>
        <scheme val="minor"/>
      </rPr>
      <t xml:space="preserve">
(Įvykusio kvietimo metu, nepateikti PĮP)</t>
    </r>
  </si>
  <si>
    <r>
      <t xml:space="preserve">Nr. 11-252-K
</t>
    </r>
    <r>
      <rPr>
        <sz val="10"/>
        <rFont val="Calibri"/>
        <family val="2"/>
        <charset val="186"/>
        <scheme val="minor"/>
      </rPr>
      <t>Nebeplanuojamas</t>
    </r>
  </si>
  <si>
    <r>
      <t xml:space="preserve">Nr. 11-253-K
</t>
    </r>
    <r>
      <rPr>
        <sz val="10"/>
        <rFont val="Calibri"/>
        <family val="2"/>
        <charset val="186"/>
        <scheme val="minor"/>
      </rPr>
      <t>Nebeplanuojamas</t>
    </r>
  </si>
  <si>
    <r>
      <t xml:space="preserve">Nr. 11-254-K
</t>
    </r>
    <r>
      <rPr>
        <sz val="10"/>
        <rFont val="Calibri"/>
        <family val="2"/>
        <charset val="186"/>
        <scheme val="minor"/>
      </rPr>
      <t>Nebeplanuojamas</t>
    </r>
  </si>
  <si>
    <r>
      <t xml:space="preserve">Nr. 11-256-K
</t>
    </r>
    <r>
      <rPr>
        <sz val="10"/>
        <rFont val="Calibri"/>
        <family val="2"/>
        <charset val="186"/>
        <scheme val="minor"/>
      </rPr>
      <t>Nebeplanuojamas</t>
    </r>
  </si>
  <si>
    <r>
      <t xml:space="preserve">Nr. 11-286-K
</t>
    </r>
    <r>
      <rPr>
        <sz val="10"/>
        <rFont val="Calibri"/>
        <family val="2"/>
        <charset val="186"/>
        <scheme val="minor"/>
      </rPr>
      <t>Nebeplanuojamas</t>
    </r>
  </si>
  <si>
    <r>
      <t xml:space="preserve">Nr. 11-357-K 
</t>
    </r>
    <r>
      <rPr>
        <sz val="10"/>
        <rFont val="Calibri"/>
        <family val="2"/>
        <charset val="186"/>
        <scheme val="minor"/>
      </rPr>
      <t>(Įvykusio kvietimo metu, nepateikti PĮP)</t>
    </r>
  </si>
  <si>
    <r>
      <t xml:space="preserve">Nr. 11-358-K 
</t>
    </r>
    <r>
      <rPr>
        <sz val="10"/>
        <rFont val="Calibri"/>
        <family val="2"/>
        <charset val="186"/>
        <scheme val="minor"/>
      </rPr>
      <t>(Įvykusio kvietimo metu, nepateikti PĮP)</t>
    </r>
  </si>
  <si>
    <r>
      <t xml:space="preserve">Pareiškėjas viešasis ar privatus juridinis asmuo (socialinio verslo vykdytojas) registruotas ir veiklą  vykdantis vietos plėtros strategijos įgyvendinimo teritorijoje, Prienų mieste. </t>
    </r>
    <r>
      <rPr>
        <strike/>
        <sz val="10"/>
        <rFont val="Calibri"/>
        <family val="2"/>
        <charset val="186"/>
        <scheme val="minor"/>
      </rPr>
      <t xml:space="preserve">  </t>
    </r>
  </si>
  <si>
    <r>
      <rPr>
        <strike/>
        <sz val="10"/>
        <rFont val="Calibri"/>
        <family val="2"/>
        <charset val="186"/>
        <scheme val="minor"/>
      </rPr>
      <t>Nr. 11-480-K</t>
    </r>
    <r>
      <rPr>
        <sz val="10"/>
        <rFont val="Calibri"/>
        <family val="2"/>
        <charset val="186"/>
        <scheme val="minor"/>
      </rPr>
      <t xml:space="preserve">
Nebeplanuojamas</t>
    </r>
  </si>
  <si>
    <r>
      <rPr>
        <strike/>
        <sz val="10"/>
        <rFont val="Calibri"/>
        <family val="2"/>
        <charset val="186"/>
        <scheme val="minor"/>
      </rPr>
      <t xml:space="preserve">Nr. 11-491-K </t>
    </r>
    <r>
      <rPr>
        <sz val="10"/>
        <rFont val="Calibri"/>
        <family val="2"/>
        <charset val="186"/>
        <scheme val="minor"/>
      </rPr>
      <t xml:space="preserve">
(Įvykusio kvietimo metu, nepateikti PĮP)</t>
    </r>
  </si>
  <si>
    <r>
      <t xml:space="preserve">Nr. 11-494-K
</t>
    </r>
    <r>
      <rPr>
        <sz val="10"/>
        <rFont val="Calibri"/>
        <family val="2"/>
        <charset val="186"/>
        <scheme val="minor"/>
      </rPr>
      <t>Nebeplanuojamas</t>
    </r>
  </si>
  <si>
    <r>
      <t xml:space="preserve">Nr. 11-495-K
</t>
    </r>
    <r>
      <rPr>
        <sz val="10"/>
        <rFont val="Calibri"/>
        <family val="2"/>
        <charset val="186"/>
        <scheme val="minor"/>
      </rPr>
      <t>Nebeplanuojamas</t>
    </r>
  </si>
  <si>
    <r>
      <t xml:space="preserve">Nr. 11-520-K
</t>
    </r>
    <r>
      <rPr>
        <sz val="10"/>
        <rFont val="Calibri"/>
        <family val="2"/>
        <charset val="186"/>
        <scheme val="minor"/>
      </rPr>
      <t>(Įvykusio kvietimo metu, nepateikti PĮP)</t>
    </r>
  </si>
  <si>
    <r>
      <t xml:space="preserve">Nr. 11-525-K
</t>
    </r>
    <r>
      <rPr>
        <sz val="10"/>
        <rFont val="Calibri"/>
        <family val="2"/>
        <charset val="186"/>
        <scheme val="minor"/>
      </rPr>
      <t>Nebeplanuojamas</t>
    </r>
  </si>
  <si>
    <t>Ukmergės miesto vietos veiklos grupės 2023-2027 m.vietos plėtros strategijos įgyvendinimas. 
Kvietimas "Sociokultūrinių veiklų organizavimui"</t>
  </si>
  <si>
    <r>
      <t xml:space="preserve">Nr. 11-529-K
</t>
    </r>
    <r>
      <rPr>
        <sz val="10"/>
        <rFont val="Calibri"/>
        <family val="2"/>
        <charset val="186"/>
        <scheme val="minor"/>
      </rPr>
      <t xml:space="preserve">Nebeplanuojamas
</t>
    </r>
  </si>
  <si>
    <r>
      <t xml:space="preserve">Nr. 11-530-K
</t>
    </r>
    <r>
      <rPr>
        <sz val="10"/>
        <rFont val="Calibri"/>
        <family val="2"/>
        <charset val="186"/>
        <scheme val="minor"/>
      </rPr>
      <t xml:space="preserve">Nebeplanuojamas
</t>
    </r>
  </si>
  <si>
    <r>
      <t xml:space="preserve">Nr. 11-535-K
</t>
    </r>
    <r>
      <rPr>
        <sz val="10"/>
        <rFont val="Calibri"/>
        <family val="2"/>
        <charset val="186"/>
        <scheme val="minor"/>
      </rPr>
      <t>(Įvykusio kvietimo metu, nepateikti PĮP)</t>
    </r>
  </si>
  <si>
    <r>
      <t xml:space="preserve"> </t>
    </r>
    <r>
      <rPr>
        <sz val="10"/>
        <rFont val="Calibri"/>
        <family val="2"/>
        <charset val="186"/>
        <scheme val="minor"/>
      </rPr>
      <t xml:space="preserve">2021–2027 metų Europos Sąjungos investicijų programos 4 prioriteto „Socialiai atsakingesnė Lietuva“, konkretus uždavinys 4.7 „Skatinti aktyvią įtrauktį, siekiant propaguoti lygias galimybes, nediskriminavimą ir aktyvų dalyvavimą, ir gerinti įsidarbinamumą, ypač palankių sąlygų neturinčių grupių“ </t>
    </r>
  </si>
  <si>
    <r>
      <t xml:space="preserve">Nr. 11-538-K
</t>
    </r>
    <r>
      <rPr>
        <sz val="10"/>
        <rFont val="Calibri"/>
        <family val="2"/>
        <charset val="186"/>
        <scheme val="minor"/>
      </rPr>
      <t>(Įvykusio kvietimo metu, nepateikti PĮP)</t>
    </r>
  </si>
  <si>
    <r>
      <rPr>
        <strike/>
        <sz val="10"/>
        <rFont val="Calibri"/>
        <family val="2"/>
        <charset val="186"/>
        <scheme val="minor"/>
      </rPr>
      <t>Nr. 11-550-K</t>
    </r>
    <r>
      <rPr>
        <sz val="10"/>
        <rFont val="Calibri"/>
        <family val="2"/>
        <charset val="186"/>
        <scheme val="minor"/>
      </rPr>
      <t xml:space="preserve">
(Įvykusio kvietimo metu, nepateikti PĮP)</t>
    </r>
  </si>
  <si>
    <r>
      <rPr>
        <strike/>
        <sz val="10"/>
        <rFont val="Calibri"/>
        <family val="2"/>
        <charset val="186"/>
        <scheme val="minor"/>
      </rPr>
      <t>Nr. 11-551-K</t>
    </r>
    <r>
      <rPr>
        <sz val="10"/>
        <rFont val="Calibri"/>
        <family val="2"/>
        <charset val="186"/>
        <scheme val="minor"/>
      </rPr>
      <t xml:space="preserve">
(Įvykusio kvietimo metu, nepateikti PĮP)</t>
    </r>
  </si>
  <si>
    <r>
      <t xml:space="preserve">Nr. 11-566-K 
</t>
    </r>
    <r>
      <rPr>
        <sz val="10"/>
        <rFont val="Calibri"/>
        <family val="2"/>
        <charset val="186"/>
        <scheme val="minor"/>
      </rPr>
      <t>(Įvykusio kvietimo metu, nepateikti PĮP)</t>
    </r>
  </si>
  <si>
    <r>
      <t xml:space="preserve">Nr. 11-572-K 
</t>
    </r>
    <r>
      <rPr>
        <sz val="10"/>
        <rFont val="Calibri"/>
        <family val="2"/>
        <charset val="186"/>
        <scheme val="minor"/>
      </rPr>
      <t>(Įvykusio kvietimo metu, nepateikti PĮP)</t>
    </r>
  </si>
  <si>
    <r>
      <t xml:space="preserve">Nr. 11-596-K 
</t>
    </r>
    <r>
      <rPr>
        <sz val="10"/>
        <rFont val="Calibri"/>
        <family val="2"/>
        <charset val="186"/>
        <scheme val="minor"/>
      </rPr>
      <t>(Įvykusio kvietimo metu, nepateikti PĮP)</t>
    </r>
  </si>
  <si>
    <r>
      <t xml:space="preserve">Nr. 11-597-K 
</t>
    </r>
    <r>
      <rPr>
        <sz val="10"/>
        <rFont val="Calibri"/>
        <family val="2"/>
        <charset val="186"/>
        <scheme val="minor"/>
      </rPr>
      <t>(Įvykusio kvietimo metu, nepateikti PĮP)</t>
    </r>
  </si>
  <si>
    <r>
      <t xml:space="preserve">Pareiškėjas turintis juridinio asmens statusą ne trumpiau nei 2 metus (šis reikalavimas netaikomas biudžetinėms įstaigoms) ir veiką vykdantis vietos plėtros strategijos įgyvendinimo teritorijoje, Palangos miesto savaldybėje.  </t>
    </r>
    <r>
      <rPr>
        <sz val="10"/>
        <rFont val="Calibri"/>
        <family val="2"/>
        <charset val="186"/>
        <scheme val="minor"/>
      </rPr>
      <t>Projekto pareiškėju arba bent vienu iš partnerių turi būti nevyriausybinė organizacija  arba socialinis partneris (t. y. darbuotojų ar darbdavių organizacija).</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</si>
  <si>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"Remti įtraukios, verslumą skatinančios, infrastruktūros ir paslaugų kūrimąsi ir plėtrą"</t>
    </r>
  </si>
  <si>
    <r>
      <t xml:space="preserve">Anykščių miesto vietos veiklos grupės 2024–2028 metų vietos plėtros strategijos įgyvendinimas
</t>
    </r>
    <r>
      <rPr>
        <sz val="10"/>
        <color theme="1"/>
        <rFont val="Calibri"/>
        <family val="2"/>
        <charset val="186"/>
        <scheme val="minor"/>
      </rPr>
      <t xml:space="preserve">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</si>
  <si>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 xml:space="preserve">Anykščių miesto vietos veiklos grupės 2024–2028 metų vietos plėtros strategijos įgyvendinimas
Kvietimas </t>
    </r>
    <r>
      <rPr>
        <strike/>
        <sz val="10"/>
        <rFont val="Calibri"/>
        <family val="2"/>
        <charset val="186"/>
        <scheme val="minor"/>
      </rPr>
      <t xml:space="preserve">
</t>
    </r>
    <r>
      <rPr>
        <sz val="10"/>
        <color theme="1"/>
        <rFont val="Calibri"/>
        <family val="2"/>
        <charset val="186"/>
        <scheme val="minor"/>
      </rPr>
      <t>"Skatinti integruotą ir įtraukią socialinę, ekonominę ir aplinkosaugos plėtrą vietos lygmeniu, puoselėti kultūrą, paveldą, darnų turizmą, organizuojant sociokultūrines, laisvalaikio praleidimo, užimtumo veiklas Anykščių miesto gyventojams"</t>
    </r>
    <r>
      <rPr>
        <sz val="10"/>
        <rFont val="Calibri"/>
        <family val="2"/>
        <charset val="186"/>
        <scheme val="minor"/>
      </rPr>
      <t xml:space="preserve">
</t>
    </r>
  </si>
  <si>
    <r>
      <t>Anykščių miesto vietos veiklos grupės 2024–2028 metų vietos plėtros strategijos įgyvendinimas                                                                                                                                                          Kvietimas</t>
    </r>
    <r>
      <rPr>
        <strike/>
        <sz val="10"/>
        <rFont val="Calibri"/>
        <family val="2"/>
        <charset val="186"/>
        <scheme val="minor"/>
      </rPr>
      <t xml:space="preserve">
</t>
    </r>
    <r>
      <rPr>
        <sz val="10"/>
        <color theme="1"/>
        <rFont val="Calibri"/>
        <family val="2"/>
        <charset val="186"/>
        <scheme val="minor"/>
      </rPr>
      <t>"Remti socialinio verslo, kuris remiasi naujų, skaitmeninių ir (arba) kitų
modernių technologijų ir (arba) procesų ir (arba) būdų integravimu, kūrimąsi"</t>
    </r>
  </si>
  <si>
    <r>
      <t xml:space="preserve">Anykščių miesto vietos veiklos grupės 2024–2028 metų vietos plėtros strategijos įgyvendinimas
Kvietimas </t>
    </r>
    <r>
      <rPr>
        <strike/>
        <sz val="10"/>
        <color theme="1"/>
        <rFont val="Calibri"/>
        <family val="2"/>
        <charset val="186"/>
        <scheme val="minor"/>
      </rPr>
      <t xml:space="preserve">
</t>
    </r>
    <r>
      <rPr>
        <sz val="10"/>
        <color theme="1"/>
        <rFont val="Calibri"/>
        <family val="2"/>
        <charset val="186"/>
        <scheme val="minor"/>
      </rPr>
      <t>"Plėtoti ir vystyti edukacines, lavinamąsias ir (arba) socialinius arba verslumo įgūdžius formuojančias veiklas Anykščių miesto gyventojams"</t>
    </r>
  </si>
  <si>
    <r>
      <t>Anykščių miesto  2024-2029 m.vietos plėtros strategijos įgyvendinimas 
Kvietimas</t>
    </r>
    <r>
      <rPr>
        <strike/>
        <sz val="10"/>
        <rFont val="Calibri"/>
        <family val="2"/>
        <charset val="186"/>
        <scheme val="minor"/>
      </rPr>
      <t xml:space="preserve">
</t>
    </r>
    <r>
      <rPr>
        <sz val="10"/>
        <color theme="1"/>
        <rFont val="Calibri"/>
        <family val="2"/>
        <charset val="186"/>
        <scheme val="minor"/>
      </rPr>
      <t xml:space="preserve">"Skatinti integruotą ir įtraukią socialinę, ekonominę ir aplinkosaugos plėtrą vietos lygmeniu, puoselėti kultūrą, paveldą, darnų turizmą, organizuojant sociokultūrines, laisvalaikio praleidimo, užimtumo veiklas Anykščių miesto gyventojams"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</si>
  <si>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</si>
  <si>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</si>
  <si>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 Mažeikių miesto vietos veiklos grupės strategijos "Mažeikių miesto 2023-2029 m. vietos plėtros strategija" įgyvendinimas.
Kvietimas </t>
    </r>
    <r>
      <rPr>
        <strike/>
        <sz val="10"/>
        <rFont val="Calibri"/>
        <family val="2"/>
        <charset val="186"/>
        <scheme val="minor"/>
      </rPr>
      <t>„</t>
    </r>
    <r>
      <rPr>
        <sz val="10"/>
        <rFont val="Calibri"/>
        <family val="2"/>
        <charset val="186"/>
        <scheme val="minor"/>
      </rPr>
      <t>Ugdyti socialinę atskirtį ir socialinę riziką patiriančių asmenų motyvaciją, socialinius psihologinius įgudžius bei asmeninius gebėjimus</t>
    </r>
  </si>
  <si>
    <r>
      <t xml:space="preserve"> </t>
    </r>
    <r>
      <rPr>
        <sz val="10"/>
        <rFont val="Calibri"/>
        <family val="2"/>
        <charset val="186"/>
        <scheme val="minor"/>
      </rPr>
      <t>Mažeikių miesto vietos veiklos grupės strategijos "Mažeikių miesto 2023-2029 m. vietos plėtros strategija" įgyvendinimas. 
Kvietimas „Jauno verslo pradžiai reikalingų priemonių įsigijimas“</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</si>
  <si>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</si>
  <si>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Viešieji ir privatūs juridiniai asmenys, kurie veiklą vykdo vietos plėtros strategijos įgyvendinimo teritorijoje     </t>
    </r>
    <r>
      <rPr>
        <strike/>
        <sz val="10"/>
        <rFont val="Calibri"/>
        <family val="2"/>
        <charset val="186"/>
        <scheme val="minor"/>
      </rPr>
      <t xml:space="preserve">                   </t>
    </r>
    <r>
      <rPr>
        <sz val="10"/>
        <rFont val="Calibri"/>
        <family val="2"/>
        <charset val="186"/>
        <scheme val="minor"/>
      </rPr>
      <t xml:space="preserve">                      </t>
    </r>
  </si>
  <si>
    <r>
      <t xml:space="preserve">Nr. 11-705-K 
</t>
    </r>
    <r>
      <rPr>
        <sz val="10"/>
        <rFont val="Calibri"/>
        <family val="2"/>
        <charset val="186"/>
        <scheme val="minor"/>
      </rPr>
      <t>Nebeplanuojamas</t>
    </r>
  </si>
  <si>
    <r>
      <t xml:space="preserve">   </t>
    </r>
    <r>
      <rPr>
        <i/>
        <sz val="10"/>
        <rFont val="Calibri"/>
        <family val="2"/>
        <charset val="186"/>
        <scheme val="minor"/>
      </rPr>
      <t>2025 m. kovas</t>
    </r>
  </si>
  <si>
    <r>
      <t xml:space="preserve">Viešieji ir privatūs juridiniai asmenys, kurių veiklos vykdymo </t>
    </r>
    <r>
      <rPr>
        <i/>
        <sz val="10"/>
        <rFont val="Calibri"/>
        <family val="2"/>
        <charset val="186"/>
        <scheme val="minor"/>
      </rPr>
      <t xml:space="preserve">vieta </t>
    </r>
    <r>
      <rPr>
        <i/>
        <sz val="10"/>
        <color theme="1"/>
        <rFont val="Calibri"/>
        <family val="2"/>
        <charset val="186"/>
        <scheme val="minor"/>
      </rPr>
      <t>Panevėžio miestas</t>
    </r>
  </si>
  <si>
    <r>
      <rPr>
        <strike/>
        <sz val="10"/>
        <rFont val="Calibri"/>
        <family val="2"/>
        <charset val="186"/>
        <scheme val="minor"/>
      </rPr>
      <t xml:space="preserve">Nr. 11-718-K
</t>
    </r>
    <r>
      <rPr>
        <sz val="10"/>
        <rFont val="Calibri"/>
        <family val="2"/>
        <charset val="186"/>
        <scheme val="minor"/>
      </rPr>
      <t>Nebeplanuojamas</t>
    </r>
  </si>
  <si>
    <r>
      <t xml:space="preserve"> </t>
    </r>
    <r>
      <rPr>
        <strike/>
        <sz val="10"/>
        <rFont val="Calibri"/>
        <family val="2"/>
        <charset val="186"/>
        <scheme val="minor"/>
      </rPr>
      <t xml:space="preserve">2021–2027 metų Europos Sąjungos investicijų programos 4 prioriteto „Socialiai atsakingesnė Lietuva“ uždavinys 4.7  uždavinys„Skatinti aktyvią įtrauktį, siekiant propaguoti lygias galimybes, nediskriminavimą ir aktyvų dalyvavimą, ir gerinti įsidarbinamumą, ypač palankių sąlygų neturinčių grupių“ </t>
    </r>
  </si>
  <si>
    <r>
      <t xml:space="preserve">   </t>
    </r>
    <r>
      <rPr>
        <i/>
        <sz val="10"/>
        <rFont val="Calibri"/>
        <family val="2"/>
        <charset val="186"/>
        <scheme val="minor"/>
      </rPr>
      <t>2025 m. liepa</t>
    </r>
  </si>
  <si>
    <r>
      <rPr>
        <strike/>
        <sz val="10"/>
        <rFont val="Calibri"/>
        <family val="2"/>
        <charset val="186"/>
        <scheme val="minor"/>
      </rPr>
      <t>Nr. 11-730-K</t>
    </r>
    <r>
      <rPr>
        <sz val="10"/>
        <rFont val="Calibri"/>
        <family val="2"/>
        <charset val="186"/>
        <scheme val="minor"/>
      </rPr>
      <t xml:space="preserve">
(Įvykusio kvietimo metu, nepateikti PĮP)</t>
    </r>
  </si>
  <si>
    <r>
      <t xml:space="preserve">Nr. 11-733-K
</t>
    </r>
    <r>
      <rPr>
        <sz val="10"/>
        <rFont val="Calibri"/>
        <family val="2"/>
        <charset val="186"/>
        <scheme val="minor"/>
      </rPr>
      <t>(Įvykusio kvietimo metu, nepateikti PĮP)</t>
    </r>
  </si>
  <si>
    <r>
      <rPr>
        <strike/>
        <sz val="10"/>
        <color theme="1"/>
        <rFont val="Calibri"/>
        <family val="2"/>
        <charset val="186"/>
        <scheme val="minor"/>
      </rPr>
      <t>Nr. 11-761-K</t>
    </r>
    <r>
      <rPr>
        <sz val="10"/>
        <color theme="1"/>
        <rFont val="Calibri"/>
        <family val="2"/>
        <charset val="186"/>
        <scheme val="minor"/>
      </rPr>
      <t xml:space="preserve"> 
(Įvykusio kvietimo metu, nepateikti PĮP)</t>
    </r>
  </si>
  <si>
    <r>
      <t xml:space="preserve">Nr. 11-777-K
</t>
    </r>
    <r>
      <rPr>
        <sz val="10"/>
        <color theme="1"/>
        <rFont val="Calibri"/>
        <family val="2"/>
        <charset val="186"/>
        <scheme val="minor"/>
      </rPr>
      <t>(Įvykusio kvietimo metu, nepateikti PĮP)</t>
    </r>
  </si>
  <si>
    <t>Alytaus miesto 2024-2029 metų vietos plėtros strategija.
Kvietimas "Socialinių paslaugų pasiūlos ir prieinamumo didinimas, plėtojant socialines bei sociokultūrines paslaugas socialiai pažeidžiamiems, socialinę riziką (atskirtį) patiriantiems asmenims Alytaus mieste"</t>
  </si>
  <si>
    <r>
      <t xml:space="preserve">Nr. 11-032-K
</t>
    </r>
    <r>
      <rPr>
        <sz val="10"/>
        <rFont val="Calibri"/>
        <family val="2"/>
        <charset val="186"/>
        <scheme val="minor"/>
      </rPr>
      <t>Nebeplanuojamas</t>
    </r>
  </si>
  <si>
    <r>
      <t xml:space="preserve">Nr. 11-033-K
</t>
    </r>
    <r>
      <rPr>
        <sz val="10"/>
        <rFont val="Calibri"/>
        <family val="2"/>
        <charset val="186"/>
        <scheme val="minor"/>
      </rPr>
      <t>Nebeplanuojamas</t>
    </r>
  </si>
  <si>
    <t>Visagino miesto vietos plėtros strategijos 2024-2029 m. įgyvendinimas.
Kvietimas "Organizuoti informavimą ir konsultavimą apie prieinamas socialines ir kitas reikalingas paslaugas, tarpininkauti jas gaunant".</t>
  </si>
  <si>
    <t>Nr. 11-531-K</t>
  </si>
  <si>
    <t>Nr. 11-532-K</t>
  </si>
  <si>
    <t>Nr. 11-533-K</t>
  </si>
  <si>
    <t>Nr. 11-288-K</t>
  </si>
  <si>
    <r>
      <t xml:space="preserve">Anykščių miesto  2024-2029 m. vietos plėtros strategijos įgyvendinimas  
Kvietimas 
 "Skatinti integruotą ir įtraukią socialinę, ekonominę ir aplinkosaugos plėtrą vietos lygmeniu, puoselėti kultūrą, paveldą, darnų turizmą, organizuojant sociokultūrines, laisvalaikio praleidimo, užimtumo veiklas Anykščių miesto gyventojams"
</t>
    </r>
    <r>
      <rPr>
        <strike/>
        <sz val="10"/>
        <color rgb="FFFF0000"/>
        <rFont val="Calibri"/>
        <family val="2"/>
        <charset val="186"/>
        <scheme val="minor"/>
      </rPr>
      <t xml:space="preserve">
</t>
    </r>
  </si>
  <si>
    <r>
      <t xml:space="preserve">Nr. 11-661-K
</t>
    </r>
    <r>
      <rPr>
        <sz val="10"/>
        <color theme="1"/>
        <rFont val="Calibri"/>
        <family val="2"/>
        <charset val="186"/>
        <scheme val="minor"/>
      </rPr>
      <t>Nebeplanuojamas</t>
    </r>
  </si>
  <si>
    <t>Nr. 11-448-K</t>
  </si>
  <si>
    <t>Nr. 11-299-K</t>
  </si>
  <si>
    <r>
      <t xml:space="preserve">Nr. 11-296-K 
</t>
    </r>
    <r>
      <rPr>
        <sz val="10"/>
        <rFont val="Calibri"/>
        <family val="2"/>
        <charset val="186"/>
        <scheme val="minor"/>
      </rPr>
      <t>(Įvykusio kvietimo metu, nepateikti PĮP)</t>
    </r>
  </si>
  <si>
    <t xml:space="preserve">3
</t>
  </si>
  <si>
    <r>
      <t xml:space="preserve">Nr. 11-540-K
</t>
    </r>
    <r>
      <rPr>
        <sz val="10"/>
        <rFont val="Calibri"/>
        <family val="2"/>
        <charset val="186"/>
        <scheme val="minor"/>
      </rPr>
      <t>(Įvykusio kvietimo metu, nepateikti PĮP)</t>
    </r>
  </si>
  <si>
    <r>
      <t xml:space="preserve">Nr. 11-541-K
</t>
    </r>
    <r>
      <rPr>
        <sz val="10"/>
        <rFont val="Calibri"/>
        <family val="2"/>
        <charset val="186"/>
        <scheme val="minor"/>
      </rPr>
      <t>(Įvykusio kvietimo metu, nepateikti PĮP)</t>
    </r>
  </si>
  <si>
    <r>
      <t xml:space="preserve">Nr. 11-542-K
</t>
    </r>
    <r>
      <rPr>
        <sz val="10"/>
        <rFont val="Calibri"/>
        <family val="2"/>
        <charset val="186"/>
        <scheme val="minor"/>
      </rPr>
      <t>(Įvykusio kvietimo metu, nepateikti PĮP)</t>
    </r>
  </si>
  <si>
    <t>Nr. 11-547-K</t>
  </si>
  <si>
    <t>Nr. 11-273-K</t>
  </si>
  <si>
    <t>Nr. 11-274-K</t>
  </si>
  <si>
    <t xml:space="preserve">Nr. 11-217-K </t>
  </si>
  <si>
    <t xml:space="preserve">Nr. 11-218-K </t>
  </si>
  <si>
    <t xml:space="preserve">Nr. 11-219-K </t>
  </si>
  <si>
    <t xml:space="preserve">Nr. 11-793-K </t>
  </si>
  <si>
    <t>Nr. 11-079-K</t>
  </si>
  <si>
    <t xml:space="preserve">Nr. 11-125-K
</t>
  </si>
  <si>
    <r>
      <t xml:space="preserve">Nr. 11-121-K
</t>
    </r>
    <r>
      <rPr>
        <sz val="10"/>
        <rFont val="Calibri"/>
        <family val="2"/>
        <charset val="186"/>
        <scheme val="minor"/>
      </rPr>
      <t>(Įvykusio kvietimo metu, neatrinkti PĮP)</t>
    </r>
    <r>
      <rPr>
        <strike/>
        <sz val="10"/>
        <rFont val="Calibri"/>
        <family val="2"/>
        <charset val="186"/>
        <scheme val="minor"/>
      </rPr>
      <t xml:space="preserve">
</t>
    </r>
  </si>
  <si>
    <t>2026  m. kovas</t>
  </si>
  <si>
    <r>
      <t xml:space="preserve">Nr. 11-780-K
</t>
    </r>
    <r>
      <rPr>
        <sz val="10"/>
        <color theme="1"/>
        <rFont val="Calibri"/>
        <family val="2"/>
        <charset val="186"/>
        <scheme val="minor"/>
      </rPr>
      <t>Įvykusio kvietimo metu, neatrinkti PĮP)</t>
    </r>
  </si>
  <si>
    <t>Nr. 11-514-K</t>
  </si>
  <si>
    <t xml:space="preserve">Nr. 11-578-K </t>
  </si>
  <si>
    <t>Nr. 11-615-K</t>
  </si>
  <si>
    <t>Nr. 11-616-K</t>
  </si>
  <si>
    <t xml:space="preserve">2026 m. balandis </t>
  </si>
  <si>
    <t>Nr. 11-141-K</t>
  </si>
  <si>
    <t>Nr. 11-782-K</t>
  </si>
  <si>
    <t>Nr. 11-617-K</t>
  </si>
  <si>
    <t>Nr. 11-803-K</t>
  </si>
  <si>
    <t>Nr. 11-485-K</t>
  </si>
  <si>
    <t>Nr. 11-486-K</t>
  </si>
  <si>
    <t>Nr. 11-749-K</t>
  </si>
  <si>
    <t>Nr. 11-750-K</t>
  </si>
  <si>
    <t>Nr. 11-365-K</t>
  </si>
  <si>
    <t xml:space="preserve">Nr. 11-366-K </t>
  </si>
  <si>
    <t xml:space="preserve">Nr. 11-367-K </t>
  </si>
  <si>
    <r>
      <t xml:space="preserve">Viešieji ir privatūs juridiniai asmenys, kurių veiklos vykdymo </t>
    </r>
    <r>
      <rPr>
        <i/>
        <strike/>
        <sz val="10"/>
        <rFont val="Calibri"/>
        <family val="2"/>
        <charset val="186"/>
        <scheme val="minor"/>
      </rPr>
      <t>vieta</t>
    </r>
    <r>
      <rPr>
        <i/>
        <strike/>
        <sz val="10"/>
        <color theme="1"/>
        <rFont val="Calibri"/>
        <family val="2"/>
        <charset val="186"/>
        <scheme val="minor"/>
      </rPr>
      <t xml:space="preserve"> Panevėžio miestas</t>
    </r>
  </si>
  <si>
    <t xml:space="preserve">2026 m. vasaris
</t>
  </si>
  <si>
    <t>Nr. 11-728-K</t>
  </si>
  <si>
    <t xml:space="preserve">   2026 m. vasaris</t>
  </si>
  <si>
    <t>Nr. 11-169-K</t>
  </si>
  <si>
    <t>Nr. 11-628-K</t>
  </si>
  <si>
    <r>
      <t xml:space="preserve">Nr. 11-104-K
</t>
    </r>
    <r>
      <rPr>
        <sz val="10"/>
        <rFont val="Calibri"/>
        <family val="2"/>
        <charset val="186"/>
        <scheme val="minor"/>
      </rPr>
      <t>Įvyykusio kvietimo metu,  nepateikti PĮP</t>
    </r>
  </si>
  <si>
    <t xml:space="preserve">Nr. 11-108-K </t>
  </si>
  <si>
    <t xml:space="preserve">Kėdainių miesto VVG vietos plėtros 2023-2029 m. strategija Kvietimas  „Socialiai pažeidžiamų ir  socialinę riziką (atskirtį) patiriančių asmenų sociokultūrinės integracijos veiklos ir pagalba įsitraukiant į visuomenės gyvenimą.“
</t>
  </si>
  <si>
    <r>
      <t xml:space="preserve">Nr. 11-013-K
</t>
    </r>
    <r>
      <rPr>
        <sz val="10"/>
        <rFont val="Calibri"/>
        <family val="2"/>
        <charset val="186"/>
        <scheme val="minor"/>
      </rPr>
      <t>(Įvykusio kvietimo metu, nepateikti PĮP)</t>
    </r>
  </si>
  <si>
    <r>
      <t xml:space="preserve">Nr. 11-188-K
</t>
    </r>
    <r>
      <rPr>
        <sz val="10"/>
        <rFont val="Calibri"/>
        <family val="2"/>
        <charset val="186"/>
        <scheme val="minor"/>
      </rPr>
      <t>(Įvykusio kvietimo metu, nepateikti PĮP)</t>
    </r>
  </si>
  <si>
    <r>
      <t xml:space="preserve">Nr. 11-208-K 
</t>
    </r>
    <r>
      <rPr>
        <sz val="10"/>
        <rFont val="Calibri"/>
        <family val="2"/>
        <charset val="186"/>
        <scheme val="minor"/>
      </rPr>
      <t>(Įvykusio kvietimo metu, nepateikti PĮP)</t>
    </r>
  </si>
  <si>
    <r>
      <t xml:space="preserve">Nr. 11-209-K 
</t>
    </r>
    <r>
      <rPr>
        <sz val="10"/>
        <rFont val="Calibri"/>
        <family val="2"/>
        <charset val="186"/>
        <scheme val="minor"/>
      </rPr>
      <t>(Įvykusio kvietimo metu, nepateikti PĮP)</t>
    </r>
    <r>
      <rPr>
        <strike/>
        <sz val="10"/>
        <rFont val="Calibri"/>
        <family val="2"/>
        <charset val="186"/>
        <scheme val="minor"/>
      </rPr>
      <t xml:space="preserve">
</t>
    </r>
  </si>
  <si>
    <r>
      <t xml:space="preserve">Nr. 11-211-K 
</t>
    </r>
    <r>
      <rPr>
        <sz val="10"/>
        <rFont val="Calibri"/>
        <family val="2"/>
        <charset val="186"/>
        <scheme val="minor"/>
      </rPr>
      <t>(Įvykusio kvietimo metu, nepateikti PĮP)</t>
    </r>
  </si>
  <si>
    <r>
      <t xml:space="preserve">Nr. 11-216-K 
</t>
    </r>
    <r>
      <rPr>
        <sz val="10"/>
        <rFont val="Calibri"/>
        <family val="2"/>
        <charset val="186"/>
        <scheme val="minor"/>
      </rPr>
      <t>(Įvykusio kvietimo metu, nepateikti PĮP)</t>
    </r>
  </si>
  <si>
    <r>
      <t xml:space="preserve">Nr. 11-361-K
</t>
    </r>
    <r>
      <rPr>
        <sz val="10"/>
        <rFont val="Calibri"/>
        <family val="2"/>
        <charset val="186"/>
        <scheme val="minor"/>
      </rPr>
      <t>(Įvykusio kvietimo metu, nepateikti PĮP)</t>
    </r>
  </si>
  <si>
    <r>
      <t xml:space="preserve">Nr. 11-362-K 
</t>
    </r>
    <r>
      <rPr>
        <sz val="10"/>
        <rFont val="Calibri"/>
        <family val="2"/>
        <charset val="186"/>
        <scheme val="minor"/>
      </rPr>
      <t>(Įvykusio kvietimo metu, nepateikti PĮP)</t>
    </r>
  </si>
  <si>
    <r>
      <t xml:space="preserve">Nr. 11-363-K 
</t>
    </r>
    <r>
      <rPr>
        <sz val="10"/>
        <rFont val="Calibri"/>
        <family val="2"/>
        <charset val="186"/>
        <scheme val="minor"/>
      </rPr>
      <t>(Įvykusio kvietimo metu, nepateikti PĮP)</t>
    </r>
  </si>
  <si>
    <r>
      <t xml:space="preserve">Nr. 11-483-K 
</t>
    </r>
    <r>
      <rPr>
        <sz val="10"/>
        <rFont val="Calibri"/>
        <family val="2"/>
        <charset val="186"/>
        <scheme val="minor"/>
      </rPr>
      <t>(Įvykusio kvietimo metu, nepateikti PĮP)</t>
    </r>
  </si>
  <si>
    <r>
      <t xml:space="preserve">Nr. 11-575-K
</t>
    </r>
    <r>
      <rPr>
        <sz val="10"/>
        <rFont val="Calibri"/>
        <family val="2"/>
        <charset val="186"/>
        <scheme val="minor"/>
      </rPr>
      <t>(Įvykusio kvietimo metu, nepateikti PĮP)</t>
    </r>
  </si>
  <si>
    <r>
      <t xml:space="preserve">Nr. 11-626-K
</t>
    </r>
    <r>
      <rPr>
        <sz val="10"/>
        <rFont val="Calibri"/>
        <family val="2"/>
        <charset val="186"/>
        <scheme val="minor"/>
      </rPr>
      <t>(Įvykusio kvietimo metu, nepateikti PĮP)</t>
    </r>
  </si>
  <si>
    <r>
      <t xml:space="preserve">Nr. 11-721-K
</t>
    </r>
    <r>
      <rPr>
        <sz val="10"/>
        <rFont val="Calibri"/>
        <family val="2"/>
        <charset val="186"/>
        <scheme val="minor"/>
      </rPr>
      <t>(Įvykusio kvietimo metu, nepateikti PĮP)</t>
    </r>
    <r>
      <rPr>
        <strike/>
        <sz val="10"/>
        <rFont val="Calibri"/>
        <family val="2"/>
        <charset val="186"/>
        <scheme val="minor"/>
      </rPr>
      <t xml:space="preserve">
</t>
    </r>
  </si>
  <si>
    <r>
      <t xml:space="preserve">Nr. 11-181-K
</t>
    </r>
    <r>
      <rPr>
        <sz val="10"/>
        <rFont val="Calibri"/>
        <family val="2"/>
        <charset val="186"/>
        <scheme val="minor"/>
      </rPr>
      <t>(Įvykusio kvietimo metu, neatrinkti PĮP)</t>
    </r>
  </si>
  <si>
    <r>
      <t xml:space="preserve">Nr. 11-182-K
</t>
    </r>
    <r>
      <rPr>
        <sz val="10"/>
        <rFont val="Calibri"/>
        <family val="2"/>
        <charset val="186"/>
        <scheme val="minor"/>
      </rPr>
      <t>(Įvykusio kvietimo metu, neatrinkti PĮP)</t>
    </r>
  </si>
  <si>
    <r>
      <t xml:space="preserve">Nr. 11-265-K
</t>
    </r>
    <r>
      <rPr>
        <sz val="10"/>
        <rFont val="Calibri"/>
        <family val="2"/>
        <charset val="186"/>
        <scheme val="minor"/>
      </rPr>
      <t>(Įvykusio kvietimo metu, neatrinkti PĮP)</t>
    </r>
  </si>
  <si>
    <r>
      <t xml:space="preserve">Nr. 11-282-K
</t>
    </r>
    <r>
      <rPr>
        <sz val="10"/>
        <rFont val="Calibri"/>
        <family val="2"/>
        <charset val="186"/>
        <scheme val="minor"/>
      </rPr>
      <t>(Įvykusio kvietimo metu, neatrinkti PĮP)</t>
    </r>
  </si>
  <si>
    <r>
      <t xml:space="preserve">Nr. 11-438-K 
</t>
    </r>
    <r>
      <rPr>
        <sz val="10"/>
        <rFont val="Calibri"/>
        <family val="2"/>
        <charset val="186"/>
        <scheme val="minor"/>
      </rPr>
      <t>(Įvykusio kvietimo metu, neatrinkti PĮP)</t>
    </r>
  </si>
  <si>
    <t>2026 m.  balandis</t>
  </si>
  <si>
    <t>Nr. 11-804-K</t>
  </si>
  <si>
    <t>Nr. 11-346-K</t>
  </si>
  <si>
    <r>
      <t xml:space="preserve">Nr. 11-343-K
</t>
    </r>
    <r>
      <rPr>
        <sz val="10"/>
        <rFont val="Calibri"/>
        <family val="2"/>
        <charset val="186"/>
        <scheme val="minor"/>
      </rPr>
      <t>(Įvykusio kvietimo metu, nepateikti PĮP)</t>
    </r>
  </si>
  <si>
    <r>
      <t xml:space="preserve">Nr. 11-344-K
</t>
    </r>
    <r>
      <rPr>
        <sz val="10"/>
        <rFont val="Calibri"/>
        <family val="2"/>
        <charset val="186"/>
        <scheme val="minor"/>
      </rPr>
      <t>(Įvykusio kvietimo metu, nepateikti PĮP)</t>
    </r>
  </si>
  <si>
    <r>
      <t xml:space="preserve">Nr. 11-673-K
</t>
    </r>
    <r>
      <rPr>
        <sz val="10"/>
        <rFont val="Calibri"/>
        <family val="2"/>
        <charset val="186"/>
        <scheme val="minor"/>
      </rPr>
      <t>(Įvykusio kvietimo metu, nepateikti PĮP)</t>
    </r>
  </si>
  <si>
    <r>
      <t xml:space="preserve">Nr. 11-674-K
</t>
    </r>
    <r>
      <rPr>
        <sz val="10"/>
        <rFont val="Calibri"/>
        <family val="2"/>
        <charset val="186"/>
        <scheme val="minor"/>
      </rPr>
      <t>(Įvykusio kvietimo metu, nepateikti PĮP)</t>
    </r>
  </si>
  <si>
    <t>Nr. 11-794-K</t>
  </si>
  <si>
    <t>Nr. 11-795-K</t>
  </si>
  <si>
    <t>Nr. 11-797-K</t>
  </si>
  <si>
    <t>Nr. 11-796-K</t>
  </si>
  <si>
    <r>
      <t xml:space="preserve">Nr. 11-194-K
</t>
    </r>
    <r>
      <rPr>
        <sz val="10"/>
        <rFont val="Calibri"/>
        <family val="2"/>
        <charset val="186"/>
        <scheme val="minor"/>
      </rPr>
      <t>(Įvykusio kvietimo metu, neatrinkti PĮP)</t>
    </r>
  </si>
  <si>
    <r>
      <t xml:space="preserve">Nr. 11-200-K
</t>
    </r>
    <r>
      <rPr>
        <sz val="10"/>
        <rFont val="Calibri"/>
        <family val="2"/>
        <charset val="186"/>
        <scheme val="minor"/>
      </rPr>
      <t>(Įvykusio kvietimo metu, neatrinkti PĮP)</t>
    </r>
  </si>
  <si>
    <r>
      <t xml:space="preserve">Nr. 11-202-K
</t>
    </r>
    <r>
      <rPr>
        <sz val="10"/>
        <rFont val="Calibri"/>
        <family val="2"/>
        <charset val="186"/>
        <scheme val="minor"/>
      </rPr>
      <t>(Įvykusio kvietimo metu, neatrinkti PĮP)</t>
    </r>
  </si>
  <si>
    <t>Nr. 11-798-K</t>
  </si>
  <si>
    <t>Nr. 11-739-K</t>
  </si>
  <si>
    <t>Nr. 11-740-K</t>
  </si>
  <si>
    <t>Nr. 11-741-K</t>
  </si>
  <si>
    <r>
      <t xml:space="preserve">Nr. 11-736-K
</t>
    </r>
    <r>
      <rPr>
        <sz val="10"/>
        <rFont val="Calibri"/>
        <family val="2"/>
        <charset val="186"/>
        <scheme val="minor"/>
      </rPr>
      <t>(Įvykusio kvietimo metu, nepateikti PĮP)</t>
    </r>
  </si>
  <si>
    <t>Nr. 11-805-K</t>
  </si>
  <si>
    <t xml:space="preserve">Nr. 11-710-K </t>
  </si>
  <si>
    <t xml:space="preserve">Nr. 11-711-K </t>
  </si>
  <si>
    <t xml:space="preserve">Nr. 11-712-K </t>
  </si>
  <si>
    <r>
      <t xml:space="preserve">Nr. 11-708-K 
</t>
    </r>
    <r>
      <rPr>
        <sz val="10"/>
        <rFont val="Calibri"/>
        <family val="2"/>
        <charset val="186"/>
        <scheme val="minor"/>
      </rPr>
      <t>(Įvykusio kvietimo metu, nepateikti PĮP)</t>
    </r>
  </si>
  <si>
    <r>
      <t xml:space="preserve">Nr. 11-706-K 
</t>
    </r>
    <r>
      <rPr>
        <sz val="10"/>
        <rFont val="Calibri"/>
        <family val="2"/>
        <charset val="186"/>
        <scheme val="minor"/>
      </rPr>
      <t>(Nebeplanuojamas)</t>
    </r>
  </si>
  <si>
    <r>
      <t xml:space="preserve">Nr. 11-704-K 
</t>
    </r>
    <r>
      <rPr>
        <sz val="10"/>
        <rFont val="Calibri"/>
        <family val="2"/>
        <charset val="186"/>
        <scheme val="minor"/>
      </rPr>
      <t>(Įvykusio kvietimo metu, nepateikti PĮP)</t>
    </r>
  </si>
  <si>
    <r>
      <t xml:space="preserve">Nr. 11-701-K 
</t>
    </r>
    <r>
      <rPr>
        <sz val="10"/>
        <rFont val="Calibri"/>
        <family val="2"/>
        <charset val="186"/>
        <scheme val="minor"/>
      </rPr>
      <t>(Įvykusio kvietimo metu, nepateikti PĮP)</t>
    </r>
  </si>
  <si>
    <t xml:space="preserve">Nr. 11-391-K </t>
  </si>
  <si>
    <t>Druskininkų miesto vietos plėtros 2024-2029 m. strategija                  Kvietimas:  "Socialinių ir kitų viešųjų paslaugų spektro didinimas ir prieinamumo gerinimas, remiant socialinio verslo kūrimą ir plėtrą Druskininkų mieste".</t>
  </si>
  <si>
    <t>Nr. 11-497-K</t>
  </si>
  <si>
    <t>Nr. 11-498-K</t>
  </si>
  <si>
    <t>Nr. 11-404-K</t>
  </si>
  <si>
    <r>
      <t xml:space="preserve">Nr. 11-402-K
</t>
    </r>
    <r>
      <rPr>
        <sz val="10"/>
        <rFont val="Calibri"/>
        <family val="2"/>
        <charset val="186"/>
        <scheme val="minor"/>
      </rPr>
      <t>(Įvykusio kvietimo metu, neatrinkti PĮP)</t>
    </r>
  </si>
  <si>
    <t>Kalvarijos miesto vietos veiklos grupės vietos plėtros 2024 – 2029 metų  strategija.  Kvietimas "Socialinio verslo iniciatyvų vykdymas Kalvarijos mieste"</t>
  </si>
  <si>
    <t xml:space="preserve">11-579-K </t>
  </si>
  <si>
    <t>Šalčininkų miesto 2023-2029 m. vietos plėtros strategija. Kvietimas: 1.2.1. veiksmas „Švietėjiškų, kultūrinių, sveikatinimo renginių, projektų organizavimas socialinę atskirtį patiriantiems asmenims“</t>
  </si>
  <si>
    <t>P-01-004-08-04-01-01 
(P.S.2.1513)</t>
  </si>
  <si>
    <t xml:space="preserve"> -</t>
  </si>
  <si>
    <t>Bendruomenės inicijuotos vietos plėtros projektų veiklų dalyvių, kurie po dalyvavimo veiklose toliau dalyvauja socialinei integracijai skirtose veiklose ir (ar) darbo rinkoje, dalis**</t>
  </si>
  <si>
    <t>R-01-004-08-04-01-02
 (R.S.2.3517)</t>
  </si>
  <si>
    <t xml:space="preserve">11-808-K </t>
  </si>
  <si>
    <t>Šalčininkų miesto 2023-2029 m. vietos plėtros strategija. Kvietimas: 1.2.2. veiksmas „Pagalbos teikimas socialinę atskirtį patiriantiems asmenims ir jų šeimoms nariams“</t>
  </si>
  <si>
    <r>
      <t xml:space="preserve">Nr. 11-249-K
</t>
    </r>
    <r>
      <rPr>
        <sz val="10"/>
        <rFont val="Calibri"/>
        <family val="2"/>
        <charset val="186"/>
        <scheme val="minor"/>
      </rPr>
      <t xml:space="preserve">(Įvykusio kvietimo metu, nepateikti PĮP)
</t>
    </r>
  </si>
  <si>
    <t>Nr. 11-783-K</t>
  </si>
  <si>
    <r>
      <t xml:space="preserve">Nr. 11-479-K
</t>
    </r>
    <r>
      <rPr>
        <sz val="10"/>
        <rFont val="Calibri"/>
        <family val="2"/>
        <charset val="186"/>
        <scheme val="minor"/>
      </rPr>
      <t>(PĮP atsiimti)</t>
    </r>
  </si>
  <si>
    <r>
      <t xml:space="preserve">Nr. 11-484-K
</t>
    </r>
    <r>
      <rPr>
        <sz val="10"/>
        <rFont val="Calibri"/>
        <family val="2"/>
        <charset val="186"/>
        <scheme val="minor"/>
      </rPr>
      <t>(Įvykusio kvietimo metu, nepateikti PĮP)</t>
    </r>
  </si>
  <si>
    <t>Nr. 11-487-K</t>
  </si>
  <si>
    <t xml:space="preserve">Nr. 11-488-K
</t>
  </si>
  <si>
    <t>Molėtų miesto 2024-2027 m. vietos plėtros strategija. Kvietimas "Skatinti darnių paslaugų plėtrą, vystyti skaitmenizuotas, socialiai ir ekologiškai atsakingas
paslaugas Molėtų mieste"</t>
  </si>
  <si>
    <t>Nr. 11-729-K</t>
  </si>
  <si>
    <t>Rokiškio miesto 2023-2027 m. vietos plėtros strategija. Kvietimas "Bendruomenės verslumo skatinimo iniciatyvų įgyvendinimas bei verslo pradžiai reikalingų priemonių suteikimas Rokiškio mieste ".</t>
  </si>
  <si>
    <t>Nr. 11-799-K</t>
  </si>
  <si>
    <r>
      <t xml:space="preserve">Nr. 11-039-K
</t>
    </r>
    <r>
      <rPr>
        <sz val="10"/>
        <rFont val="Calibri"/>
        <family val="2"/>
        <charset val="186"/>
        <scheme val="minor"/>
      </rPr>
      <t>(PĮP atsiimtas)</t>
    </r>
  </si>
  <si>
    <t xml:space="preserve">Nr. 11-713-K </t>
  </si>
  <si>
    <t xml:space="preserve">Nr. 11-714-K </t>
  </si>
  <si>
    <t xml:space="preserve">Rietavo miesto vietos grupės 2023-2029 m. vietos plėtros strategija. 
Kvietimas "Palaikyti socialinio verslo kūrimąsi ir plėtrą įsigyjant socialiniams verslui reikalingą įrangą, taikant rinkodaros priemones Rietavo mieste". </t>
  </si>
  <si>
    <t xml:space="preserve">2026 m. gegužė
</t>
  </si>
  <si>
    <r>
      <t>2026 m</t>
    </r>
    <r>
      <rPr>
        <sz val="9"/>
        <rFont val="Times New Roman"/>
        <family val="1"/>
      </rPr>
      <t xml:space="preserve">. </t>
    </r>
    <r>
      <rPr>
        <sz val="10"/>
        <rFont val="Times New Roman"/>
        <family val="1"/>
      </rPr>
      <t>birželis</t>
    </r>
  </si>
  <si>
    <t xml:space="preserve">Nr. 11-151-K </t>
  </si>
  <si>
    <r>
      <t xml:space="preserve">Nr. 11-147-K 
</t>
    </r>
    <r>
      <rPr>
        <sz val="10"/>
        <rFont val="Calibri"/>
        <family val="2"/>
        <charset val="186"/>
        <scheme val="minor"/>
      </rPr>
      <t>(Nepateikti PĮP)</t>
    </r>
  </si>
  <si>
    <t>Kazlų Rūdos miesto 2023-2027 m. vietos veiklos grupės plėtros strategijos įgyvendinimas. Kvietimas "Socialinę atskirtį patiriančių gyventojų socialinių ryšių bendruomenėje stiprinimas teikiant sociokultūrines paslaugas Kazlų Rūdos mieste"</t>
  </si>
  <si>
    <t>Nr. 11-329-K</t>
  </si>
  <si>
    <t>Šilalės miesto vietos veiklos grupės strategijos 2023-2029 m. įgyvendinimas.
Kvietimas "Mažiau galimybių turinčio jaunimo integravimas, sukuriant patrauklias užimtumo erdves Šilalės mieste"</t>
  </si>
  <si>
    <t xml:space="preserve">Nr. 11-300-K </t>
  </si>
  <si>
    <r>
      <t xml:space="preserve">Nr. 11-298-K 
</t>
    </r>
    <r>
      <rPr>
        <sz val="10"/>
        <rFont val="Calibri"/>
        <family val="2"/>
        <charset val="186"/>
        <scheme val="minor"/>
      </rPr>
      <t>(Įvykusio kvietimo metu, nepateikti PĮP)</t>
    </r>
  </si>
  <si>
    <t xml:space="preserve">Nr. 11-810-K </t>
  </si>
  <si>
    <t>Prienų miesto 2023-2029 m. vietos plėtros strategijos 
Kvietimas 
"Psichinę ir fizinę būklę gerinančių, socialinę įtrauktį skatinančių stovyklų organizavimas tikslinėms grupėms Prienų mieste"</t>
  </si>
  <si>
    <t>2026 m.  gegužė</t>
  </si>
  <si>
    <t>Nr. 11-257-K</t>
  </si>
  <si>
    <t>Nr. 11-258-K</t>
  </si>
  <si>
    <t>Nr. 11-259-K</t>
  </si>
  <si>
    <t>Nr. 11-260-K</t>
  </si>
  <si>
    <t>Nr. 11-261-K</t>
  </si>
  <si>
    <t xml:space="preserve">Vilkaviškio miesto vietos veiklos grupės vietos plėtros 2023-2029 mеtų strategija. Kvietimas:  "Ekonominio aktyvumo, verslumo skatinimas, ugdant verslumo įgūdžius ir teikiant priemones, reikalingas verslo pradžiai ir plėtrai Vilkaviškio mieste" </t>
  </si>
  <si>
    <t xml:space="preserve">Nr. 11-807-K
</t>
  </si>
  <si>
    <t>Nr. 11-806-K</t>
  </si>
  <si>
    <r>
      <rPr>
        <strike/>
        <sz val="10"/>
        <rFont val="Calibri"/>
        <family val="2"/>
        <charset val="186"/>
        <scheme val="minor"/>
      </rPr>
      <t>Nr. 11-052-K</t>
    </r>
    <r>
      <rPr>
        <sz val="10"/>
        <rFont val="Calibri"/>
        <family val="2"/>
        <charset val="186"/>
        <scheme val="minor"/>
      </rPr>
      <t xml:space="preserve">
 (Įvykusio kvietimo metu, nepateikti PĮP)</t>
    </r>
  </si>
  <si>
    <r>
      <rPr>
        <strike/>
        <sz val="10"/>
        <rFont val="Calibri"/>
        <family val="2"/>
        <charset val="186"/>
        <scheme val="minor"/>
      </rPr>
      <t>Nr. 11-226-K</t>
    </r>
    <r>
      <rPr>
        <sz val="10"/>
        <rFont val="Calibri"/>
        <family val="2"/>
        <charset val="186"/>
        <scheme val="minor"/>
      </rPr>
      <t xml:space="preserve">
(Įvykusio kvietimo metu, nepateikti PĮP)</t>
    </r>
  </si>
  <si>
    <t>Nr. 11-228-K</t>
  </si>
  <si>
    <t xml:space="preserve">Nr. 11-229-K
</t>
  </si>
  <si>
    <t>Nr. 11-170-K</t>
  </si>
  <si>
    <t>4.7. Skatinti aktyvią įtrauktį, siekiant propaguoti lygias galimybes, nediskriminavimą ir aktyvų dalyvavimą, ir gerinti įsidarbinamumą, ypač palankių sąlygų neturinčių grupių</t>
  </si>
  <si>
    <t>2.4. Poveiklė „Bendruomenės inicijuotos vietos plėtros metodo (BIVP) taikymas: parama vietos plėtros strategijų įgyvendinimui“ Vidurio ir vakarų Lietuvos regione (ESF+)</t>
  </si>
  <si>
    <t>BIVP projektų dalyvių skaičius</t>
  </si>
  <si>
    <t>2022–2030 metų plėtros programos valdytojos Lietuvos Respublikos vidaus reikalų ministerijos Viešojo valdymo plėtros programos pažangos priemonė „Didinti visuomenės įsitraukimą į vietos problemų sprendimą"</t>
  </si>
  <si>
    <t>2026  m. liepa</t>
  </si>
  <si>
    <t xml:space="preserve">Nr. 11-784-K </t>
  </si>
  <si>
    <r>
      <rPr>
        <strike/>
        <sz val="10"/>
        <rFont val="Calibri"/>
        <family val="2"/>
        <charset val="186"/>
        <scheme val="minor"/>
      </rPr>
      <t xml:space="preserve">Nr. 11-778-K </t>
    </r>
    <r>
      <rPr>
        <sz val="10"/>
        <rFont val="Calibri"/>
        <family val="2"/>
        <charset val="186"/>
        <scheme val="minor"/>
      </rPr>
      <t xml:space="preserve">
(Įvykusio kvietimo metu, nepateikti PĮP)</t>
    </r>
  </si>
  <si>
    <t>Nr. 11-562-K</t>
  </si>
  <si>
    <t>Nr. 11-563-K</t>
  </si>
  <si>
    <t>Nr. 11-646-K</t>
  </si>
  <si>
    <t>Nr. 11-647-K</t>
  </si>
  <si>
    <t>Nr. 11-648-K</t>
  </si>
  <si>
    <t xml:space="preserve">Nr. 11-605-K </t>
  </si>
  <si>
    <t xml:space="preserve">Nr. 11-604-K </t>
  </si>
  <si>
    <t xml:space="preserve">Nr. 11-812-K
</t>
  </si>
  <si>
    <t>Nr. 11-813-K</t>
  </si>
  <si>
    <t>Nr. 11-811-K</t>
  </si>
  <si>
    <t xml:space="preserve">2026 m. birželis </t>
  </si>
  <si>
    <t>Klaipėdos miesto vietos veiklos grupės strategijos 2023-2029 m. įgyvendinimas.
Kvietimas "Savitarpio pagalbos grupių, psichosocialinių, sociokultūrinių bei krizių įveikimo paslaugų teikimas  neįgaliesiems ir dėl ligos krizę patiriantiems asmenims ir jų artimiesiems Klaipėdos mieste"</t>
  </si>
  <si>
    <t>Nr. 11-068-K</t>
  </si>
  <si>
    <t>Nr. 11-069-K</t>
  </si>
  <si>
    <t xml:space="preserve">Nr. 11-368-K </t>
  </si>
  <si>
    <r>
      <t xml:space="preserve">Nr. 11-364-K 
</t>
    </r>
    <r>
      <rPr>
        <sz val="10"/>
        <rFont val="Calibri"/>
        <family val="2"/>
        <charset val="186"/>
        <scheme val="minor"/>
      </rPr>
      <t>(Įvykusio kvietimo metu, nepateikti PĮP)</t>
    </r>
  </si>
  <si>
    <t>Nr. 11-618-K</t>
  </si>
  <si>
    <t>Palangos miesto 2023-2029 m. vietos plėtros strategija. 
Kvietimas: „Skatinti tikslinių grupių socializaciją, įtrauktį, judumą ir aktyvumą, įveiklinant esamą ir kuriamą infrastruktūrą Plungės mieste“</t>
  </si>
  <si>
    <t>Nr. 11-089-K</t>
  </si>
  <si>
    <r>
      <t xml:space="preserve">Nr. 11-087-K
</t>
    </r>
    <r>
      <rPr>
        <sz val="10"/>
        <rFont val="Calibri"/>
        <family val="2"/>
        <charset val="186"/>
        <scheme val="minor"/>
      </rPr>
      <t>(Įvykusio kvietimo metu, nepateikti PĮP)</t>
    </r>
  </si>
  <si>
    <t xml:space="preserve">Nr. 11-090-K </t>
  </si>
  <si>
    <t xml:space="preserve">Naujosios Akmenės miesto vietos veiklos grupės 2023-2029 metų vietos plėtros strategija. Kvietimas "Užimtumo veiklų organizavimas senyvo amžiaus, neįgaliems ir kitiems socialiai pažeidžiamiems asmenims Naujojoje Akmenėje" </t>
  </si>
  <si>
    <t xml:space="preserve">Nr. 11-080-K </t>
  </si>
  <si>
    <t>Nr. 11-081-K</t>
  </si>
  <si>
    <t xml:space="preserve">Utenos miesto 2023-2029 m. vietos plėtros strategijos įgyvendinimas. 
Kvietimas "Darbo rinkoje reikalingų įgūdžių ugdymas Utenos mieste" </t>
  </si>
  <si>
    <r>
      <t xml:space="preserve">Nr. 11-077-K
</t>
    </r>
    <r>
      <rPr>
        <sz val="10"/>
        <rFont val="Calibri"/>
        <family val="2"/>
        <charset val="186"/>
        <scheme val="minor"/>
      </rPr>
      <t>(Įvykusio kvietimo metu, nepateikti PĮP)</t>
    </r>
  </si>
  <si>
    <t>Nr. 11-142- K</t>
  </si>
  <si>
    <t>Nr. 11-349-K</t>
  </si>
  <si>
    <t>Nr. 11-350-K</t>
  </si>
  <si>
    <t>Raseinių miesto 2023-2029 m. vietos plėtros strategija. Kvietimas "Socialinę atskirtį patiriančių asmenų užimtumo veiklų organizavimas, sociokultūrinių paslaugų teikimas bei įtrauktis į visavertį visuomenės gyvenimą Raseinių mieste".</t>
  </si>
  <si>
    <t>Raseinių miesto 2023-2029 m. vietos plėtros strategija. Kvietimas "Verslumo mokymų organizavimas, suteikiant naują kvalifikaciją bedarbiams, darbingo amžiaus ekonomiškai neaktyviems asmenims, taip pat socialinę atskirtį patiriantiems, mažiau galimybių turintiems asmenims, neįgaliesiems Raseinių mieste".</t>
  </si>
  <si>
    <t>Nr. 11-351-K</t>
  </si>
  <si>
    <t>Nr. 11-352-K</t>
  </si>
  <si>
    <t>Raseinių miesto 2023-2029 m. vietos plėtros strategija. Kvietimas "Verslumo įgūdžių, skirtų verslo pradžiai ir plėtrai, skatinimas suteikiant reikalingas priemones Raseinių mieste"</t>
  </si>
  <si>
    <t>Raseinių miesto 2023-2029 m. vietos plėtros strategija. Kvietimas "Socialinio verslo iniciatyvų sukuriant darbo vietas vykdymas Raseinių mieste"</t>
  </si>
  <si>
    <r>
      <t xml:space="preserve">Nr. 11-347-K
</t>
    </r>
    <r>
      <rPr>
        <sz val="10"/>
        <rFont val="Calibri"/>
        <family val="2"/>
        <charset val="186"/>
        <scheme val="minor"/>
      </rPr>
      <t>(Įvykusio kvietimo metu, nepateikti PĮP)</t>
    </r>
  </si>
  <si>
    <r>
      <t xml:space="preserve">Nr. 11-348-K
</t>
    </r>
    <r>
      <rPr>
        <sz val="10"/>
        <rFont val="Calibri"/>
        <family val="2"/>
        <charset val="186"/>
        <scheme val="minor"/>
      </rPr>
      <t>(Įvykusio kvietimo metu, nepateikti PĮP)</t>
    </r>
  </si>
  <si>
    <t xml:space="preserve">Nr. 11-766-K </t>
  </si>
  <si>
    <t xml:space="preserve">Nr. 11-767-K </t>
  </si>
  <si>
    <t>Lazdijų miesto 2023-2029 metų vietos plėtros strategija                 
Kvietimas: "Įgyvendinti verslumą skatinančias iniciatyvas, stiprinant jauno, savarankiško verslo kūrimąsi Lazdijų mieste".</t>
  </si>
  <si>
    <t>Lazdijų miesto 2023-2029 metų vietos plėtros strategija                  
Kvietimas: "Socialinio verslo, socialinių dirbtuvių  kūrimas ir verslumo skatinimas Lazdijų mieste".</t>
  </si>
  <si>
    <r>
      <t xml:space="preserve">Nr. 11-762-K 
</t>
    </r>
    <r>
      <rPr>
        <sz val="10"/>
        <color theme="1"/>
        <rFont val="Calibri"/>
        <family val="2"/>
        <charset val="186"/>
        <scheme val="minor"/>
      </rPr>
      <t>(Įvykusio kvietimo metu, nepateikti PĮP)</t>
    </r>
  </si>
  <si>
    <r>
      <t xml:space="preserve">Nr. 11-764-K 
</t>
    </r>
    <r>
      <rPr>
        <sz val="10"/>
        <color theme="1"/>
        <rFont val="Calibri"/>
        <family val="2"/>
        <charset val="186"/>
        <scheme val="minor"/>
      </rPr>
      <t>(Įvykusio kvietimo metu, nepateikti PĮP)</t>
    </r>
  </si>
  <si>
    <t>Nr. 11-289-K</t>
  </si>
  <si>
    <t>Jonavos miesto vietos veiklos grupės Jonavos miesto vietos plėtros strategijos 2023-2029 m. įgyvendinimas. 
Kvietimas "Darbinių įgūdžių netekusių asmenų reintegracija į darbo rinką Jonavos mieste"</t>
  </si>
  <si>
    <t>Nr. 11-449-K</t>
  </si>
  <si>
    <t>BIVP KVIETIMŲ TEIKTI PROJEKTŲ ĮGYVENDINIMO PLANUS PLANAS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</si>
</sst>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Red]#,##0.00"/>
    <numFmt numFmtId="165" formatCode="_-* #,##0.00\ _€_-;\-* #,##0.00\ _€_-;_-* &quot;-&quot;??\ _€_-;_-@_-"/>
    <numFmt numFmtId="166" formatCode="#,##0.0"/>
  </numFmts>
  <fonts count="29" x14ac:knownFonts="1">
    <font>
      <sz val="11"/>
      <color theme="1"/>
      <name val="Calibri"/>
      <family val="2"/>
      <charset val="186"/>
      <scheme val="minor"/>
    </font>
    <font>
      <sz val="8"/>
      <name val="Calibri"/>
      <family val="2"/>
      <charset val="186"/>
      <scheme val="minor"/>
    </font>
    <font>
      <sz val="11"/>
      <color theme="1"/>
      <name val="Calibri"/>
      <family val="2"/>
      <charset val="186"/>
      <scheme val="minor"/>
    </font>
    <font>
      <sz val="10"/>
      <color theme="1"/>
      <name val="Calibri"/>
      <family val="2"/>
      <charset val="186"/>
      <scheme val="minor"/>
    </font>
    <font>
      <i/>
      <sz val="10"/>
      <color theme="1"/>
      <name val="Calibri"/>
      <family val="2"/>
      <charset val="186"/>
      <scheme val="minor"/>
    </font>
    <font>
      <i/>
      <sz val="10"/>
      <name val="Calibri"/>
      <family val="2"/>
      <charset val="186"/>
      <scheme val="minor"/>
    </font>
    <font>
      <sz val="10"/>
      <name val="Calibri"/>
      <family val="2"/>
      <charset val="186"/>
      <scheme val="minor"/>
    </font>
    <font>
      <i/>
      <strike/>
      <sz val="10"/>
      <name val="Calibri"/>
      <family val="2"/>
      <charset val="186"/>
      <scheme val="minor"/>
    </font>
    <font>
      <strike/>
      <sz val="10"/>
      <name val="Calibri"/>
      <family val="2"/>
      <charset val="186"/>
      <scheme val="minor"/>
    </font>
    <font>
      <strike/>
      <sz val="10"/>
      <color theme="1"/>
      <name val="Calibri"/>
      <family val="2"/>
      <charset val="186"/>
      <scheme val="minor"/>
    </font>
    <font>
      <sz val="10"/>
      <color rgb="FFFF0000"/>
      <name val="Calibri"/>
      <family val="2"/>
      <charset val="186"/>
      <scheme val="minor"/>
    </font>
    <font>
      <i/>
      <strike/>
      <sz val="10"/>
      <color theme="1"/>
      <name val="Calibri"/>
      <family val="2"/>
      <charset val="186"/>
      <scheme val="minor"/>
    </font>
    <font>
      <sz val="10"/>
      <color rgb="FF000000"/>
      <name val="Calibri"/>
      <family val="2"/>
      <charset val="186"/>
      <scheme val="minor"/>
    </font>
    <font>
      <i/>
      <sz val="10"/>
      <color rgb="FF000000"/>
      <name val="Calibri"/>
      <family val="2"/>
      <charset val="186"/>
      <scheme val="minor"/>
    </font>
    <font>
      <sz val="10"/>
      <color rgb="FF00B050"/>
      <name val="Calibri"/>
      <family val="2"/>
      <charset val="186"/>
      <scheme val="minor"/>
    </font>
    <font>
      <i/>
      <strike/>
      <sz val="10"/>
      <color rgb="FF000000"/>
      <name val="Calibri"/>
      <family val="2"/>
      <charset val="186"/>
      <scheme val="minor"/>
    </font>
    <font>
      <sz val="11"/>
      <color theme="1"/>
      <name val="Calibri"/>
      <family val="2"/>
      <scheme val="minor"/>
    </font>
    <font>
      <b/>
      <sz val="10"/>
      <name val="Calibri"/>
      <family val="2"/>
      <charset val="186"/>
      <scheme val="minor"/>
    </font>
    <font>
      <b/>
      <sz val="10"/>
      <color theme="1"/>
      <name val="Calibri"/>
      <family val="2"/>
      <charset val="186"/>
      <scheme val="minor"/>
    </font>
    <font>
      <b/>
      <i/>
      <sz val="10"/>
      <color theme="1"/>
      <name val="Calibri"/>
      <family val="2"/>
      <charset val="186"/>
      <scheme val="minor"/>
    </font>
    <font>
      <strike/>
      <sz val="10"/>
      <color rgb="FFFF0000"/>
      <name val="Calibri"/>
      <family val="2"/>
      <charset val="186"/>
      <scheme val="minor"/>
    </font>
    <font>
      <i/>
      <u/>
      <sz val="10"/>
      <name val="Calibri"/>
      <family val="2"/>
      <charset val="186"/>
      <scheme val="minor"/>
    </font>
    <font>
      <u/>
      <sz val="10"/>
      <name val="Calibri"/>
      <family val="2"/>
      <charset val="186"/>
      <scheme val="minor"/>
    </font>
    <font>
      <sz val="10"/>
      <name val="Times New Roman"/>
      <family val="1"/>
      <charset val="186"/>
    </font>
    <font>
      <sz val="9"/>
      <name val="Times New Roman"/>
      <family val="1"/>
    </font>
    <font>
      <sz val="10"/>
      <name val="Times New Roman"/>
      <family val="1"/>
    </font>
    <font>
      <sz val="11"/>
      <name val="Calibri"/>
      <family val="2"/>
      <charset val="186"/>
      <scheme val="minor"/>
    </font>
    <font>
      <b/>
      <sz val="11"/>
      <color theme="1"/>
      <name val="Calibri"/>
      <family val="2"/>
      <charset val="186"/>
      <scheme val="minor"/>
    </font>
    <font>
      <b/>
      <sz val="14"/>
      <color theme="1"/>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theme="0"/>
        <bgColor theme="0"/>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style="thin">
        <color rgb="FF000000"/>
      </right>
      <top/>
      <bottom/>
      <diagonal/>
    </border>
    <border>
      <left style="thin">
        <color indexed="64"/>
      </left>
      <right style="thin">
        <color indexed="64"/>
      </right>
      <top/>
      <bottom style="thin">
        <color rgb="FF000000"/>
      </bottom>
      <diagonal/>
    </border>
    <border>
      <left style="thin">
        <color indexed="64"/>
      </left>
      <right/>
      <top/>
      <bottom/>
      <diagonal/>
    </border>
    <border>
      <left style="thin">
        <color rgb="FF000000"/>
      </left>
      <right style="thin">
        <color rgb="FF000000"/>
      </right>
      <top/>
      <bottom style="thin">
        <color rgb="FF000000"/>
      </bottom>
      <diagonal/>
    </border>
    <border>
      <left style="thin">
        <color rgb="FF000000"/>
      </left>
      <right/>
      <top/>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indexed="64"/>
      </top>
      <bottom/>
      <diagonal/>
    </border>
    <border>
      <left style="thin">
        <color rgb="FF000000"/>
      </left>
      <right/>
      <top style="thin">
        <color indexed="64"/>
      </top>
      <bottom/>
      <diagonal/>
    </border>
    <border>
      <left/>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rgb="FF000000"/>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rgb="FF000000"/>
      </left>
      <right/>
      <top style="thin">
        <color rgb="FF000000"/>
      </top>
      <bottom style="medium">
        <color indexed="64"/>
      </bottom>
      <diagonal/>
    </border>
  </borders>
  <cellStyleXfs count="3">
    <xf numFmtId="0" fontId="0" fillId="0" borderId="0"/>
    <xf numFmtId="43" fontId="2" fillId="0" borderId="0" applyFont="0" applyFill="0" applyBorder="0" applyAlignment="0" applyProtection="0"/>
    <xf numFmtId="0" fontId="16" fillId="0" borderId="0"/>
  </cellStyleXfs>
  <cellXfs count="673">
    <xf numFmtId="0" fontId="0" fillId="0" borderId="0" xfId="0"/>
    <xf numFmtId="0" fontId="3" fillId="2" borderId="0" xfId="0" applyFont="1" applyFill="1"/>
    <xf numFmtId="0" fontId="5" fillId="2" borderId="1" xfId="0" applyFont="1" applyFill="1" applyBorder="1" applyAlignment="1">
      <alignment horizontal="center" vertical="top"/>
    </xf>
    <xf numFmtId="0" fontId="5" fillId="2" borderId="1" xfId="0" applyFont="1" applyFill="1" applyBorder="1" applyAlignment="1">
      <alignment horizontal="center"/>
    </xf>
    <xf numFmtId="164" fontId="6" fillId="2" borderId="1" xfId="0" applyNumberFormat="1" applyFont="1" applyFill="1" applyBorder="1" applyAlignment="1">
      <alignment horizontal="center"/>
    </xf>
    <xf numFmtId="164" fontId="5" fillId="2" borderId="1" xfId="0" applyNumberFormat="1" applyFont="1" applyFill="1" applyBorder="1" applyAlignment="1">
      <alignment horizontal="center"/>
    </xf>
    <xf numFmtId="0" fontId="4" fillId="2" borderId="0" xfId="0" applyFont="1" applyFill="1" applyAlignment="1">
      <alignment horizontal="center"/>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 xfId="0" applyFont="1" applyFill="1" applyBorder="1" applyAlignment="1">
      <alignment vertical="top" wrapText="1"/>
    </xf>
    <xf numFmtId="164" fontId="6" fillId="2" borderId="1"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wrapText="1"/>
    </xf>
    <xf numFmtId="0" fontId="5"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5" fillId="2" borderId="9" xfId="0" applyFont="1" applyFill="1" applyBorder="1" applyAlignment="1">
      <alignment horizontal="center" vertical="top" wrapText="1"/>
    </xf>
    <xf numFmtId="0" fontId="6" fillId="2" borderId="3" xfId="0" applyFont="1" applyFill="1" applyBorder="1" applyAlignment="1">
      <alignment horizontal="left" vertical="top" wrapText="1"/>
    </xf>
    <xf numFmtId="164" fontId="5" fillId="2" borderId="2" xfId="0" applyNumberFormat="1" applyFont="1" applyFill="1" applyBorder="1" applyAlignment="1">
      <alignment horizontal="center" vertical="top" wrapText="1"/>
    </xf>
    <xf numFmtId="0" fontId="8" fillId="2" borderId="1" xfId="0" applyFont="1" applyFill="1" applyBorder="1" applyAlignment="1">
      <alignment vertical="top" wrapText="1"/>
    </xf>
    <xf numFmtId="0" fontId="5" fillId="2" borderId="3" xfId="0" applyFont="1" applyFill="1" applyBorder="1" applyAlignment="1">
      <alignment horizontal="center" vertical="top" wrapText="1"/>
    </xf>
    <xf numFmtId="0" fontId="6" fillId="2" borderId="3" xfId="0"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0" fontId="6" fillId="2" borderId="2" xfId="0" applyFont="1" applyFill="1" applyBorder="1" applyAlignment="1">
      <alignment vertical="top" wrapText="1"/>
    </xf>
    <xf numFmtId="0" fontId="6" fillId="2" borderId="18" xfId="0" applyFont="1" applyFill="1" applyBorder="1" applyAlignment="1">
      <alignment horizontal="center" vertical="top" wrapText="1"/>
    </xf>
    <xf numFmtId="0" fontId="6" fillId="2" borderId="0" xfId="0" applyFont="1" applyFill="1" applyAlignment="1">
      <alignment horizontal="center" vertical="top" wrapText="1"/>
    </xf>
    <xf numFmtId="0" fontId="6" fillId="2" borderId="2" xfId="0" applyFont="1" applyFill="1" applyBorder="1" applyAlignment="1">
      <alignment horizontal="left" vertical="top"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4" fontId="5" fillId="2" borderId="1" xfId="0" applyNumberFormat="1" applyFont="1" applyFill="1" applyBorder="1" applyAlignment="1">
      <alignment horizontal="center" vertical="top" wrapText="1"/>
    </xf>
    <xf numFmtId="4" fontId="5" fillId="2" borderId="2" xfId="0" applyNumberFormat="1" applyFont="1" applyFill="1" applyBorder="1" applyAlignment="1">
      <alignment horizontal="center" vertical="top" wrapText="1"/>
    </xf>
    <xf numFmtId="0" fontId="3" fillId="2" borderId="0" xfId="0" applyFont="1" applyFill="1" applyAlignment="1">
      <alignment horizontal="center" vertical="center"/>
    </xf>
    <xf numFmtId="0" fontId="6" fillId="2" borderId="9" xfId="0" applyFont="1" applyFill="1" applyBorder="1" applyAlignment="1">
      <alignment horizontal="left" vertical="top"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0" fontId="6" fillId="2" borderId="28" xfId="0" applyFont="1" applyFill="1" applyBorder="1" applyAlignment="1">
      <alignment vertical="top" wrapText="1"/>
    </xf>
    <xf numFmtId="0" fontId="6" fillId="2" borderId="27" xfId="0"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0" fontId="6" fillId="2" borderId="4" xfId="0" applyFont="1" applyFill="1" applyBorder="1" applyAlignment="1">
      <alignment vertical="top" wrapText="1"/>
    </xf>
    <xf numFmtId="0" fontId="6" fillId="2" borderId="5" xfId="0" applyFont="1" applyFill="1" applyBorder="1" applyAlignment="1">
      <alignment horizontal="center" vertical="top" wrapText="1"/>
    </xf>
    <xf numFmtId="0" fontId="6" fillId="2" borderId="16" xfId="0" applyFont="1" applyFill="1" applyBorder="1" applyAlignment="1">
      <alignment vertical="top" wrapText="1"/>
    </xf>
    <xf numFmtId="0" fontId="6" fillId="2" borderId="7" xfId="0" applyFont="1" applyFill="1" applyBorder="1" applyAlignment="1">
      <alignment horizontal="center" vertical="top" wrapText="1"/>
    </xf>
    <xf numFmtId="0" fontId="6" fillId="2" borderId="19" xfId="0" applyFont="1" applyFill="1" applyBorder="1" applyAlignment="1">
      <alignment horizontal="center" vertical="top" wrapText="1"/>
    </xf>
    <xf numFmtId="0" fontId="6" fillId="2" borderId="24" xfId="0" applyFont="1" applyFill="1" applyBorder="1" applyAlignment="1">
      <alignment horizontal="center" vertical="top" wrapText="1"/>
    </xf>
    <xf numFmtId="0" fontId="6" fillId="2" borderId="3" xfId="0" applyFont="1" applyFill="1" applyBorder="1" applyAlignment="1">
      <alignment horizontal="center" vertical="top"/>
    </xf>
    <xf numFmtId="4" fontId="5" fillId="2" borderId="3" xfId="0" applyNumberFormat="1" applyFont="1" applyFill="1" applyBorder="1" applyAlignment="1">
      <alignment horizontal="center" vertical="top" wrapText="1"/>
    </xf>
    <xf numFmtId="0" fontId="6" fillId="2" borderId="17" xfId="0" applyFont="1" applyFill="1" applyBorder="1" applyAlignment="1">
      <alignment horizontal="center" vertical="top" wrapText="1"/>
    </xf>
    <xf numFmtId="0" fontId="6" fillId="2" borderId="1" xfId="0" applyFont="1" applyFill="1" applyBorder="1" applyAlignment="1">
      <alignment horizontal="center" vertical="top"/>
    </xf>
    <xf numFmtId="0" fontId="3" fillId="2" borderId="2" xfId="0" applyFont="1" applyFill="1" applyBorder="1" applyAlignment="1">
      <alignment horizontal="center" vertical="top" wrapText="1"/>
    </xf>
    <xf numFmtId="0" fontId="3" fillId="2" borderId="1" xfId="0" applyFont="1" applyFill="1" applyBorder="1" applyAlignment="1">
      <alignment horizontal="left" vertical="top" wrapText="1"/>
    </xf>
    <xf numFmtId="0" fontId="3" fillId="2" borderId="3" xfId="0" applyFont="1" applyFill="1" applyBorder="1" applyAlignment="1">
      <alignment horizontal="center" vertical="top" wrapText="1"/>
    </xf>
    <xf numFmtId="0" fontId="8" fillId="2" borderId="2" xfId="0" applyFont="1" applyFill="1" applyBorder="1" applyAlignment="1">
      <alignment vertical="top" wrapText="1"/>
    </xf>
    <xf numFmtId="0" fontId="8"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8" fillId="2" borderId="3" xfId="0" applyFont="1" applyFill="1" applyBorder="1" applyAlignment="1">
      <alignment vertical="top" wrapText="1"/>
    </xf>
    <xf numFmtId="0" fontId="8" fillId="2" borderId="3" xfId="0" applyFont="1" applyFill="1" applyBorder="1" applyAlignment="1">
      <alignment horizontal="center" vertical="top" wrapText="1"/>
    </xf>
    <xf numFmtId="3" fontId="8" fillId="2" borderId="1"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3" fontId="6" fillId="2" borderId="1" xfId="0" applyNumberFormat="1" applyFont="1" applyFill="1" applyBorder="1" applyAlignment="1">
      <alignment horizontal="center" vertical="top" wrapText="1"/>
    </xf>
    <xf numFmtId="0" fontId="9" fillId="2" borderId="0" xfId="0" applyFont="1" applyFill="1" applyAlignment="1">
      <alignment horizontal="center" vertical="center"/>
    </xf>
    <xf numFmtId="0" fontId="8" fillId="2" borderId="9" xfId="0" applyFont="1" applyFill="1" applyBorder="1" applyAlignment="1">
      <alignment horizontal="center" vertical="top" wrapText="1"/>
    </xf>
    <xf numFmtId="0" fontId="8" fillId="2" borderId="3" xfId="0" applyFont="1" applyFill="1" applyBorder="1" applyAlignment="1">
      <alignment horizontal="left" vertical="top" wrapText="1"/>
    </xf>
    <xf numFmtId="0" fontId="7" fillId="2" borderId="3" xfId="0" applyFont="1" applyFill="1" applyBorder="1" applyAlignment="1">
      <alignment horizontal="center" vertical="top" wrapText="1"/>
    </xf>
    <xf numFmtId="0" fontId="8" fillId="2" borderId="3" xfId="0" applyFont="1" applyFill="1" applyBorder="1" applyAlignment="1">
      <alignment horizontal="center" vertical="top"/>
    </xf>
    <xf numFmtId="164" fontId="8" fillId="2" borderId="3"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3" fontId="6" fillId="2" borderId="2" xfId="0" applyNumberFormat="1" applyFont="1" applyFill="1" applyBorder="1" applyAlignment="1">
      <alignment horizontal="center" vertical="top" wrapText="1"/>
    </xf>
    <xf numFmtId="0" fontId="6" fillId="2" borderId="3" xfId="0" applyFont="1" applyFill="1" applyBorder="1" applyAlignment="1">
      <alignment vertical="top" wrapText="1"/>
    </xf>
    <xf numFmtId="3" fontId="6" fillId="2" borderId="3"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166" fontId="6" fillId="2" borderId="1" xfId="0" applyNumberFormat="1" applyFont="1" applyFill="1" applyBorder="1" applyAlignment="1">
      <alignment horizontal="center" vertical="top" wrapText="1"/>
    </xf>
    <xf numFmtId="0" fontId="6" fillId="2" borderId="9" xfId="0" applyFont="1" applyFill="1" applyBorder="1" applyAlignment="1">
      <alignment vertical="top" wrapText="1"/>
    </xf>
    <xf numFmtId="0" fontId="6" fillId="2" borderId="0" xfId="0" applyFont="1" applyFill="1" applyAlignment="1">
      <alignment horizontal="center" vertical="center"/>
    </xf>
    <xf numFmtId="0" fontId="3" fillId="2" borderId="1" xfId="0" applyFont="1" applyFill="1" applyBorder="1" applyAlignment="1">
      <alignment horizontal="center" vertical="top" wrapText="1"/>
    </xf>
    <xf numFmtId="0" fontId="4" fillId="2" borderId="9" xfId="0" applyFont="1" applyFill="1" applyBorder="1" applyAlignment="1">
      <alignment horizontal="center" vertical="top" wrapText="1"/>
    </xf>
    <xf numFmtId="0" fontId="3" fillId="2" borderId="3" xfId="0" applyFont="1" applyFill="1" applyBorder="1" applyAlignment="1">
      <alignment horizontal="left" vertical="top"/>
    </xf>
    <xf numFmtId="2" fontId="5" fillId="2" borderId="3" xfId="0" applyNumberFormat="1" applyFont="1" applyFill="1" applyBorder="1" applyAlignment="1">
      <alignment horizontal="center" vertical="top"/>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0" fontId="3" fillId="2" borderId="1" xfId="0" applyFont="1" applyFill="1" applyBorder="1" applyAlignment="1">
      <alignment horizontal="center" vertical="top"/>
    </xf>
    <xf numFmtId="0" fontId="3" fillId="2" borderId="3" xfId="0" applyFont="1" applyFill="1" applyBorder="1" applyAlignment="1">
      <alignment horizontal="center" vertical="top"/>
    </xf>
    <xf numFmtId="0" fontId="4" fillId="2" borderId="9" xfId="0" applyFont="1" applyFill="1" applyBorder="1" applyAlignment="1">
      <alignment horizontal="center" vertical="top"/>
    </xf>
    <xf numFmtId="0" fontId="6" fillId="2" borderId="0" xfId="0" applyFont="1" applyFill="1"/>
    <xf numFmtId="0" fontId="9" fillId="2" borderId="1" xfId="0" applyFont="1" applyFill="1" applyBorder="1" applyAlignment="1">
      <alignment horizontal="center" vertical="top"/>
    </xf>
    <xf numFmtId="0" fontId="3" fillId="2" borderId="1" xfId="0" applyFont="1" applyFill="1" applyBorder="1" applyAlignment="1">
      <alignment horizontal="center" vertical="center"/>
    </xf>
    <xf numFmtId="0" fontId="3" fillId="2" borderId="1" xfId="0" applyFont="1" applyFill="1" applyBorder="1"/>
    <xf numFmtId="0" fontId="3" fillId="2" borderId="31" xfId="0" applyFont="1" applyFill="1" applyBorder="1" applyAlignment="1">
      <alignment vertical="top" wrapText="1"/>
    </xf>
    <xf numFmtId="0" fontId="3" fillId="2" borderId="31" xfId="0" applyFont="1" applyFill="1" applyBorder="1" applyAlignment="1">
      <alignment horizontal="center" vertical="top" wrapText="1"/>
    </xf>
    <xf numFmtId="0" fontId="3" fillId="2" borderId="31" xfId="0" applyFont="1" applyFill="1" applyBorder="1" applyAlignment="1">
      <alignment horizontal="left" vertical="top"/>
    </xf>
    <xf numFmtId="0" fontId="3" fillId="2" borderId="31" xfId="0" applyFont="1" applyFill="1" applyBorder="1" applyAlignment="1">
      <alignment horizontal="center" vertical="top"/>
    </xf>
    <xf numFmtId="0" fontId="3" fillId="2" borderId="1" xfId="0" applyFont="1" applyFill="1" applyBorder="1" applyAlignment="1">
      <alignment horizontal="left" vertical="top"/>
    </xf>
    <xf numFmtId="0" fontId="6" fillId="2" borderId="32" xfId="0" applyFont="1" applyFill="1" applyBorder="1" applyAlignment="1">
      <alignment vertical="top" wrapText="1"/>
    </xf>
    <xf numFmtId="0" fontId="3" fillId="2" borderId="32" xfId="0" applyFont="1" applyFill="1" applyBorder="1" applyAlignment="1">
      <alignment horizontal="center" vertical="top" wrapText="1"/>
    </xf>
    <xf numFmtId="0" fontId="3" fillId="2" borderId="32" xfId="0" applyFont="1" applyFill="1" applyBorder="1" applyAlignment="1">
      <alignment horizontal="left" vertical="top"/>
    </xf>
    <xf numFmtId="0" fontId="3" fillId="2" borderId="32" xfId="0" applyFont="1" applyFill="1" applyBorder="1" applyAlignment="1">
      <alignment horizontal="center" vertical="top"/>
    </xf>
    <xf numFmtId="0" fontId="6" fillId="2" borderId="26" xfId="0" applyFont="1" applyFill="1" applyBorder="1" applyAlignment="1">
      <alignment vertical="top" wrapText="1"/>
    </xf>
    <xf numFmtId="0" fontId="3" fillId="2" borderId="26" xfId="0" applyFont="1" applyFill="1" applyBorder="1" applyAlignment="1">
      <alignment vertical="top" wrapText="1"/>
    </xf>
    <xf numFmtId="0" fontId="3" fillId="2" borderId="26" xfId="0" applyFont="1" applyFill="1" applyBorder="1" applyAlignment="1">
      <alignment vertical="top"/>
    </xf>
    <xf numFmtId="0" fontId="3" fillId="2" borderId="2" xfId="0" applyFont="1" applyFill="1" applyBorder="1" applyAlignment="1">
      <alignment horizontal="center" vertical="top"/>
    </xf>
    <xf numFmtId="0" fontId="3" fillId="2" borderId="3" xfId="0" applyFont="1" applyFill="1" applyBorder="1" applyAlignment="1">
      <alignment vertical="top" wrapText="1"/>
    </xf>
    <xf numFmtId="0" fontId="3" fillId="2" borderId="1" xfId="0" applyFont="1" applyFill="1" applyBorder="1" applyAlignment="1">
      <alignment vertical="top" wrapText="1"/>
    </xf>
    <xf numFmtId="1" fontId="6" fillId="2" borderId="1" xfId="0" applyNumberFormat="1" applyFont="1" applyFill="1" applyBorder="1" applyAlignment="1">
      <alignment horizontal="center" vertical="top" wrapText="1"/>
    </xf>
    <xf numFmtId="0" fontId="8" fillId="2" borderId="0" xfId="0" applyFont="1" applyFill="1" applyAlignment="1">
      <alignment horizontal="center" vertical="center"/>
    </xf>
    <xf numFmtId="4" fontId="8" fillId="2" borderId="1" xfId="0" applyNumberFormat="1"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3" fontId="6" fillId="2" borderId="18" xfId="0" applyNumberFormat="1" applyFont="1" applyFill="1" applyBorder="1" applyAlignment="1">
      <alignment horizontal="center" vertical="top" wrapText="1"/>
    </xf>
    <xf numFmtId="2" fontId="3" fillId="2" borderId="0" xfId="0" applyNumberFormat="1" applyFont="1" applyFill="1"/>
    <xf numFmtId="0" fontId="3" fillId="2" borderId="9" xfId="0" applyFont="1" applyFill="1" applyBorder="1" applyAlignment="1">
      <alignment horizontal="center" vertical="top"/>
    </xf>
    <xf numFmtId="2" fontId="7" fillId="2" borderId="2" xfId="0" applyNumberFormat="1" applyFont="1" applyFill="1" applyBorder="1" applyAlignment="1">
      <alignment horizontal="center" vertical="top"/>
    </xf>
    <xf numFmtId="0" fontId="11" fillId="2" borderId="9" xfId="0" applyFont="1" applyFill="1" applyBorder="1" applyAlignment="1">
      <alignment horizontal="center" vertical="top"/>
    </xf>
    <xf numFmtId="0" fontId="11" fillId="2" borderId="3" xfId="0" applyFont="1" applyFill="1" applyBorder="1" applyAlignment="1">
      <alignment horizontal="center" vertical="top"/>
    </xf>
    <xf numFmtId="0" fontId="4" fillId="2" borderId="2" xfId="0" applyFont="1" applyFill="1" applyBorder="1" applyAlignment="1">
      <alignment vertical="top" wrapText="1"/>
    </xf>
    <xf numFmtId="0" fontId="3" fillId="2" borderId="9" xfId="0" applyFont="1" applyFill="1" applyBorder="1" applyAlignment="1">
      <alignment vertical="top"/>
    </xf>
    <xf numFmtId="2" fontId="5" fillId="2" borderId="9" xfId="0" applyNumberFormat="1" applyFont="1" applyFill="1" applyBorder="1" applyAlignment="1">
      <alignment vertical="top"/>
    </xf>
    <xf numFmtId="0" fontId="3" fillId="2" borderId="3" xfId="0" applyFont="1" applyFill="1" applyBorder="1" applyAlignment="1">
      <alignment vertical="top"/>
    </xf>
    <xf numFmtId="2" fontId="5" fillId="2" borderId="3" xfId="0" applyNumberFormat="1" applyFont="1" applyFill="1" applyBorder="1" applyAlignment="1">
      <alignment vertical="top"/>
    </xf>
    <xf numFmtId="0" fontId="3" fillId="2" borderId="1" xfId="0" applyFont="1" applyFill="1" applyBorder="1" applyAlignment="1">
      <alignment horizontal="center" vertical="top" shrinkToFit="1"/>
    </xf>
    <xf numFmtId="0" fontId="3" fillId="2" borderId="0" xfId="0" applyFont="1" applyFill="1" applyAlignment="1">
      <alignment horizontal="center" vertical="top"/>
    </xf>
    <xf numFmtId="0" fontId="3" fillId="2" borderId="0" xfId="0" applyFont="1" applyFill="1" applyAlignment="1">
      <alignment horizontal="center"/>
    </xf>
    <xf numFmtId="0" fontId="3" fillId="2" borderId="0" xfId="0" applyFont="1" applyFill="1" applyAlignment="1">
      <alignment horizontal="left"/>
    </xf>
    <xf numFmtId="0" fontId="4" fillId="2" borderId="0" xfId="0" applyFont="1" applyFill="1"/>
    <xf numFmtId="164" fontId="4" fillId="2" borderId="0" xfId="0" applyNumberFormat="1" applyFont="1" applyFill="1"/>
    <xf numFmtId="0" fontId="6" fillId="2" borderId="0" xfId="0" applyFont="1" applyFill="1" applyAlignment="1">
      <alignment horizontal="left" vertical="top"/>
    </xf>
    <xf numFmtId="0" fontId="6" fillId="2" borderId="0" xfId="0" applyFont="1" applyFill="1" applyAlignment="1">
      <alignment horizontal="left" vertical="top" wrapText="1"/>
    </xf>
    <xf numFmtId="0" fontId="6" fillId="2" borderId="0" xfId="0" applyFont="1" applyFill="1" applyAlignment="1">
      <alignment vertical="top" wrapText="1"/>
    </xf>
    <xf numFmtId="3" fontId="6" fillId="2" borderId="0" xfId="0" applyNumberFormat="1" applyFont="1" applyFill="1" applyAlignment="1">
      <alignment horizontal="center" vertical="top" wrapText="1"/>
    </xf>
    <xf numFmtId="0" fontId="5" fillId="2" borderId="0" xfId="0" applyFont="1" applyFill="1" applyAlignment="1">
      <alignment horizontal="center" vertical="top" wrapText="1"/>
    </xf>
    <xf numFmtId="0" fontId="3" fillId="2" borderId="0" xfId="0" applyFont="1" applyFill="1" applyAlignment="1">
      <alignment horizontal="center" vertical="top" wrapText="1"/>
    </xf>
    <xf numFmtId="164" fontId="5" fillId="2" borderId="0" xfId="0" applyNumberFormat="1" applyFont="1" applyFill="1" applyAlignment="1">
      <alignment horizontal="center" vertical="top" wrapText="1"/>
    </xf>
    <xf numFmtId="4" fontId="5" fillId="2" borderId="0" xfId="0" applyNumberFormat="1" applyFont="1" applyFill="1" applyAlignment="1">
      <alignment horizontal="center" vertical="top" wrapText="1"/>
    </xf>
    <xf numFmtId="0" fontId="12" fillId="2" borderId="0" xfId="0" applyFont="1" applyFill="1" applyAlignment="1">
      <alignment horizontal="left" vertical="top"/>
    </xf>
    <xf numFmtId="3" fontId="5" fillId="2" borderId="0" xfId="0" applyNumberFormat="1" applyFont="1" applyFill="1" applyAlignment="1">
      <alignment horizontal="center" vertical="top" wrapText="1"/>
    </xf>
    <xf numFmtId="4" fontId="6" fillId="2" borderId="0" xfId="0" applyNumberFormat="1" applyFont="1" applyFill="1" applyAlignment="1">
      <alignment horizontal="center" vertical="top" wrapText="1"/>
    </xf>
    <xf numFmtId="0" fontId="6" fillId="2" borderId="0" xfId="0" applyFont="1" applyFill="1" applyAlignment="1">
      <alignment horizontal="center"/>
    </xf>
    <xf numFmtId="0" fontId="6" fillId="2" borderId="0" xfId="0" applyFont="1" applyFill="1" applyAlignment="1">
      <alignment horizontal="left"/>
    </xf>
    <xf numFmtId="0" fontId="6" fillId="2" borderId="0" xfId="0" applyFont="1" applyFill="1" applyAlignment="1">
      <alignment horizontal="center" vertical="top"/>
    </xf>
    <xf numFmtId="0" fontId="5" fillId="2" borderId="0" xfId="0" applyFont="1" applyFill="1"/>
    <xf numFmtId="164" fontId="5" fillId="2" borderId="0" xfId="0" applyNumberFormat="1" applyFont="1" applyFill="1"/>
    <xf numFmtId="0" fontId="5" fillId="2" borderId="0" xfId="0" applyFont="1" applyFill="1" applyAlignment="1">
      <alignment horizontal="center"/>
    </xf>
    <xf numFmtId="164" fontId="6" fillId="2" borderId="0" xfId="0" applyNumberFormat="1" applyFont="1" applyFill="1"/>
    <xf numFmtId="0" fontId="3" fillId="2" borderId="0" xfId="0" applyFont="1" applyFill="1" applyAlignment="1">
      <alignment horizontal="left" vertical="top"/>
    </xf>
    <xf numFmtId="164" fontId="3" fillId="2" borderId="0" xfId="0" applyNumberFormat="1" applyFont="1" applyFill="1"/>
    <xf numFmtId="0" fontId="9" fillId="2" borderId="0" xfId="0" applyFont="1" applyFill="1"/>
    <xf numFmtId="0" fontId="18" fillId="2" borderId="0" xfId="0" applyFont="1" applyFill="1" applyAlignment="1">
      <alignment horizontal="center" vertical="top"/>
    </xf>
    <xf numFmtId="0" fontId="18" fillId="2" borderId="0" xfId="0" applyFont="1" applyFill="1" applyAlignment="1">
      <alignment horizontal="center"/>
    </xf>
    <xf numFmtId="0" fontId="18" fillId="2" borderId="0" xfId="0" applyFont="1" applyFill="1"/>
    <xf numFmtId="0" fontId="18" fillId="2" borderId="0" xfId="0" applyFont="1" applyFill="1" applyAlignment="1">
      <alignment horizontal="left"/>
    </xf>
    <xf numFmtId="0" fontId="19" fillId="2" borderId="0" xfId="0" applyFont="1" applyFill="1"/>
    <xf numFmtId="164" fontId="18" fillId="2" borderId="0" xfId="0" applyNumberFormat="1" applyFont="1" applyFill="1"/>
    <xf numFmtId="164" fontId="19" fillId="2" borderId="0" xfId="0" applyNumberFormat="1" applyFont="1" applyFill="1"/>
    <xf numFmtId="0" fontId="19" fillId="2" borderId="0" xfId="0" applyFont="1" applyFill="1" applyAlignment="1">
      <alignment horizontal="center"/>
    </xf>
    <xf numFmtId="0" fontId="7" fillId="2" borderId="1" xfId="0" applyFont="1" applyFill="1" applyBorder="1" applyAlignment="1">
      <alignment horizontal="center" vertical="top" wrapText="1"/>
    </xf>
    <xf numFmtId="0" fontId="7" fillId="2" borderId="9"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0" fontId="8" fillId="2" borderId="1" xfId="0" applyFont="1" applyFill="1" applyBorder="1" applyAlignment="1">
      <alignment horizontal="left" vertical="top" wrapText="1"/>
    </xf>
    <xf numFmtId="0" fontId="5" fillId="2" borderId="9" xfId="0" applyFont="1" applyFill="1" applyBorder="1" applyAlignment="1">
      <alignment horizontal="center" vertical="top"/>
    </xf>
    <xf numFmtId="164" fontId="7" fillId="2" borderId="1" xfId="0" applyNumberFormat="1"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8" fillId="2" borderId="1" xfId="0" applyNumberFormat="1" applyFont="1" applyFill="1" applyBorder="1" applyAlignment="1">
      <alignment horizontal="center" vertical="top" wrapText="1"/>
    </xf>
    <xf numFmtId="4" fontId="8" fillId="2" borderId="2"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xf>
    <xf numFmtId="0" fontId="7" fillId="2" borderId="9" xfId="0" applyFont="1" applyFill="1" applyBorder="1" applyAlignment="1">
      <alignment horizontal="center" vertical="top"/>
    </xf>
    <xf numFmtId="4" fontId="6" fillId="2" borderId="1" xfId="0" applyNumberFormat="1" applyFont="1" applyFill="1" applyBorder="1" applyAlignment="1">
      <alignment horizontal="center" vertical="top" wrapText="1"/>
    </xf>
    <xf numFmtId="0" fontId="11" fillId="2" borderId="9" xfId="0" applyFont="1" applyFill="1" applyBorder="1" applyAlignment="1">
      <alignment horizontal="center" vertical="top" wrapText="1"/>
    </xf>
    <xf numFmtId="0" fontId="9" fillId="2" borderId="9" xfId="0" applyFont="1" applyFill="1" applyBorder="1" applyAlignment="1">
      <alignment horizontal="center" vertical="top"/>
    </xf>
    <xf numFmtId="0" fontId="3" fillId="2" borderId="2" xfId="0" applyFont="1" applyFill="1" applyBorder="1" applyAlignment="1">
      <alignment horizontal="left" vertical="top"/>
    </xf>
    <xf numFmtId="2" fontId="5" fillId="2" borderId="26" xfId="0" applyNumberFormat="1" applyFont="1" applyFill="1" applyBorder="1" applyAlignment="1">
      <alignment horizontal="center" vertical="top"/>
    </xf>
    <xf numFmtId="0" fontId="5" fillId="2" borderId="2" xfId="0" applyFont="1" applyFill="1" applyBorder="1" applyAlignment="1">
      <alignment vertical="top" wrapText="1"/>
    </xf>
    <xf numFmtId="0" fontId="8" fillId="2" borderId="18" xfId="0" applyFont="1" applyFill="1" applyBorder="1" applyAlignment="1">
      <alignment horizontal="center" vertical="top" wrapText="1"/>
    </xf>
    <xf numFmtId="0" fontId="8" fillId="2" borderId="5" xfId="0" applyFont="1" applyFill="1" applyBorder="1" applyAlignment="1">
      <alignment horizontal="center" vertical="top"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0" fontId="8" fillId="2" borderId="18" xfId="0" applyFont="1" applyFill="1" applyBorder="1" applyAlignment="1">
      <alignment horizontal="center" vertical="top"/>
    </xf>
    <xf numFmtId="0" fontId="8" fillId="4" borderId="32" xfId="0" applyFont="1" applyFill="1" applyBorder="1" applyAlignment="1">
      <alignment horizontal="left" vertical="top" wrapText="1"/>
    </xf>
    <xf numFmtId="0" fontId="8" fillId="2" borderId="32" xfId="0" applyFont="1" applyFill="1" applyBorder="1" applyAlignment="1">
      <alignment horizontal="left" vertical="top"/>
    </xf>
    <xf numFmtId="0" fontId="9" fillId="2" borderId="38" xfId="0" applyFont="1" applyFill="1" applyBorder="1" applyAlignment="1">
      <alignment horizontal="center" vertical="top"/>
    </xf>
    <xf numFmtId="0" fontId="6" fillId="2" borderId="18" xfId="0" applyFont="1" applyFill="1" applyBorder="1" applyAlignment="1">
      <alignment horizontal="center" vertical="top"/>
    </xf>
    <xf numFmtId="0" fontId="6" fillId="4" borderId="32" xfId="0" applyFont="1" applyFill="1" applyBorder="1" applyAlignment="1">
      <alignment horizontal="left" vertical="top" wrapText="1"/>
    </xf>
    <xf numFmtId="0" fontId="6" fillId="2" borderId="32" xfId="0" applyFont="1" applyFill="1" applyBorder="1" applyAlignment="1">
      <alignment horizontal="left" vertical="top"/>
    </xf>
    <xf numFmtId="0" fontId="3" fillId="2" borderId="38" xfId="0" applyFont="1" applyFill="1" applyBorder="1" applyAlignment="1">
      <alignment horizontal="center" vertical="top"/>
    </xf>
    <xf numFmtId="0" fontId="9" fillId="2" borderId="1" xfId="0" applyFont="1" applyFill="1" applyBorder="1" applyAlignment="1">
      <alignment vertical="top" wrapText="1"/>
    </xf>
    <xf numFmtId="0" fontId="3" fillId="2" borderId="0" xfId="0" applyFont="1" applyFill="1" applyAlignment="1">
      <alignment horizontal="left" vertical="top" wrapText="1"/>
    </xf>
    <xf numFmtId="0" fontId="4" fillId="2" borderId="0" xfId="0" applyFont="1" applyFill="1" applyAlignment="1">
      <alignment horizontal="center" vertical="top" wrapText="1"/>
    </xf>
    <xf numFmtId="0" fontId="23" fillId="2" borderId="2" xfId="0" applyFont="1" applyFill="1" applyBorder="1" applyAlignment="1">
      <alignment horizontal="center" vertical="top" wrapText="1"/>
    </xf>
    <xf numFmtId="0" fontId="23" fillId="2" borderId="1" xfId="0" applyFont="1" applyFill="1" applyBorder="1" applyAlignment="1">
      <alignment horizontal="left" vertical="top" wrapText="1"/>
    </xf>
    <xf numFmtId="0" fontId="23" fillId="2" borderId="1" xfId="0" applyFont="1" applyFill="1" applyBorder="1" applyAlignment="1">
      <alignment horizontal="center" vertical="top" wrapText="1"/>
    </xf>
    <xf numFmtId="0" fontId="23" fillId="2" borderId="1" xfId="0" applyFont="1" applyFill="1" applyBorder="1" applyAlignment="1">
      <alignment horizontal="center" vertical="top"/>
    </xf>
    <xf numFmtId="4" fontId="23" fillId="2" borderId="2" xfId="0" applyNumberFormat="1" applyFont="1" applyFill="1" applyBorder="1" applyAlignment="1">
      <alignment horizontal="center" vertical="top" wrapText="1"/>
    </xf>
    <xf numFmtId="0" fontId="23" fillId="2" borderId="9" xfId="0" applyFont="1" applyFill="1" applyBorder="1" applyAlignment="1">
      <alignment horizontal="center" vertical="top" wrapText="1"/>
    </xf>
    <xf numFmtId="4" fontId="23" fillId="2" borderId="9" xfId="0" applyNumberFormat="1" applyFont="1" applyFill="1" applyBorder="1" applyAlignment="1">
      <alignment horizontal="center" vertical="top" wrapText="1"/>
    </xf>
    <xf numFmtId="4" fontId="23" fillId="2" borderId="9" xfId="0" applyNumberFormat="1" applyFont="1" applyFill="1" applyBorder="1" applyAlignment="1">
      <alignment horizontal="center" vertical="top"/>
    </xf>
    <xf numFmtId="0" fontId="23" fillId="2" borderId="3" xfId="0" applyFont="1" applyFill="1" applyBorder="1" applyAlignment="1">
      <alignment horizontal="center" vertical="top" wrapText="1"/>
    </xf>
    <xf numFmtId="4" fontId="23" fillId="2" borderId="3" xfId="0" applyNumberFormat="1" applyFont="1" applyFill="1" applyBorder="1" applyAlignment="1">
      <alignment horizontal="center" vertical="top" wrapText="1"/>
    </xf>
    <xf numFmtId="4" fontId="23" fillId="2" borderId="3" xfId="0" applyNumberFormat="1" applyFont="1" applyFill="1" applyBorder="1" applyAlignment="1">
      <alignment horizontal="center" vertical="top"/>
    </xf>
    <xf numFmtId="0" fontId="23" fillId="2" borderId="30" xfId="0" applyFont="1" applyFill="1" applyBorder="1" applyAlignment="1">
      <alignment horizontal="center" vertical="top" wrapText="1"/>
    </xf>
    <xf numFmtId="0" fontId="7" fillId="2" borderId="2" xfId="0"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0" fontId="8" fillId="2" borderId="2" xfId="0" applyFont="1" applyFill="1" applyBorder="1" applyAlignment="1">
      <alignment horizontal="left" vertical="top" wrapText="1"/>
    </xf>
    <xf numFmtId="164" fontId="8" fillId="2" borderId="2" xfId="0" applyNumberFormat="1" applyFont="1" applyFill="1" applyBorder="1" applyAlignment="1">
      <alignment horizontal="center" vertical="top" wrapText="1"/>
    </xf>
    <xf numFmtId="0" fontId="8" fillId="2" borderId="2" xfId="0" applyFont="1" applyFill="1" applyBorder="1" applyAlignment="1">
      <alignment horizontal="center" vertical="top"/>
    </xf>
    <xf numFmtId="0" fontId="9" fillId="2" borderId="1" xfId="0" applyFont="1" applyFill="1" applyBorder="1" applyAlignment="1">
      <alignment horizontal="left" vertical="top" wrapText="1"/>
    </xf>
    <xf numFmtId="0" fontId="11" fillId="2" borderId="1" xfId="0" applyFont="1" applyFill="1" applyBorder="1" applyAlignment="1">
      <alignment horizontal="center" vertical="top"/>
    </xf>
    <xf numFmtId="14" fontId="11" fillId="2" borderId="1" xfId="0" applyNumberFormat="1" applyFont="1" applyFill="1" applyBorder="1" applyAlignment="1">
      <alignment horizontal="center" vertical="top"/>
    </xf>
    <xf numFmtId="2" fontId="8" fillId="2" borderId="1"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8" fillId="2" borderId="6" xfId="0" applyFont="1" applyFill="1" applyBorder="1" applyAlignment="1">
      <alignment horizontal="center" vertical="top" wrapText="1"/>
    </xf>
    <xf numFmtId="0" fontId="8" fillId="2" borderId="0" xfId="0" applyFont="1" applyFill="1" applyAlignment="1">
      <alignment horizontal="center" vertical="top" wrapText="1"/>
    </xf>
    <xf numFmtId="0" fontId="8" fillId="2" borderId="37" xfId="0" applyFont="1" applyFill="1" applyBorder="1" applyAlignment="1">
      <alignment horizontal="center" vertical="top" wrapText="1"/>
    </xf>
    <xf numFmtId="164" fontId="6" fillId="2" borderId="2" xfId="0" applyNumberFormat="1" applyFont="1" applyFill="1" applyBorder="1" applyAlignment="1">
      <alignment horizontal="center" vertical="top" wrapText="1"/>
    </xf>
    <xf numFmtId="0" fontId="6" fillId="2" borderId="2" xfId="0" applyFont="1" applyFill="1" applyBorder="1" applyAlignment="1">
      <alignment horizontal="center" vertical="top"/>
    </xf>
    <xf numFmtId="2" fontId="5" fillId="2" borderId="1" xfId="0" applyNumberFormat="1" applyFont="1" applyFill="1" applyBorder="1" applyAlignment="1">
      <alignment horizontal="center" vertical="top" wrapText="1"/>
    </xf>
    <xf numFmtId="0" fontId="6" fillId="2" borderId="6" xfId="0" applyFont="1" applyFill="1" applyBorder="1" applyAlignment="1">
      <alignment horizontal="center" vertical="top" wrapText="1"/>
    </xf>
    <xf numFmtId="0" fontId="6" fillId="2" borderId="37" xfId="0" applyFont="1" applyFill="1" applyBorder="1" applyAlignment="1">
      <alignment horizontal="center" vertical="top" wrapText="1"/>
    </xf>
    <xf numFmtId="0" fontId="5" fillId="2" borderId="1" xfId="0" applyFont="1" applyFill="1" applyBorder="1" applyAlignment="1">
      <alignment vertical="top" wrapText="1"/>
    </xf>
    <xf numFmtId="0" fontId="5" fillId="2" borderId="0" xfId="0" applyFont="1" applyFill="1" applyAlignment="1">
      <alignment vertical="top" wrapText="1"/>
    </xf>
    <xf numFmtId="0" fontId="18" fillId="2" borderId="0" xfId="0" applyFont="1" applyFill="1" applyAlignment="1">
      <alignment vertical="top"/>
    </xf>
    <xf numFmtId="0" fontId="27" fillId="2" borderId="0" xfId="0" applyFont="1" applyFill="1"/>
    <xf numFmtId="0" fontId="6" fillId="2" borderId="2" xfId="0" applyFont="1" applyFill="1" applyBorder="1" applyAlignment="1">
      <alignment horizontal="left" vertical="top" wrapText="1"/>
    </xf>
    <xf numFmtId="0" fontId="6" fillId="2" borderId="1" xfId="0" applyFont="1" applyFill="1" applyBorder="1" applyAlignment="1">
      <alignment horizontal="left" vertical="top" wrapText="1"/>
    </xf>
    <xf numFmtId="0" fontId="3" fillId="2" borderId="2" xfId="0" applyFont="1" applyFill="1" applyBorder="1" applyAlignment="1">
      <alignment horizontal="center" vertical="top"/>
    </xf>
    <xf numFmtId="0" fontId="3" fillId="2" borderId="9" xfId="0" applyFont="1" applyFill="1" applyBorder="1" applyAlignment="1">
      <alignment horizontal="center" vertical="top"/>
    </xf>
    <xf numFmtId="0" fontId="3" fillId="2" borderId="3" xfId="0" applyFont="1" applyFill="1" applyBorder="1" applyAlignment="1">
      <alignment horizontal="center" vertical="top"/>
    </xf>
    <xf numFmtId="0" fontId="6" fillId="2" borderId="2" xfId="0" applyFont="1" applyFill="1" applyBorder="1" applyAlignment="1">
      <alignment horizontal="center" vertical="top" wrapText="1"/>
    </xf>
    <xf numFmtId="0" fontId="6" fillId="2" borderId="9"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9" xfId="0" applyFont="1" applyFill="1" applyBorder="1" applyAlignment="1">
      <alignment horizontal="left" vertical="top" wrapText="1"/>
    </xf>
    <xf numFmtId="0" fontId="3" fillId="2" borderId="1" xfId="0" applyFont="1" applyFill="1" applyBorder="1" applyAlignment="1">
      <alignment horizontal="left" vertical="top" wrapText="1"/>
    </xf>
    <xf numFmtId="0" fontId="3" fillId="2" borderId="2" xfId="0" applyFont="1" applyFill="1" applyBorder="1" applyAlignment="1">
      <alignment horizontal="left" vertical="top" wrapText="1"/>
    </xf>
    <xf numFmtId="0" fontId="5" fillId="2" borderId="1" xfId="0" applyFont="1" applyFill="1" applyBorder="1" applyAlignment="1">
      <alignment horizontal="left" vertical="top" wrapText="1"/>
    </xf>
    <xf numFmtId="0" fontId="6" fillId="2" borderId="1" xfId="0" applyFont="1" applyFill="1" applyBorder="1" applyAlignment="1">
      <alignment horizontal="center" vertical="top" wrapText="1"/>
    </xf>
    <xf numFmtId="0" fontId="5" fillId="2" borderId="1" xfId="0" applyFont="1" applyFill="1" applyBorder="1" applyAlignment="1">
      <alignment horizontal="center" vertical="top" wrapText="1"/>
    </xf>
    <xf numFmtId="2" fontId="6" fillId="2" borderId="1" xfId="0" applyNumberFormat="1" applyFont="1" applyFill="1" applyBorder="1" applyAlignment="1">
      <alignment horizontal="center" vertical="top" wrapText="1"/>
    </xf>
    <xf numFmtId="2" fontId="6" fillId="2" borderId="2" xfId="0" applyNumberFormat="1" applyFont="1" applyFill="1" applyBorder="1" applyAlignment="1">
      <alignment horizontal="center" vertical="top" wrapText="1"/>
    </xf>
    <xf numFmtId="2" fontId="6" fillId="2" borderId="9" xfId="0" applyNumberFormat="1" applyFont="1" applyFill="1" applyBorder="1" applyAlignment="1">
      <alignment horizontal="center" vertical="top" wrapText="1"/>
    </xf>
    <xf numFmtId="2" fontId="6" fillId="2" borderId="3" xfId="0" applyNumberFormat="1" applyFont="1" applyFill="1" applyBorder="1" applyAlignment="1">
      <alignment horizontal="center" vertical="top" wrapText="1"/>
    </xf>
    <xf numFmtId="2" fontId="4" fillId="2" borderId="2" xfId="0" applyNumberFormat="1" applyFont="1" applyFill="1" applyBorder="1" applyAlignment="1">
      <alignment horizontal="center" vertical="top" wrapText="1"/>
    </xf>
    <xf numFmtId="2" fontId="4" fillId="2" borderId="9" xfId="0" applyNumberFormat="1" applyFont="1" applyFill="1" applyBorder="1" applyAlignment="1">
      <alignment horizontal="center" vertical="top" wrapText="1"/>
    </xf>
    <xf numFmtId="2" fontId="4" fillId="2" borderId="3" xfId="0" applyNumberFormat="1" applyFont="1" applyFill="1" applyBorder="1" applyAlignment="1">
      <alignment horizontal="center" vertical="top" wrapText="1"/>
    </xf>
    <xf numFmtId="0" fontId="5" fillId="2" borderId="2" xfId="0" applyFont="1" applyFill="1" applyBorder="1" applyAlignment="1">
      <alignment horizontal="center" vertical="top" wrapText="1"/>
    </xf>
    <xf numFmtId="0" fontId="5" fillId="2" borderId="9" xfId="0" applyFont="1" applyFill="1" applyBorder="1" applyAlignment="1">
      <alignment horizontal="center" vertical="top" wrapText="1"/>
    </xf>
    <xf numFmtId="0" fontId="5" fillId="2" borderId="3" xfId="0" applyFont="1" applyFill="1" applyBorder="1" applyAlignment="1">
      <alignment horizontal="center" vertical="top" wrapText="1"/>
    </xf>
    <xf numFmtId="2" fontId="5" fillId="2" borderId="1" xfId="0" applyNumberFormat="1" applyFont="1" applyFill="1" applyBorder="1" applyAlignment="1">
      <alignment horizontal="center" vertical="top" wrapText="1"/>
    </xf>
    <xf numFmtId="0" fontId="13" fillId="3" borderId="1" xfId="0" applyFont="1" applyFill="1" applyBorder="1" applyAlignment="1">
      <alignment horizontal="center" vertical="top"/>
    </xf>
    <xf numFmtId="2" fontId="5" fillId="2" borderId="2" xfId="0" applyNumberFormat="1" applyFont="1" applyFill="1" applyBorder="1" applyAlignment="1">
      <alignment horizontal="center" vertical="top" wrapText="1"/>
    </xf>
    <xf numFmtId="2" fontId="5" fillId="2" borderId="9" xfId="0" applyNumberFormat="1" applyFont="1" applyFill="1" applyBorder="1" applyAlignment="1">
      <alignment horizontal="center" vertical="top" wrapText="1"/>
    </xf>
    <xf numFmtId="2" fontId="5" fillId="2" borderId="3" xfId="0" applyNumberFormat="1" applyFont="1" applyFill="1" applyBorder="1" applyAlignment="1">
      <alignment horizontal="center" vertical="top" wrapText="1"/>
    </xf>
    <xf numFmtId="0" fontId="4" fillId="2" borderId="2" xfId="0" applyFont="1" applyFill="1" applyBorder="1" applyAlignment="1">
      <alignment horizontal="center" vertical="top" wrapText="1"/>
    </xf>
    <xf numFmtId="0" fontId="4" fillId="2" borderId="9" xfId="0" applyFont="1" applyFill="1" applyBorder="1" applyAlignment="1">
      <alignment horizontal="center" vertical="top" wrapText="1"/>
    </xf>
    <xf numFmtId="0" fontId="4" fillId="2" borderId="3" xfId="0" applyFont="1" applyFill="1" applyBorder="1" applyAlignment="1">
      <alignment horizontal="center" vertical="top" wrapText="1"/>
    </xf>
    <xf numFmtId="164" fontId="5" fillId="2" borderId="2" xfId="0" applyNumberFormat="1" applyFont="1" applyFill="1" applyBorder="1" applyAlignment="1">
      <alignment horizontal="center" vertical="top" wrapText="1"/>
    </xf>
    <xf numFmtId="164" fontId="5" fillId="2" borderId="9" xfId="0" applyNumberFormat="1" applyFont="1" applyFill="1" applyBorder="1" applyAlignment="1">
      <alignment horizontal="center" vertical="top" wrapText="1"/>
    </xf>
    <xf numFmtId="164" fontId="5" fillId="2" borderId="3" xfId="0" applyNumberFormat="1" applyFont="1" applyFill="1" applyBorder="1" applyAlignment="1">
      <alignment horizontal="center" vertical="top" wrapText="1"/>
    </xf>
    <xf numFmtId="164" fontId="5" fillId="2" borderId="1" xfId="0" applyNumberFormat="1" applyFont="1" applyFill="1" applyBorder="1" applyAlignment="1">
      <alignment horizontal="center" vertical="top" wrapText="1"/>
    </xf>
    <xf numFmtId="0" fontId="6" fillId="2" borderId="2" xfId="0" applyFont="1" applyFill="1" applyBorder="1" applyAlignment="1">
      <alignment horizontal="center" vertical="top"/>
    </xf>
    <xf numFmtId="0" fontId="6" fillId="2" borderId="9" xfId="0" applyFont="1" applyFill="1" applyBorder="1" applyAlignment="1">
      <alignment horizontal="center" vertical="top"/>
    </xf>
    <xf numFmtId="0" fontId="6" fillId="2" borderId="3" xfId="0" applyFont="1" applyFill="1" applyBorder="1" applyAlignment="1">
      <alignment horizontal="center" vertical="top"/>
    </xf>
    <xf numFmtId="0" fontId="6" fillId="2" borderId="1" xfId="0" applyFont="1" applyFill="1" applyBorder="1" applyAlignment="1">
      <alignment horizontal="center" vertical="top"/>
    </xf>
    <xf numFmtId="164" fontId="6" fillId="2" borderId="2" xfId="0" applyNumberFormat="1" applyFont="1" applyFill="1" applyBorder="1" applyAlignment="1">
      <alignment horizontal="center" vertical="top" wrapText="1"/>
    </xf>
    <xf numFmtId="164" fontId="6" fillId="2" borderId="9" xfId="0" applyNumberFormat="1" applyFont="1" applyFill="1" applyBorder="1" applyAlignment="1">
      <alignment horizontal="center" vertical="top" wrapText="1"/>
    </xf>
    <xf numFmtId="164" fontId="6" fillId="2" borderId="3" xfId="0" applyNumberFormat="1" applyFont="1" applyFill="1" applyBorder="1" applyAlignment="1">
      <alignment horizontal="center" vertical="top" wrapText="1"/>
    </xf>
    <xf numFmtId="164" fontId="7" fillId="2" borderId="1" xfId="0" applyNumberFormat="1" applyFont="1" applyFill="1" applyBorder="1" applyAlignment="1">
      <alignment horizontal="center" vertical="top" wrapText="1"/>
    </xf>
    <xf numFmtId="0" fontId="8" fillId="2" borderId="1" xfId="0" applyFont="1" applyFill="1" applyBorder="1" applyAlignment="1">
      <alignment horizontal="center" vertical="top" wrapText="1"/>
    </xf>
    <xf numFmtId="164" fontId="6" fillId="2" borderId="1" xfId="0" applyNumberFormat="1" applyFont="1" applyFill="1" applyBorder="1" applyAlignment="1">
      <alignment horizontal="center" vertical="top" wrapText="1"/>
    </xf>
    <xf numFmtId="0" fontId="5" fillId="2" borderId="25" xfId="0" applyFont="1" applyFill="1" applyBorder="1" applyAlignment="1">
      <alignment horizontal="center" vertical="top" wrapText="1"/>
    </xf>
    <xf numFmtId="0" fontId="6" fillId="2" borderId="3" xfId="0" applyFont="1" applyFill="1" applyBorder="1" applyAlignment="1">
      <alignment horizontal="left" vertical="top" wrapText="1"/>
    </xf>
    <xf numFmtId="4" fontId="5" fillId="2" borderId="2" xfId="0" applyNumberFormat="1" applyFont="1" applyFill="1" applyBorder="1" applyAlignment="1">
      <alignment horizontal="center" vertical="top" wrapText="1"/>
    </xf>
    <xf numFmtId="4" fontId="5" fillId="2" borderId="9" xfId="0" applyNumberFormat="1" applyFont="1" applyFill="1" applyBorder="1" applyAlignment="1">
      <alignment horizontal="center" vertical="top" wrapText="1"/>
    </xf>
    <xf numFmtId="4" fontId="5" fillId="2" borderId="3" xfId="0" applyNumberFormat="1" applyFont="1" applyFill="1" applyBorder="1" applyAlignment="1">
      <alignment horizontal="center" vertical="top" wrapText="1"/>
    </xf>
    <xf numFmtId="0" fontId="3" fillId="2" borderId="1" xfId="0" applyFont="1" applyFill="1" applyBorder="1" applyAlignment="1">
      <alignment horizontal="center" vertical="top" wrapText="1"/>
    </xf>
    <xf numFmtId="4" fontId="5" fillId="2" borderId="1" xfId="0" applyNumberFormat="1" applyFont="1" applyFill="1" applyBorder="1" applyAlignment="1">
      <alignment horizontal="center" vertical="top" wrapText="1"/>
    </xf>
    <xf numFmtId="0" fontId="7" fillId="2" borderId="1" xfId="0" applyFont="1" applyFill="1" applyBorder="1" applyAlignment="1">
      <alignment horizontal="center" vertical="top" wrapText="1"/>
    </xf>
    <xf numFmtId="164" fontId="7" fillId="2" borderId="2" xfId="0" applyNumberFormat="1" applyFont="1" applyFill="1" applyBorder="1" applyAlignment="1">
      <alignment horizontal="center" vertical="top" wrapText="1"/>
    </xf>
    <xf numFmtId="164" fontId="7" fillId="2" borderId="9" xfId="0" applyNumberFormat="1" applyFont="1" applyFill="1" applyBorder="1" applyAlignment="1">
      <alignment horizontal="center" vertical="top" wrapText="1"/>
    </xf>
    <xf numFmtId="164" fontId="7" fillId="2" borderId="3" xfId="0" applyNumberFormat="1" applyFont="1" applyFill="1" applyBorder="1" applyAlignment="1">
      <alignment horizontal="center" vertical="top" wrapText="1"/>
    </xf>
    <xf numFmtId="2" fontId="5" fillId="2" borderId="2" xfId="0" applyNumberFormat="1" applyFont="1" applyFill="1" applyBorder="1" applyAlignment="1">
      <alignment horizontal="center" vertical="top"/>
    </xf>
    <xf numFmtId="2" fontId="5" fillId="2" borderId="9" xfId="0" applyNumberFormat="1" applyFont="1" applyFill="1" applyBorder="1" applyAlignment="1">
      <alignment horizontal="center" vertical="top"/>
    </xf>
    <xf numFmtId="2" fontId="5" fillId="2" borderId="3" xfId="0" applyNumberFormat="1" applyFont="1" applyFill="1" applyBorder="1" applyAlignment="1">
      <alignment horizontal="center" vertical="top"/>
    </xf>
    <xf numFmtId="164" fontId="8" fillId="2" borderId="1" xfId="0" applyNumberFormat="1" applyFont="1" applyFill="1" applyBorder="1" applyAlignment="1">
      <alignment horizontal="center" vertical="top" wrapText="1"/>
    </xf>
    <xf numFmtId="0" fontId="6" fillId="2" borderId="25" xfId="0" applyFont="1" applyFill="1" applyBorder="1" applyAlignment="1">
      <alignment horizontal="left" vertical="top" wrapText="1"/>
    </xf>
    <xf numFmtId="0" fontId="6" fillId="2" borderId="25" xfId="0" applyFont="1" applyFill="1" applyBorder="1" applyAlignment="1">
      <alignment horizontal="center" vertical="top" wrapText="1"/>
    </xf>
    <xf numFmtId="164" fontId="8" fillId="2" borderId="2" xfId="0" applyNumberFormat="1" applyFont="1" applyFill="1" applyBorder="1" applyAlignment="1">
      <alignment horizontal="center" vertical="top" wrapText="1"/>
    </xf>
    <xf numFmtId="164" fontId="8" fillId="2" borderId="9" xfId="0" applyNumberFormat="1" applyFont="1" applyFill="1" applyBorder="1" applyAlignment="1">
      <alignment horizontal="center" vertical="top" wrapText="1"/>
    </xf>
    <xf numFmtId="164" fontId="8" fillId="2" borderId="3" xfId="0" applyNumberFormat="1" applyFont="1" applyFill="1" applyBorder="1" applyAlignment="1">
      <alignment horizontal="center" vertical="top" wrapText="1"/>
    </xf>
    <xf numFmtId="0" fontId="5" fillId="2" borderId="2" xfId="0" applyFont="1" applyFill="1" applyBorder="1" applyAlignment="1">
      <alignment horizontal="center" vertical="top"/>
    </xf>
    <xf numFmtId="0" fontId="5" fillId="2" borderId="3" xfId="0" applyFont="1" applyFill="1" applyBorder="1" applyAlignment="1">
      <alignment horizontal="center" vertical="top"/>
    </xf>
    <xf numFmtId="0" fontId="4" fillId="2" borderId="1" xfId="0" applyFont="1" applyFill="1" applyBorder="1" applyAlignment="1">
      <alignment horizontal="center" vertical="top" wrapText="1"/>
    </xf>
    <xf numFmtId="4" fontId="7" fillId="2" borderId="1" xfId="0" applyNumberFormat="1" applyFont="1" applyFill="1" applyBorder="1" applyAlignment="1">
      <alignment horizontal="center" vertical="top" wrapText="1"/>
    </xf>
    <xf numFmtId="14" fontId="4" fillId="2" borderId="2" xfId="0" applyNumberFormat="1" applyFont="1" applyFill="1" applyBorder="1" applyAlignment="1">
      <alignment horizontal="center" vertical="top"/>
    </xf>
    <xf numFmtId="14" fontId="4" fillId="2" borderId="9" xfId="0" applyNumberFormat="1" applyFont="1" applyFill="1" applyBorder="1" applyAlignment="1">
      <alignment horizontal="center" vertical="top"/>
    </xf>
    <xf numFmtId="14" fontId="4" fillId="2" borderId="3" xfId="0" applyNumberFormat="1" applyFont="1" applyFill="1" applyBorder="1" applyAlignment="1">
      <alignment horizontal="center" vertical="top"/>
    </xf>
    <xf numFmtId="0" fontId="23" fillId="2" borderId="2" xfId="0" applyFont="1" applyFill="1" applyBorder="1" applyAlignment="1">
      <alignment horizontal="center" vertical="top" wrapText="1"/>
    </xf>
    <xf numFmtId="0" fontId="23" fillId="2" borderId="9" xfId="0" applyFont="1" applyFill="1" applyBorder="1" applyAlignment="1">
      <alignment horizontal="center" vertical="top" wrapText="1"/>
    </xf>
    <xf numFmtId="0" fontId="23" fillId="2" borderId="30" xfId="0" applyFont="1" applyFill="1" applyBorder="1" applyAlignment="1">
      <alignment horizontal="center" vertical="top" wrapText="1"/>
    </xf>
    <xf numFmtId="14" fontId="23" fillId="2" borderId="2" xfId="0" applyNumberFormat="1" applyFont="1" applyFill="1" applyBorder="1" applyAlignment="1">
      <alignment horizontal="center" vertical="top" wrapText="1"/>
    </xf>
    <xf numFmtId="14" fontId="23" fillId="2" borderId="9" xfId="0" applyNumberFormat="1" applyFont="1" applyFill="1" applyBorder="1" applyAlignment="1">
      <alignment horizontal="center" vertical="top" wrapText="1"/>
    </xf>
    <xf numFmtId="14" fontId="23" fillId="2" borderId="30" xfId="0" applyNumberFormat="1" applyFont="1" applyFill="1" applyBorder="1" applyAlignment="1">
      <alignment horizontal="center" vertical="top" wrapText="1"/>
    </xf>
    <xf numFmtId="0" fontId="23" fillId="2" borderId="3" xfId="0" applyFont="1" applyFill="1" applyBorder="1" applyAlignment="1">
      <alignment horizontal="center" vertical="top" wrapText="1"/>
    </xf>
    <xf numFmtId="0" fontId="8" fillId="2" borderId="2" xfId="0" applyFont="1" applyFill="1" applyBorder="1" applyAlignment="1">
      <alignment horizontal="center" vertical="top" wrapText="1"/>
    </xf>
    <xf numFmtId="0" fontId="8" fillId="2" borderId="9" xfId="0" applyFont="1" applyFill="1" applyBorder="1" applyAlignment="1">
      <alignment horizontal="center" vertical="top" wrapText="1"/>
    </xf>
    <xf numFmtId="0" fontId="8" fillId="2" borderId="3" xfId="0" applyFont="1" applyFill="1" applyBorder="1" applyAlignment="1">
      <alignment horizontal="center" vertical="top" wrapText="1"/>
    </xf>
    <xf numFmtId="0" fontId="7" fillId="2" borderId="2" xfId="0" applyFont="1" applyFill="1" applyBorder="1" applyAlignment="1">
      <alignment horizontal="center" vertical="top" wrapText="1"/>
    </xf>
    <xf numFmtId="0" fontId="8" fillId="2" borderId="1" xfId="0" applyFont="1" applyFill="1" applyBorder="1" applyAlignment="1">
      <alignment horizontal="center" vertical="top"/>
    </xf>
    <xf numFmtId="0" fontId="6" fillId="2" borderId="2" xfId="0" applyFont="1" applyFill="1" applyBorder="1" applyAlignment="1">
      <alignment vertical="top" wrapText="1"/>
    </xf>
    <xf numFmtId="0" fontId="6" fillId="2" borderId="3" xfId="0" applyFont="1" applyFill="1" applyBorder="1" applyAlignment="1">
      <alignment vertical="top" wrapText="1"/>
    </xf>
    <xf numFmtId="0" fontId="8" fillId="2" borderId="2"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3" xfId="0" applyFont="1" applyFill="1" applyBorder="1" applyAlignment="1">
      <alignment horizontal="left" vertical="top" wrapText="1"/>
    </xf>
    <xf numFmtId="164" fontId="6" fillId="2" borderId="2" xfId="0" applyNumberFormat="1" applyFont="1" applyFill="1" applyBorder="1" applyAlignment="1">
      <alignment horizontal="center" vertical="top"/>
    </xf>
    <xf numFmtId="164" fontId="6" fillId="2" borderId="9" xfId="0" applyNumberFormat="1" applyFont="1" applyFill="1" applyBorder="1" applyAlignment="1">
      <alignment horizontal="center" vertical="top"/>
    </xf>
    <xf numFmtId="164" fontId="6" fillId="2" borderId="3" xfId="0" applyNumberFormat="1" applyFont="1" applyFill="1" applyBorder="1" applyAlignment="1">
      <alignment horizontal="center" vertical="top"/>
    </xf>
    <xf numFmtId="164" fontId="5" fillId="2" borderId="2" xfId="0" applyNumberFormat="1" applyFont="1" applyFill="1" applyBorder="1" applyAlignment="1">
      <alignment horizontal="center" vertical="top"/>
    </xf>
    <xf numFmtId="164" fontId="5" fillId="2" borderId="9" xfId="0" applyNumberFormat="1" applyFont="1" applyFill="1" applyBorder="1" applyAlignment="1">
      <alignment horizontal="center" vertical="top"/>
    </xf>
    <xf numFmtId="164" fontId="5" fillId="2" borderId="3" xfId="0" applyNumberFormat="1" applyFont="1" applyFill="1" applyBorder="1" applyAlignment="1">
      <alignment horizontal="center" vertical="top"/>
    </xf>
    <xf numFmtId="0" fontId="8" fillId="2" borderId="1" xfId="0" applyFont="1" applyFill="1" applyBorder="1" applyAlignment="1">
      <alignment horizontal="left" vertical="top" wrapText="1"/>
    </xf>
    <xf numFmtId="0" fontId="9" fillId="2" borderId="1" xfId="0" applyFont="1" applyFill="1" applyBorder="1" applyAlignment="1">
      <alignment horizontal="left" vertical="top" wrapText="1"/>
    </xf>
    <xf numFmtId="0" fontId="7" fillId="2" borderId="9" xfId="0" applyFont="1" applyFill="1" applyBorder="1" applyAlignment="1">
      <alignment horizontal="center" vertical="top" wrapText="1"/>
    </xf>
    <xf numFmtId="0" fontId="7" fillId="2" borderId="3" xfId="0" applyFont="1" applyFill="1" applyBorder="1" applyAlignment="1">
      <alignment horizontal="center" vertical="top" wrapText="1"/>
    </xf>
    <xf numFmtId="0" fontId="11" fillId="2" borderId="1" xfId="0" applyFont="1" applyFill="1" applyBorder="1" applyAlignment="1">
      <alignment horizontal="center" vertical="top" wrapText="1"/>
    </xf>
    <xf numFmtId="2" fontId="8" fillId="2" borderId="1" xfId="0" applyNumberFormat="1" applyFont="1" applyFill="1" applyBorder="1" applyAlignment="1">
      <alignment horizontal="center" vertical="top" wrapText="1"/>
    </xf>
    <xf numFmtId="4" fontId="9" fillId="2" borderId="1" xfId="0" applyNumberFormat="1" applyFont="1" applyFill="1" applyBorder="1" applyAlignment="1">
      <alignment horizontal="center" vertical="top" wrapText="1"/>
    </xf>
    <xf numFmtId="0" fontId="9" fillId="2" borderId="1" xfId="0" applyFont="1" applyFill="1" applyBorder="1" applyAlignment="1">
      <alignment horizontal="center" vertical="top" wrapText="1"/>
    </xf>
    <xf numFmtId="0" fontId="4" fillId="4" borderId="1" xfId="0" applyFont="1" applyFill="1" applyBorder="1" applyAlignment="1">
      <alignment horizontal="center" vertical="top"/>
    </xf>
    <xf numFmtId="0" fontId="5" fillId="2" borderId="1" xfId="0" applyFont="1" applyFill="1" applyBorder="1" applyAlignment="1">
      <alignment horizontal="center"/>
    </xf>
    <xf numFmtId="14" fontId="4" fillId="4" borderId="1" xfId="0" applyNumberFormat="1" applyFont="1" applyFill="1" applyBorder="1" applyAlignment="1">
      <alignment horizontal="center" vertical="top"/>
    </xf>
    <xf numFmtId="0" fontId="3" fillId="4" borderId="1" xfId="0" applyFont="1" applyFill="1" applyBorder="1" applyAlignment="1">
      <alignment horizontal="left" vertical="top" wrapText="1"/>
    </xf>
    <xf numFmtId="0" fontId="6" fillId="2" borderId="1" xfId="0" applyFont="1" applyFill="1" applyBorder="1"/>
    <xf numFmtId="4" fontId="8" fillId="2" borderId="2" xfId="0" applyNumberFormat="1" applyFont="1" applyFill="1" applyBorder="1" applyAlignment="1">
      <alignment horizontal="center" vertical="top" wrapText="1"/>
    </xf>
    <xf numFmtId="0" fontId="23" fillId="2" borderId="1" xfId="0" applyFont="1" applyFill="1" applyBorder="1" applyAlignment="1">
      <alignment horizontal="center" vertical="top" wrapText="1"/>
    </xf>
    <xf numFmtId="0" fontId="5" fillId="2" borderId="2" xfId="0" applyFont="1" applyFill="1" applyBorder="1" applyAlignment="1">
      <alignment horizontal="left" vertical="top" wrapText="1"/>
    </xf>
    <xf numFmtId="0" fontId="6" fillId="2" borderId="2" xfId="0" applyFont="1" applyFill="1" applyBorder="1" applyAlignment="1">
      <alignment horizontal="center" vertical="top" wrapText="1" shrinkToFit="1"/>
    </xf>
    <xf numFmtId="0" fontId="6" fillId="2" borderId="9" xfId="0" applyFont="1" applyFill="1" applyBorder="1" applyAlignment="1">
      <alignment horizontal="center" vertical="top" wrapText="1" shrinkToFit="1"/>
    </xf>
    <xf numFmtId="0" fontId="6" fillId="2" borderId="3" xfId="0" applyFont="1" applyFill="1" applyBorder="1" applyAlignment="1">
      <alignment horizontal="center" vertical="top" wrapText="1" shrinkToFit="1"/>
    </xf>
    <xf numFmtId="0" fontId="6" fillId="2" borderId="2" xfId="0" applyFont="1" applyFill="1" applyBorder="1" applyAlignment="1">
      <alignment horizontal="left" vertical="top" shrinkToFit="1"/>
    </xf>
    <xf numFmtId="0" fontId="6" fillId="2" borderId="9" xfId="0" applyFont="1" applyFill="1" applyBorder="1" applyAlignment="1">
      <alignment horizontal="left" vertical="top" shrinkToFit="1"/>
    </xf>
    <xf numFmtId="0" fontId="6" fillId="2" borderId="3" xfId="0" applyFont="1" applyFill="1" applyBorder="1" applyAlignment="1">
      <alignment horizontal="left" vertical="top" shrinkToFit="1"/>
    </xf>
    <xf numFmtId="0" fontId="3" fillId="2" borderId="3" xfId="0" applyFont="1" applyFill="1" applyBorder="1" applyAlignment="1">
      <alignment horizontal="left" vertical="top" wrapText="1"/>
    </xf>
    <xf numFmtId="0" fontId="5" fillId="2" borderId="3" xfId="0" applyFont="1" applyFill="1" applyBorder="1" applyAlignment="1">
      <alignment horizontal="left" vertical="top" wrapText="1"/>
    </xf>
    <xf numFmtId="0" fontId="3" fillId="2" borderId="1" xfId="0" applyFont="1" applyFill="1" applyBorder="1" applyAlignment="1">
      <alignment horizontal="center" vertical="top"/>
    </xf>
    <xf numFmtId="4" fontId="3" fillId="2" borderId="1" xfId="0" applyNumberFormat="1" applyFont="1" applyFill="1" applyBorder="1" applyAlignment="1">
      <alignment horizontal="center" vertical="top" wrapText="1"/>
    </xf>
    <xf numFmtId="0" fontId="7" fillId="2" borderId="1" xfId="0" applyFont="1" applyFill="1" applyBorder="1" applyAlignment="1">
      <alignment horizontal="left" vertical="top" wrapText="1"/>
    </xf>
    <xf numFmtId="0" fontId="12" fillId="2" borderId="1" xfId="0" applyFont="1" applyFill="1" applyBorder="1" applyAlignment="1">
      <alignment horizontal="center" vertical="top" wrapText="1"/>
    </xf>
    <xf numFmtId="0" fontId="6" fillId="2" borderId="1" xfId="0" applyFont="1" applyFill="1" applyBorder="1" applyAlignment="1">
      <alignment vertical="top" wrapText="1"/>
    </xf>
    <xf numFmtId="0" fontId="8" fillId="2" borderId="2" xfId="0" applyFont="1" applyFill="1" applyBorder="1" applyAlignment="1">
      <alignment horizontal="center" vertical="top"/>
    </xf>
    <xf numFmtId="0" fontId="9" fillId="2" borderId="2" xfId="0" applyFont="1" applyFill="1" applyBorder="1" applyAlignment="1">
      <alignment horizontal="center" vertical="top" wrapText="1"/>
    </xf>
    <xf numFmtId="0" fontId="9" fillId="2" borderId="9" xfId="0" applyFont="1" applyFill="1" applyBorder="1" applyAlignment="1">
      <alignment horizontal="center" vertical="top" wrapText="1"/>
    </xf>
    <xf numFmtId="0" fontId="3" fillId="2" borderId="2" xfId="0" applyFont="1" applyFill="1" applyBorder="1" applyAlignment="1">
      <alignment horizontal="center" vertical="top" wrapText="1"/>
    </xf>
    <xf numFmtId="0" fontId="3" fillId="2" borderId="9" xfId="0" applyFont="1" applyFill="1" applyBorder="1" applyAlignment="1">
      <alignment horizontal="center" vertical="top" wrapText="1"/>
    </xf>
    <xf numFmtId="0" fontId="3" fillId="2" borderId="3" xfId="0" applyFont="1" applyFill="1" applyBorder="1" applyAlignment="1">
      <alignment horizontal="center" vertical="top" wrapText="1"/>
    </xf>
    <xf numFmtId="14" fontId="23" fillId="2" borderId="3" xfId="0" applyNumberFormat="1" applyFont="1" applyFill="1" applyBorder="1" applyAlignment="1">
      <alignment horizontal="center" vertical="top" wrapText="1"/>
    </xf>
    <xf numFmtId="4" fontId="7" fillId="2" borderId="2" xfId="0" applyNumberFormat="1" applyFont="1" applyFill="1" applyBorder="1" applyAlignment="1">
      <alignment horizontal="center" vertical="top" wrapText="1"/>
    </xf>
    <xf numFmtId="4" fontId="7" fillId="2" borderId="9" xfId="0" applyNumberFormat="1" applyFont="1" applyFill="1" applyBorder="1" applyAlignment="1">
      <alignment horizontal="center" vertical="top" wrapText="1"/>
    </xf>
    <xf numFmtId="4" fontId="7" fillId="2" borderId="3" xfId="0" applyNumberFormat="1" applyFont="1" applyFill="1" applyBorder="1" applyAlignment="1">
      <alignment horizontal="center" vertical="top" wrapText="1"/>
    </xf>
    <xf numFmtId="2" fontId="8" fillId="2" borderId="2" xfId="0" applyNumberFormat="1" applyFont="1" applyFill="1" applyBorder="1" applyAlignment="1">
      <alignment horizontal="center" vertical="top" wrapText="1"/>
    </xf>
    <xf numFmtId="2" fontId="8" fillId="2" borderId="9" xfId="0" applyNumberFormat="1" applyFont="1" applyFill="1" applyBorder="1" applyAlignment="1">
      <alignment horizontal="center" vertical="top" wrapText="1"/>
    </xf>
    <xf numFmtId="2" fontId="8" fillId="2" borderId="3" xfId="0" applyNumberFormat="1" applyFont="1" applyFill="1" applyBorder="1" applyAlignment="1">
      <alignment horizontal="center" vertical="top" wrapText="1"/>
    </xf>
    <xf numFmtId="0" fontId="6" fillId="4" borderId="2" xfId="0" applyFont="1" applyFill="1" applyBorder="1" applyAlignment="1">
      <alignment horizontal="center" vertical="top"/>
    </xf>
    <xf numFmtId="0" fontId="6" fillId="4" borderId="9" xfId="0" applyFont="1" applyFill="1" applyBorder="1" applyAlignment="1">
      <alignment horizontal="center" vertical="top"/>
    </xf>
    <xf numFmtId="0" fontId="6" fillId="4" borderId="3" xfId="0" applyFont="1" applyFill="1" applyBorder="1" applyAlignment="1">
      <alignment horizontal="center" vertical="top"/>
    </xf>
    <xf numFmtId="0" fontId="3" fillId="4" borderId="2" xfId="0" applyFont="1" applyFill="1" applyBorder="1" applyAlignment="1">
      <alignment horizontal="center" vertical="top" wrapText="1"/>
    </xf>
    <xf numFmtId="0" fontId="3" fillId="4" borderId="9" xfId="0" applyFont="1" applyFill="1" applyBorder="1" applyAlignment="1">
      <alignment horizontal="center" vertical="top" wrapText="1"/>
    </xf>
    <xf numFmtId="0" fontId="3" fillId="4" borderId="3" xfId="0" applyFont="1" applyFill="1" applyBorder="1" applyAlignment="1">
      <alignment horizontal="center" vertical="top" wrapText="1"/>
    </xf>
    <xf numFmtId="4" fontId="23" fillId="2" borderId="2" xfId="0" applyNumberFormat="1" applyFont="1" applyFill="1" applyBorder="1" applyAlignment="1">
      <alignment horizontal="center" vertical="top" wrapText="1"/>
    </xf>
    <xf numFmtId="4" fontId="23" fillId="2" borderId="9" xfId="0" applyNumberFormat="1" applyFont="1" applyFill="1" applyBorder="1" applyAlignment="1">
      <alignment horizontal="center" vertical="top"/>
    </xf>
    <xf numFmtId="4" fontId="23" fillId="2" borderId="3" xfId="0" applyNumberFormat="1" applyFont="1" applyFill="1" applyBorder="1" applyAlignment="1">
      <alignment horizontal="center" vertical="top"/>
    </xf>
    <xf numFmtId="0" fontId="9" fillId="2" borderId="1" xfId="0" applyFont="1" applyFill="1" applyBorder="1" applyAlignment="1">
      <alignment horizontal="left" vertical="top"/>
    </xf>
    <xf numFmtId="0" fontId="3" fillId="2" borderId="1" xfId="0" quotePrefix="1" applyFont="1" applyFill="1" applyBorder="1" applyAlignment="1">
      <alignment horizontal="center" vertical="top" wrapText="1"/>
    </xf>
    <xf numFmtId="0" fontId="6" fillId="4" borderId="1" xfId="0" applyFont="1" applyFill="1" applyBorder="1" applyAlignment="1">
      <alignment horizontal="center" vertical="top"/>
    </xf>
    <xf numFmtId="0" fontId="3" fillId="4" borderId="1" xfId="0" applyFont="1" applyFill="1" applyBorder="1" applyAlignment="1">
      <alignment horizontal="center" vertical="top" wrapText="1"/>
    </xf>
    <xf numFmtId="0" fontId="6" fillId="2" borderId="1" xfId="0" applyFont="1" applyFill="1" applyBorder="1" applyAlignment="1">
      <alignment horizontal="center"/>
    </xf>
    <xf numFmtId="0" fontId="3" fillId="4" borderId="1" xfId="0" applyFont="1" applyFill="1" applyBorder="1" applyAlignment="1">
      <alignment horizontal="center" vertical="top"/>
    </xf>
    <xf numFmtId="2" fontId="4" fillId="4" borderId="1" xfId="0" applyNumberFormat="1" applyFont="1" applyFill="1" applyBorder="1" applyAlignment="1">
      <alignment horizontal="left" vertical="top"/>
    </xf>
    <xf numFmtId="0" fontId="5" fillId="2" borderId="1" xfId="0" applyFont="1" applyFill="1" applyBorder="1"/>
    <xf numFmtId="0" fontId="8" fillId="2" borderId="5" xfId="0" applyFont="1" applyFill="1" applyBorder="1" applyAlignment="1">
      <alignment horizontal="center" vertical="top" wrapText="1"/>
    </xf>
    <xf numFmtId="0" fontId="8" fillId="2" borderId="12" xfId="0" applyFont="1" applyFill="1" applyBorder="1" applyAlignment="1">
      <alignment horizontal="center" vertical="top" wrapText="1"/>
    </xf>
    <xf numFmtId="164" fontId="4" fillId="2" borderId="2" xfId="0" applyNumberFormat="1" applyFont="1" applyFill="1" applyBorder="1" applyAlignment="1">
      <alignment horizontal="center" vertical="top" wrapText="1"/>
    </xf>
    <xf numFmtId="164" fontId="4" fillId="2" borderId="9" xfId="0" applyNumberFormat="1" applyFont="1" applyFill="1" applyBorder="1" applyAlignment="1">
      <alignment horizontal="center" vertical="top" wrapText="1"/>
    </xf>
    <xf numFmtId="164" fontId="4" fillId="2" borderId="3" xfId="0" applyNumberFormat="1" applyFont="1" applyFill="1" applyBorder="1" applyAlignment="1">
      <alignment horizontal="center" vertical="top" wrapText="1"/>
    </xf>
    <xf numFmtId="2" fontId="4" fillId="2" borderId="1" xfId="0" applyNumberFormat="1" applyFont="1" applyFill="1" applyBorder="1" applyAlignment="1">
      <alignment horizontal="center" vertical="top" wrapText="1"/>
    </xf>
    <xf numFmtId="0" fontId="6" fillId="2" borderId="4" xfId="0" applyFont="1" applyFill="1" applyBorder="1" applyAlignment="1">
      <alignment horizontal="center" vertical="top"/>
    </xf>
    <xf numFmtId="0" fontId="6" fillId="2" borderId="28" xfId="0" applyFont="1" applyFill="1" applyBorder="1" applyAlignment="1">
      <alignment horizontal="center" vertical="top"/>
    </xf>
    <xf numFmtId="4" fontId="7" fillId="2" borderId="1" xfId="0" applyNumberFormat="1" applyFont="1" applyFill="1" applyBorder="1" applyAlignment="1">
      <alignment horizontal="left" vertical="top" wrapText="1"/>
    </xf>
    <xf numFmtId="4" fontId="7" fillId="2" borderId="1" xfId="0" applyNumberFormat="1" applyFont="1" applyFill="1" applyBorder="1" applyAlignment="1">
      <alignment horizontal="left" vertical="top"/>
    </xf>
    <xf numFmtId="0" fontId="5" fillId="2" borderId="1" xfId="0" applyFont="1" applyFill="1" applyBorder="1" applyAlignment="1">
      <alignment horizontal="center" vertical="top"/>
    </xf>
    <xf numFmtId="2" fontId="4" fillId="2" borderId="3" xfId="0" applyNumberFormat="1" applyFont="1" applyFill="1" applyBorder="1" applyAlignment="1">
      <alignment horizontal="center" vertical="top"/>
    </xf>
    <xf numFmtId="0" fontId="4" fillId="2" borderId="1" xfId="0" applyFont="1" applyFill="1" applyBorder="1" applyAlignment="1">
      <alignment horizontal="center" vertical="top"/>
    </xf>
    <xf numFmtId="2" fontId="7" fillId="2" borderId="2" xfId="0" applyNumberFormat="1" applyFont="1" applyFill="1" applyBorder="1" applyAlignment="1">
      <alignment horizontal="center" vertical="top"/>
    </xf>
    <xf numFmtId="2" fontId="7" fillId="2" borderId="9" xfId="0" applyNumberFormat="1" applyFont="1" applyFill="1" applyBorder="1" applyAlignment="1">
      <alignment horizontal="center" vertical="top"/>
    </xf>
    <xf numFmtId="2" fontId="7" fillId="2" borderId="3" xfId="0" applyNumberFormat="1" applyFont="1" applyFill="1" applyBorder="1" applyAlignment="1">
      <alignment horizontal="center" vertical="top"/>
    </xf>
    <xf numFmtId="2" fontId="7" fillId="2" borderId="2" xfId="0" applyNumberFormat="1" applyFont="1" applyFill="1" applyBorder="1" applyAlignment="1">
      <alignment horizontal="center" vertical="top" wrapText="1"/>
    </xf>
    <xf numFmtId="2" fontId="7" fillId="2" borderId="9" xfId="0" applyNumberFormat="1" applyFont="1" applyFill="1" applyBorder="1" applyAlignment="1">
      <alignment horizontal="center" vertical="top" wrapText="1"/>
    </xf>
    <xf numFmtId="2" fontId="7" fillId="2" borderId="3" xfId="0" applyNumberFormat="1" applyFont="1" applyFill="1" applyBorder="1" applyAlignment="1">
      <alignment horizontal="center" vertical="top" wrapText="1"/>
    </xf>
    <xf numFmtId="2" fontId="5" fillId="2" borderId="1" xfId="0" applyNumberFormat="1" applyFont="1" applyFill="1" applyBorder="1" applyAlignment="1">
      <alignment horizontal="center" vertical="top"/>
    </xf>
    <xf numFmtId="0" fontId="6" fillId="2" borderId="0" xfId="0" applyFont="1" applyFill="1" applyAlignment="1">
      <alignment horizontal="center" vertical="top"/>
    </xf>
    <xf numFmtId="0" fontId="5" fillId="2" borderId="9" xfId="0" applyFont="1" applyFill="1" applyBorder="1" applyAlignment="1">
      <alignment horizontal="center" vertical="top"/>
    </xf>
    <xf numFmtId="2" fontId="7" fillId="2" borderId="1" xfId="0" applyNumberFormat="1" applyFont="1" applyFill="1" applyBorder="1" applyAlignment="1">
      <alignment horizontal="center" vertical="top" wrapText="1"/>
    </xf>
    <xf numFmtId="4" fontId="6" fillId="2" borderId="2" xfId="0" applyNumberFormat="1" applyFont="1" applyFill="1" applyBorder="1" applyAlignment="1">
      <alignment horizontal="center" vertical="top" wrapText="1"/>
    </xf>
    <xf numFmtId="4" fontId="6" fillId="2" borderId="9" xfId="0" applyNumberFormat="1" applyFont="1" applyFill="1" applyBorder="1" applyAlignment="1">
      <alignment horizontal="center" vertical="top" wrapText="1"/>
    </xf>
    <xf numFmtId="4" fontId="6" fillId="2" borderId="3" xfId="0" applyNumberFormat="1" applyFont="1" applyFill="1" applyBorder="1" applyAlignment="1">
      <alignment horizontal="center" vertical="top" wrapText="1"/>
    </xf>
    <xf numFmtId="14" fontId="11" fillId="2" borderId="1" xfId="0" applyNumberFormat="1" applyFont="1" applyFill="1" applyBorder="1" applyAlignment="1">
      <alignment horizontal="center" vertical="top"/>
    </xf>
    <xf numFmtId="0" fontId="4" fillId="2" borderId="2" xfId="0" applyFont="1" applyFill="1" applyBorder="1" applyAlignment="1">
      <alignment horizontal="center" vertical="top"/>
    </xf>
    <xf numFmtId="0" fontId="4" fillId="2" borderId="9" xfId="0" applyFont="1" applyFill="1" applyBorder="1" applyAlignment="1">
      <alignment horizontal="center" vertical="top"/>
    </xf>
    <xf numFmtId="0" fontId="4" fillId="2" borderId="3" xfId="0" applyFont="1" applyFill="1" applyBorder="1" applyAlignment="1">
      <alignment horizontal="center" vertical="top"/>
    </xf>
    <xf numFmtId="4" fontId="5" fillId="2" borderId="1" xfId="0" applyNumberFormat="1" applyFont="1" applyFill="1" applyBorder="1" applyAlignment="1">
      <alignment horizontal="center" vertical="top"/>
    </xf>
    <xf numFmtId="4" fontId="6" fillId="2" borderId="2" xfId="0" applyNumberFormat="1" applyFont="1" applyFill="1" applyBorder="1" applyAlignment="1">
      <alignment horizontal="center" vertical="top"/>
    </xf>
    <xf numFmtId="4" fontId="6" fillId="2" borderId="9" xfId="0" applyNumberFormat="1" applyFont="1" applyFill="1" applyBorder="1" applyAlignment="1">
      <alignment horizontal="center" vertical="top"/>
    </xf>
    <xf numFmtId="4" fontId="6" fillId="2" borderId="3" xfId="0" applyNumberFormat="1" applyFont="1" applyFill="1" applyBorder="1" applyAlignment="1">
      <alignment horizontal="center" vertical="top"/>
    </xf>
    <xf numFmtId="3" fontId="6" fillId="2" borderId="2" xfId="0" applyNumberFormat="1" applyFont="1" applyFill="1" applyBorder="1" applyAlignment="1">
      <alignment horizontal="center" vertical="top" wrapText="1"/>
    </xf>
    <xf numFmtId="3" fontId="6" fillId="2" borderId="9" xfId="0" applyNumberFormat="1" applyFont="1" applyFill="1" applyBorder="1" applyAlignment="1">
      <alignment horizontal="center" vertical="top" wrapText="1"/>
    </xf>
    <xf numFmtId="3" fontId="6" fillId="2" borderId="3" xfId="0" applyNumberFormat="1" applyFont="1" applyFill="1" applyBorder="1" applyAlignment="1">
      <alignment horizontal="center" vertical="top" wrapText="1"/>
    </xf>
    <xf numFmtId="2" fontId="7" fillId="2" borderId="1" xfId="0" applyNumberFormat="1" applyFont="1" applyFill="1" applyBorder="1" applyAlignment="1">
      <alignment horizontal="center" vertical="top"/>
    </xf>
    <xf numFmtId="4" fontId="5" fillId="2" borderId="3" xfId="0" applyNumberFormat="1" applyFont="1" applyFill="1" applyBorder="1" applyAlignment="1">
      <alignment horizontal="center" vertical="top"/>
    </xf>
    <xf numFmtId="4" fontId="5" fillId="2" borderId="1" xfId="0" applyNumberFormat="1" applyFont="1" applyFill="1" applyBorder="1" applyAlignment="1">
      <alignment horizontal="left" vertical="top" wrapText="1"/>
    </xf>
    <xf numFmtId="4" fontId="5" fillId="2" borderId="1" xfId="0" applyNumberFormat="1" applyFont="1" applyFill="1" applyBorder="1" applyAlignment="1">
      <alignment horizontal="left" vertical="top"/>
    </xf>
    <xf numFmtId="2" fontId="4" fillId="2" borderId="1" xfId="0" applyNumberFormat="1" applyFont="1" applyFill="1" applyBorder="1" applyAlignment="1">
      <alignment horizontal="left" vertical="top"/>
    </xf>
    <xf numFmtId="0" fontId="4" fillId="2" borderId="1" xfId="0" applyFont="1" applyFill="1" applyBorder="1" applyAlignment="1">
      <alignment horizontal="left" vertical="top"/>
    </xf>
    <xf numFmtId="165" fontId="5" fillId="2" borderId="2" xfId="0" applyNumberFormat="1" applyFont="1" applyFill="1" applyBorder="1" applyAlignment="1">
      <alignment horizontal="center" vertical="top"/>
    </xf>
    <xf numFmtId="165" fontId="5" fillId="2" borderId="9" xfId="0" applyNumberFormat="1" applyFont="1" applyFill="1" applyBorder="1" applyAlignment="1">
      <alignment horizontal="center" vertical="top"/>
    </xf>
    <xf numFmtId="165" fontId="5" fillId="2" borderId="3" xfId="0" applyNumberFormat="1" applyFont="1" applyFill="1" applyBorder="1" applyAlignment="1">
      <alignment horizontal="center" vertical="top"/>
    </xf>
    <xf numFmtId="0" fontId="23" fillId="2" borderId="36" xfId="0" applyFont="1" applyFill="1" applyBorder="1" applyAlignment="1">
      <alignment horizontal="center" vertical="top" wrapText="1"/>
    </xf>
    <xf numFmtId="0" fontId="26" fillId="2" borderId="36" xfId="0" applyFont="1" applyFill="1" applyBorder="1" applyAlignment="1">
      <alignment horizontal="center" vertical="top"/>
    </xf>
    <xf numFmtId="0" fontId="6" fillId="2" borderId="2"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3" xfId="0" applyFont="1" applyFill="1" applyBorder="1" applyAlignment="1">
      <alignment horizontal="center" vertical="center"/>
    </xf>
    <xf numFmtId="0" fontId="4" fillId="2" borderId="3" xfId="0" applyFont="1" applyFill="1" applyBorder="1" applyAlignment="1">
      <alignment horizontal="left" vertical="top" wrapText="1"/>
    </xf>
    <xf numFmtId="0" fontId="4" fillId="2" borderId="1" xfId="0" applyFont="1" applyFill="1" applyBorder="1" applyAlignment="1">
      <alignment horizontal="left" vertical="top" wrapText="1"/>
    </xf>
    <xf numFmtId="0" fontId="8" fillId="2" borderId="27" xfId="0" applyFont="1" applyFill="1" applyBorder="1" applyAlignment="1">
      <alignment horizontal="center" vertical="top" wrapText="1"/>
    </xf>
    <xf numFmtId="0" fontId="3" fillId="2" borderId="1" xfId="0" applyFont="1" applyFill="1" applyBorder="1" applyAlignment="1">
      <alignment horizontal="left" vertical="top"/>
    </xf>
    <xf numFmtId="0" fontId="8" fillId="2" borderId="9" xfId="0" applyFont="1" applyFill="1" applyBorder="1" applyAlignment="1">
      <alignment horizontal="center" vertical="top"/>
    </xf>
    <xf numFmtId="0" fontId="8" fillId="2" borderId="3" xfId="0" applyFont="1" applyFill="1" applyBorder="1" applyAlignment="1">
      <alignment horizontal="center" vertical="top"/>
    </xf>
    <xf numFmtId="4" fontId="6" fillId="2" borderId="1" xfId="0" applyNumberFormat="1" applyFont="1" applyFill="1" applyBorder="1" applyAlignment="1">
      <alignment horizontal="center" vertical="top" wrapText="1"/>
    </xf>
    <xf numFmtId="3" fontId="8" fillId="2" borderId="2" xfId="0" applyNumberFormat="1" applyFont="1" applyFill="1" applyBorder="1" applyAlignment="1">
      <alignment horizontal="center" vertical="top" wrapText="1"/>
    </xf>
    <xf numFmtId="3" fontId="8" fillId="2" borderId="9" xfId="0" applyNumberFormat="1" applyFont="1" applyFill="1" applyBorder="1" applyAlignment="1">
      <alignment horizontal="center" vertical="top" wrapText="1"/>
    </xf>
    <xf numFmtId="3" fontId="8" fillId="2" borderId="3" xfId="0" applyNumberFormat="1" applyFont="1" applyFill="1" applyBorder="1" applyAlignment="1">
      <alignment horizontal="center" vertical="top" wrapText="1"/>
    </xf>
    <xf numFmtId="0" fontId="8" fillId="2" borderId="2" xfId="0" applyFont="1" applyFill="1" applyBorder="1" applyAlignment="1">
      <alignment vertical="top" wrapText="1"/>
    </xf>
    <xf numFmtId="0" fontId="8" fillId="2" borderId="9" xfId="0" applyFont="1" applyFill="1" applyBorder="1" applyAlignment="1">
      <alignment vertical="top" wrapText="1"/>
    </xf>
    <xf numFmtId="0" fontId="8" fillId="2" borderId="3" xfId="0" applyFont="1" applyFill="1" applyBorder="1" applyAlignment="1">
      <alignment vertical="top" wrapText="1"/>
    </xf>
    <xf numFmtId="0" fontId="8" fillId="2" borderId="25" xfId="0" applyFont="1" applyFill="1" applyBorder="1" applyAlignment="1">
      <alignment horizontal="center" vertical="top" wrapText="1"/>
    </xf>
    <xf numFmtId="0" fontId="7" fillId="2" borderId="25" xfId="0" applyFont="1" applyFill="1" applyBorder="1" applyAlignment="1">
      <alignment horizontal="center" vertical="top" wrapText="1"/>
    </xf>
    <xf numFmtId="0" fontId="8" fillId="2" borderId="1" xfId="0" applyFont="1" applyFill="1" applyBorder="1" applyAlignment="1">
      <alignment horizontal="left"/>
    </xf>
    <xf numFmtId="0" fontId="8" fillId="2" borderId="25" xfId="0" applyFont="1" applyFill="1" applyBorder="1" applyAlignment="1">
      <alignment horizontal="left" vertical="top" wrapText="1"/>
    </xf>
    <xf numFmtId="0" fontId="9" fillId="4" borderId="1" xfId="0" applyFont="1" applyFill="1" applyBorder="1" applyAlignment="1">
      <alignment horizontal="center" vertical="top" wrapText="1"/>
    </xf>
    <xf numFmtId="0" fontId="8" fillId="2" borderId="1" xfId="0" applyFont="1" applyFill="1" applyBorder="1" applyAlignment="1">
      <alignment horizontal="center"/>
    </xf>
    <xf numFmtId="2" fontId="11" fillId="2" borderId="1" xfId="0" applyNumberFormat="1" applyFont="1" applyFill="1" applyBorder="1" applyAlignment="1">
      <alignment horizontal="center" vertical="top"/>
    </xf>
    <xf numFmtId="0" fontId="7" fillId="2" borderId="1" xfId="0" applyFont="1" applyFill="1" applyBorder="1"/>
    <xf numFmtId="2" fontId="4" fillId="4" borderId="1" xfId="0" applyNumberFormat="1" applyFont="1" applyFill="1" applyBorder="1" applyAlignment="1">
      <alignment horizontal="center" vertical="top"/>
    </xf>
    <xf numFmtId="4" fontId="11" fillId="2" borderId="1" xfId="0" applyNumberFormat="1" applyFont="1" applyFill="1" applyBorder="1" applyAlignment="1">
      <alignment horizontal="center" vertical="top" wrapText="1"/>
    </xf>
    <xf numFmtId="4" fontId="11" fillId="2" borderId="1" xfId="0" applyNumberFormat="1" applyFont="1" applyFill="1" applyBorder="1" applyAlignment="1">
      <alignment horizontal="center" vertical="top"/>
    </xf>
    <xf numFmtId="4" fontId="4" fillId="2" borderId="1" xfId="0" applyNumberFormat="1" applyFont="1" applyFill="1" applyBorder="1" applyAlignment="1">
      <alignment horizontal="center" vertical="top" wrapText="1"/>
    </xf>
    <xf numFmtId="4" fontId="23" fillId="2" borderId="30" xfId="0" applyNumberFormat="1" applyFont="1" applyFill="1" applyBorder="1" applyAlignment="1">
      <alignment horizontal="center" vertical="top"/>
    </xf>
    <xf numFmtId="4" fontId="5" fillId="2" borderId="2" xfId="0" applyNumberFormat="1" applyFont="1" applyFill="1" applyBorder="1" applyAlignment="1">
      <alignment horizontal="center" vertical="top" shrinkToFit="1"/>
    </xf>
    <xf numFmtId="4" fontId="5" fillId="2" borderId="9" xfId="0" applyNumberFormat="1" applyFont="1" applyFill="1" applyBorder="1" applyAlignment="1">
      <alignment horizontal="center" vertical="top" shrinkToFit="1"/>
    </xf>
    <xf numFmtId="4" fontId="5" fillId="2" borderId="3" xfId="0" applyNumberFormat="1" applyFont="1" applyFill="1" applyBorder="1" applyAlignment="1">
      <alignment horizontal="center" vertical="top" shrinkToFit="1"/>
    </xf>
    <xf numFmtId="0" fontId="6" fillId="2" borderId="2" xfId="0" applyFont="1" applyFill="1" applyBorder="1" applyAlignment="1">
      <alignment horizontal="center" vertical="top" shrinkToFit="1"/>
    </xf>
    <xf numFmtId="0" fontId="6" fillId="2" borderId="9" xfId="0" applyFont="1" applyFill="1" applyBorder="1" applyAlignment="1">
      <alignment horizontal="center" vertical="top" shrinkToFit="1"/>
    </xf>
    <xf numFmtId="0" fontId="6" fillId="2" borderId="3" xfId="0" applyFont="1" applyFill="1" applyBorder="1" applyAlignment="1">
      <alignment horizontal="center" vertical="top" shrinkToFit="1"/>
    </xf>
    <xf numFmtId="2" fontId="11" fillId="2" borderId="2" xfId="0" applyNumberFormat="1" applyFont="1" applyFill="1" applyBorder="1" applyAlignment="1">
      <alignment horizontal="center" vertical="top" wrapText="1"/>
    </xf>
    <xf numFmtId="2" fontId="11" fillId="2" borderId="9" xfId="0" applyNumberFormat="1" applyFont="1" applyFill="1" applyBorder="1" applyAlignment="1">
      <alignment horizontal="center" vertical="top" wrapText="1"/>
    </xf>
    <xf numFmtId="2" fontId="11" fillId="2" borderId="3" xfId="0" applyNumberFormat="1" applyFont="1" applyFill="1" applyBorder="1" applyAlignment="1">
      <alignment horizontal="center" vertical="top" wrapText="1"/>
    </xf>
    <xf numFmtId="0" fontId="9" fillId="2" borderId="9" xfId="0" applyFont="1" applyFill="1" applyBorder="1" applyAlignment="1">
      <alignment horizontal="center" vertical="top"/>
    </xf>
    <xf numFmtId="0" fontId="9" fillId="2" borderId="3" xfId="0" applyFont="1" applyFill="1" applyBorder="1" applyAlignment="1">
      <alignment horizontal="center" vertical="top"/>
    </xf>
    <xf numFmtId="0" fontId="9" fillId="2" borderId="1" xfId="0" applyFont="1" applyFill="1" applyBorder="1" applyAlignment="1">
      <alignment horizontal="center" vertical="top"/>
    </xf>
    <xf numFmtId="0" fontId="15" fillId="3" borderId="1" xfId="0" applyFont="1" applyFill="1" applyBorder="1" applyAlignment="1">
      <alignment horizontal="center" vertical="top"/>
    </xf>
    <xf numFmtId="4" fontId="5" fillId="2" borderId="2" xfId="0" applyNumberFormat="1" applyFont="1" applyFill="1" applyBorder="1" applyAlignment="1">
      <alignment horizontal="center" vertical="top"/>
    </xf>
    <xf numFmtId="2" fontId="4" fillId="4" borderId="2" xfId="0" applyNumberFormat="1" applyFont="1" applyFill="1" applyBorder="1" applyAlignment="1">
      <alignment horizontal="center" vertical="top"/>
    </xf>
    <xf numFmtId="2" fontId="4" fillId="4" borderId="9" xfId="0" applyNumberFormat="1" applyFont="1" applyFill="1" applyBorder="1" applyAlignment="1">
      <alignment horizontal="center" vertical="top"/>
    </xf>
    <xf numFmtId="2" fontId="4" fillId="4" borderId="3" xfId="0" applyNumberFormat="1" applyFont="1" applyFill="1" applyBorder="1" applyAlignment="1">
      <alignment horizontal="center" vertical="top"/>
    </xf>
    <xf numFmtId="0" fontId="11" fillId="2" borderId="2" xfId="0" applyFont="1" applyFill="1" applyBorder="1" applyAlignment="1">
      <alignment horizontal="center" vertical="top" wrapText="1"/>
    </xf>
    <xf numFmtId="0" fontId="11" fillId="2" borderId="9" xfId="0" applyFont="1" applyFill="1" applyBorder="1" applyAlignment="1">
      <alignment horizontal="center" vertical="top" wrapText="1"/>
    </xf>
    <xf numFmtId="0" fontId="11" fillId="2" borderId="3" xfId="0" applyFont="1" applyFill="1" applyBorder="1" applyAlignment="1">
      <alignment horizontal="center" vertical="top" wrapText="1"/>
    </xf>
    <xf numFmtId="4" fontId="5" fillId="2" borderId="9" xfId="0" applyNumberFormat="1" applyFont="1" applyFill="1" applyBorder="1" applyAlignment="1">
      <alignment horizontal="center" vertical="top"/>
    </xf>
    <xf numFmtId="0" fontId="9" fillId="2" borderId="2" xfId="0" applyFont="1" applyFill="1" applyBorder="1" applyAlignment="1">
      <alignment horizontal="left" vertical="top" wrapText="1"/>
    </xf>
    <xf numFmtId="0" fontId="6" fillId="2" borderId="5" xfId="0" applyFont="1" applyFill="1" applyBorder="1" applyAlignment="1">
      <alignment horizontal="center" vertical="top" wrapText="1"/>
    </xf>
    <xf numFmtId="0" fontId="6" fillId="2" borderId="12" xfId="0" applyFont="1" applyFill="1" applyBorder="1" applyAlignment="1">
      <alignment horizontal="center" vertical="top" wrapText="1"/>
    </xf>
    <xf numFmtId="0" fontId="9" fillId="2" borderId="3" xfId="0" applyFont="1" applyFill="1" applyBorder="1" applyAlignment="1">
      <alignment horizontal="center" vertical="top" wrapText="1"/>
    </xf>
    <xf numFmtId="0" fontId="8" fillId="2" borderId="1" xfId="0" applyFont="1" applyFill="1" applyBorder="1"/>
    <xf numFmtId="0" fontId="6" fillId="2" borderId="27" xfId="0" applyFont="1" applyFill="1" applyBorder="1" applyAlignment="1">
      <alignment horizontal="center" vertical="top" wrapText="1"/>
    </xf>
    <xf numFmtId="0" fontId="14" fillId="2" borderId="1" xfId="0" applyFont="1" applyFill="1" applyBorder="1" applyAlignment="1">
      <alignment horizontal="center" vertical="top" wrapText="1"/>
    </xf>
    <xf numFmtId="0" fontId="9" fillId="2" borderId="2" xfId="0" applyFont="1" applyFill="1" applyBorder="1" applyAlignment="1">
      <alignment horizontal="center" vertical="top"/>
    </xf>
    <xf numFmtId="4" fontId="4" fillId="2" borderId="3" xfId="0" applyNumberFormat="1" applyFont="1" applyFill="1" applyBorder="1" applyAlignment="1">
      <alignment horizontal="center" vertical="top" wrapText="1"/>
    </xf>
    <xf numFmtId="14" fontId="4" fillId="2" borderId="1" xfId="0" applyNumberFormat="1" applyFont="1" applyFill="1" applyBorder="1" applyAlignment="1">
      <alignment horizontal="center" vertical="top" wrapText="1"/>
    </xf>
    <xf numFmtId="14" fontId="4" fillId="2" borderId="1" xfId="0" applyNumberFormat="1" applyFont="1" applyFill="1" applyBorder="1" applyAlignment="1">
      <alignment horizontal="center" vertical="top"/>
    </xf>
    <xf numFmtId="2" fontId="5" fillId="2" borderId="1" xfId="0" applyNumberFormat="1" applyFont="1" applyFill="1" applyBorder="1" applyAlignment="1">
      <alignment horizontal="left" vertical="top"/>
    </xf>
    <xf numFmtId="14" fontId="5" fillId="2" borderId="2" xfId="0" applyNumberFormat="1" applyFont="1" applyFill="1" applyBorder="1" applyAlignment="1">
      <alignment horizontal="center" vertical="top" wrapText="1"/>
    </xf>
    <xf numFmtId="14" fontId="5" fillId="2" borderId="9" xfId="0" applyNumberFormat="1" applyFont="1" applyFill="1" applyBorder="1" applyAlignment="1">
      <alignment horizontal="center" vertical="top" wrapText="1"/>
    </xf>
    <xf numFmtId="14" fontId="5" fillId="2" borderId="3" xfId="0" applyNumberFormat="1" applyFont="1" applyFill="1" applyBorder="1" applyAlignment="1">
      <alignment horizontal="center" vertical="top" wrapText="1"/>
    </xf>
    <xf numFmtId="14" fontId="5" fillId="2" borderId="1" xfId="0" applyNumberFormat="1" applyFont="1" applyFill="1" applyBorder="1" applyAlignment="1">
      <alignment horizontal="center" vertical="top" wrapText="1"/>
    </xf>
    <xf numFmtId="49" fontId="4" fillId="2" borderId="2" xfId="0" applyNumberFormat="1" applyFont="1" applyFill="1" applyBorder="1" applyAlignment="1">
      <alignment horizontal="center" vertical="top" wrapText="1"/>
    </xf>
    <xf numFmtId="49" fontId="4" fillId="2" borderId="9" xfId="0" applyNumberFormat="1" applyFont="1" applyFill="1" applyBorder="1" applyAlignment="1">
      <alignment horizontal="center" vertical="top" wrapText="1"/>
    </xf>
    <xf numFmtId="49" fontId="4" fillId="2" borderId="3" xfId="0" applyNumberFormat="1" applyFont="1" applyFill="1" applyBorder="1" applyAlignment="1">
      <alignment horizontal="center" vertical="top" wrapText="1"/>
    </xf>
    <xf numFmtId="14" fontId="7" fillId="2" borderId="2" xfId="0" applyNumberFormat="1" applyFont="1" applyFill="1" applyBorder="1" applyAlignment="1">
      <alignment horizontal="center" vertical="top" wrapText="1"/>
    </xf>
    <xf numFmtId="14" fontId="7" fillId="2" borderId="9" xfId="0" applyNumberFormat="1" applyFont="1" applyFill="1" applyBorder="1" applyAlignment="1">
      <alignment horizontal="center" vertical="top" wrapText="1"/>
    </xf>
    <xf numFmtId="14" fontId="7" fillId="2" borderId="3" xfId="0" applyNumberFormat="1" applyFont="1" applyFill="1" applyBorder="1" applyAlignment="1">
      <alignment horizontal="center" vertical="top" wrapText="1"/>
    </xf>
    <xf numFmtId="4" fontId="4" fillId="2" borderId="1" xfId="0" applyNumberFormat="1" applyFont="1" applyFill="1" applyBorder="1" applyAlignment="1">
      <alignment horizontal="left" vertical="top"/>
    </xf>
    <xf numFmtId="14" fontId="5" fillId="2" borderId="1" xfId="0" applyNumberFormat="1" applyFont="1" applyFill="1" applyBorder="1" applyAlignment="1">
      <alignment horizontal="center" vertical="top"/>
    </xf>
    <xf numFmtId="17" fontId="4" fillId="2" borderId="3" xfId="0" applyNumberFormat="1" applyFont="1" applyFill="1" applyBorder="1" applyAlignment="1">
      <alignment horizontal="center" vertical="top"/>
    </xf>
    <xf numFmtId="0" fontId="4" fillId="2" borderId="32" xfId="0" applyFont="1" applyFill="1" applyBorder="1" applyAlignment="1">
      <alignment horizontal="center" vertical="top"/>
    </xf>
    <xf numFmtId="17" fontId="11" fillId="2" borderId="1" xfId="0" applyNumberFormat="1" applyFont="1" applyFill="1" applyBorder="1" applyAlignment="1">
      <alignment horizontal="center" vertical="top"/>
    </xf>
    <xf numFmtId="0" fontId="11" fillId="2" borderId="1" xfId="0" applyFont="1" applyFill="1" applyBorder="1" applyAlignment="1">
      <alignment horizontal="center" vertical="top"/>
    </xf>
    <xf numFmtId="2" fontId="7" fillId="2" borderId="1" xfId="0" applyNumberFormat="1" applyFont="1" applyFill="1" applyBorder="1" applyAlignment="1">
      <alignment horizontal="left" vertical="top"/>
    </xf>
    <xf numFmtId="0" fontId="6" fillId="2" borderId="9" xfId="0" applyFont="1" applyFill="1" applyBorder="1" applyAlignment="1">
      <alignment vertical="top" wrapText="1"/>
    </xf>
    <xf numFmtId="164" fontId="7" fillId="2" borderId="1" xfId="0" applyNumberFormat="1" applyFont="1" applyFill="1" applyBorder="1" applyAlignment="1">
      <alignment horizontal="center" vertical="top"/>
    </xf>
    <xf numFmtId="164" fontId="4" fillId="2" borderId="2" xfId="0" applyNumberFormat="1" applyFont="1" applyFill="1" applyBorder="1" applyAlignment="1">
      <alignment horizontal="center" vertical="top"/>
    </xf>
    <xf numFmtId="164" fontId="4" fillId="2" borderId="9" xfId="0" applyNumberFormat="1" applyFont="1" applyFill="1" applyBorder="1" applyAlignment="1">
      <alignment horizontal="center" vertical="top"/>
    </xf>
    <xf numFmtId="164" fontId="4" fillId="2" borderId="3" xfId="0" applyNumberFormat="1" applyFont="1" applyFill="1" applyBorder="1" applyAlignment="1">
      <alignment horizontal="center" vertical="top"/>
    </xf>
    <xf numFmtId="164" fontId="5" fillId="2" borderId="1" xfId="0" applyNumberFormat="1" applyFont="1" applyFill="1" applyBorder="1" applyAlignment="1">
      <alignment horizontal="center" vertical="top"/>
    </xf>
    <xf numFmtId="3" fontId="6" fillId="2" borderId="1" xfId="0" applyNumberFormat="1" applyFont="1" applyFill="1" applyBorder="1" applyAlignment="1">
      <alignment horizontal="center" vertical="top" wrapText="1"/>
    </xf>
    <xf numFmtId="43" fontId="5" fillId="2" borderId="2" xfId="1" applyFont="1" applyFill="1" applyBorder="1" applyAlignment="1">
      <alignment horizontal="center" vertical="top" wrapText="1"/>
    </xf>
    <xf numFmtId="43" fontId="5" fillId="2" borderId="9" xfId="1" applyFont="1" applyFill="1" applyBorder="1" applyAlignment="1">
      <alignment horizontal="center" vertical="top" wrapText="1"/>
    </xf>
    <xf numFmtId="43" fontId="5" fillId="2" borderId="3" xfId="1" applyFont="1" applyFill="1" applyBorder="1" applyAlignment="1">
      <alignment horizontal="center" vertical="top" wrapText="1"/>
    </xf>
    <xf numFmtId="164" fontId="7" fillId="2" borderId="2" xfId="0" applyNumberFormat="1" applyFont="1" applyFill="1" applyBorder="1" applyAlignment="1">
      <alignment horizontal="center" vertical="top"/>
    </xf>
    <xf numFmtId="164" fontId="7" fillId="2" borderId="9" xfId="0" applyNumberFormat="1" applyFont="1" applyFill="1" applyBorder="1" applyAlignment="1">
      <alignment horizontal="center" vertical="top"/>
    </xf>
    <xf numFmtId="164" fontId="7" fillId="2" borderId="3" xfId="0" applyNumberFormat="1" applyFont="1" applyFill="1" applyBorder="1" applyAlignment="1">
      <alignment horizontal="center" vertical="top"/>
    </xf>
    <xf numFmtId="164" fontId="5" fillId="2" borderId="11" xfId="0" applyNumberFormat="1" applyFont="1" applyFill="1" applyBorder="1" applyAlignment="1">
      <alignment horizontal="center" vertical="top" wrapText="1"/>
    </xf>
    <xf numFmtId="164" fontId="5" fillId="2" borderId="8" xfId="0" applyNumberFormat="1" applyFont="1" applyFill="1" applyBorder="1" applyAlignment="1">
      <alignment horizontal="center" vertical="top" wrapText="1"/>
    </xf>
    <xf numFmtId="164" fontId="5" fillId="2" borderId="13" xfId="0" applyNumberFormat="1" applyFont="1" applyFill="1" applyBorder="1" applyAlignment="1">
      <alignment horizontal="center" vertical="top" wrapText="1"/>
    </xf>
    <xf numFmtId="4" fontId="5" fillId="2" borderId="8" xfId="0" applyNumberFormat="1" applyFont="1" applyFill="1" applyBorder="1" applyAlignment="1">
      <alignment horizontal="center" vertical="top" wrapText="1"/>
    </xf>
    <xf numFmtId="4" fontId="5" fillId="2" borderId="13" xfId="0" applyNumberFormat="1" applyFont="1" applyFill="1" applyBorder="1" applyAlignment="1">
      <alignment horizontal="center" vertical="top" wrapText="1"/>
    </xf>
    <xf numFmtId="0" fontId="5" fillId="2" borderId="8" xfId="0" applyFont="1" applyFill="1" applyBorder="1" applyAlignment="1">
      <alignment horizontal="center" vertical="top" wrapText="1"/>
    </xf>
    <xf numFmtId="0" fontId="5" fillId="2" borderId="1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13" xfId="0" applyFont="1" applyFill="1" applyBorder="1" applyAlignment="1">
      <alignment horizontal="center" vertical="top" wrapText="1"/>
    </xf>
    <xf numFmtId="0" fontId="28" fillId="2" borderId="0" xfId="0" applyFont="1" applyFill="1" applyAlignment="1">
      <alignment horizont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1" xfId="0" applyFont="1" applyFill="1" applyBorder="1" applyAlignment="1">
      <alignment horizontal="center" vertical="center" wrapText="1"/>
    </xf>
    <xf numFmtId="164" fontId="17" fillId="2" borderId="1" xfId="0" applyNumberFormat="1" applyFont="1" applyFill="1" applyBorder="1" applyAlignment="1">
      <alignment horizontal="center" vertical="center" wrapText="1"/>
    </xf>
    <xf numFmtId="164" fontId="17" fillId="2" borderId="1" xfId="0" applyNumberFormat="1" applyFont="1" applyFill="1" applyBorder="1" applyAlignment="1">
      <alignment horizontal="center"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wrapText="1"/>
    </xf>
    <xf numFmtId="0" fontId="17" fillId="2" borderId="6"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6" fillId="2" borderId="11" xfId="0" applyFont="1" applyFill="1" applyBorder="1" applyAlignment="1">
      <alignment horizontal="center" vertical="top" wrapText="1"/>
    </xf>
    <xf numFmtId="0" fontId="5" fillId="2" borderId="11" xfId="0" applyFont="1" applyFill="1" applyBorder="1" applyAlignment="1">
      <alignment horizontal="center" vertical="top" wrapText="1"/>
    </xf>
    <xf numFmtId="0" fontId="6" fillId="2" borderId="10" xfId="0" applyFont="1" applyFill="1" applyBorder="1" applyAlignment="1">
      <alignment horizontal="center" vertical="top" wrapText="1"/>
    </xf>
    <xf numFmtId="164" fontId="6" fillId="2" borderId="8" xfId="0" applyNumberFormat="1" applyFont="1" applyFill="1" applyBorder="1" applyAlignment="1">
      <alignment horizontal="center" vertical="top" wrapText="1"/>
    </xf>
    <xf numFmtId="164" fontId="6" fillId="2" borderId="13" xfId="0" applyNumberFormat="1" applyFont="1" applyFill="1" applyBorder="1" applyAlignment="1">
      <alignment horizontal="center" vertical="top" wrapText="1"/>
    </xf>
    <xf numFmtId="0" fontId="6" fillId="2" borderId="10" xfId="0" applyFont="1" applyFill="1" applyBorder="1" applyAlignment="1">
      <alignment horizontal="left" vertical="top" wrapText="1"/>
    </xf>
    <xf numFmtId="0" fontId="6" fillId="2" borderId="13" xfId="0" applyFont="1" applyFill="1" applyBorder="1" applyAlignment="1">
      <alignment horizontal="left" vertical="top" wrapText="1"/>
    </xf>
    <xf numFmtId="0" fontId="6" fillId="2" borderId="8" xfId="0" applyFont="1" applyFill="1" applyBorder="1" applyAlignment="1">
      <alignment horizontal="left" vertical="top" wrapText="1"/>
    </xf>
    <xf numFmtId="164" fontId="6" fillId="2" borderId="14" xfId="0" applyNumberFormat="1" applyFont="1" applyFill="1" applyBorder="1" applyAlignment="1">
      <alignment horizontal="center" vertical="top" wrapText="1"/>
    </xf>
    <xf numFmtId="164" fontId="6" fillId="2" borderId="15" xfId="0" applyNumberFormat="1" applyFont="1" applyFill="1" applyBorder="1" applyAlignment="1">
      <alignment horizontal="center" vertical="top" wrapText="1"/>
    </xf>
    <xf numFmtId="0" fontId="6" fillId="2" borderId="20" xfId="0" applyFont="1" applyFill="1" applyBorder="1" applyAlignment="1">
      <alignment horizontal="center" vertical="top" wrapText="1"/>
    </xf>
    <xf numFmtId="164" fontId="6" fillId="2" borderId="11" xfId="0" applyNumberFormat="1" applyFont="1" applyFill="1" applyBorder="1" applyAlignment="1">
      <alignment horizontal="center" vertical="top" wrapText="1"/>
    </xf>
    <xf numFmtId="4" fontId="5" fillId="2" borderId="11" xfId="0" applyNumberFormat="1" applyFont="1" applyFill="1" applyBorder="1" applyAlignment="1">
      <alignment horizontal="center" vertical="top" wrapText="1"/>
    </xf>
    <xf numFmtId="0" fontId="5" fillId="2" borderId="10" xfId="0" applyFont="1" applyFill="1" applyBorder="1" applyAlignment="1">
      <alignment horizontal="center" vertical="top" wrapText="1"/>
    </xf>
    <xf numFmtId="0" fontId="5" fillId="2" borderId="20" xfId="0" applyFont="1" applyFill="1" applyBorder="1" applyAlignment="1">
      <alignment horizontal="center" vertical="top" wrapText="1"/>
    </xf>
    <xf numFmtId="0" fontId="5" fillId="2" borderId="21" xfId="0" applyFont="1" applyFill="1" applyBorder="1" applyAlignment="1">
      <alignment horizontal="center" vertical="top" wrapText="1"/>
    </xf>
    <xf numFmtId="0" fontId="6" fillId="2" borderId="8" xfId="0" applyFont="1" applyFill="1" applyBorder="1" applyAlignment="1">
      <alignment horizontal="center" vertical="top"/>
    </xf>
    <xf numFmtId="0" fontId="6" fillId="2" borderId="10" xfId="0" applyFont="1" applyFill="1" applyBorder="1" applyAlignment="1">
      <alignment horizontal="center" vertical="top"/>
    </xf>
    <xf numFmtId="0" fontId="6" fillId="2" borderId="13" xfId="0" applyFont="1" applyFill="1" applyBorder="1" applyAlignment="1">
      <alignment horizontal="center" vertical="top"/>
    </xf>
    <xf numFmtId="0" fontId="6" fillId="2" borderId="17" xfId="0" applyFont="1" applyFill="1" applyBorder="1" applyAlignment="1">
      <alignment horizontal="center" vertical="top" wrapText="1"/>
    </xf>
    <xf numFmtId="0" fontId="5" fillId="2" borderId="22" xfId="0" applyFont="1" applyFill="1" applyBorder="1" applyAlignment="1">
      <alignment horizontal="center" vertical="top" wrapText="1"/>
    </xf>
    <xf numFmtId="164" fontId="5" fillId="2" borderId="11" xfId="0" applyNumberFormat="1" applyFont="1" applyFill="1" applyBorder="1" applyAlignment="1">
      <alignment horizontal="center" vertical="top"/>
    </xf>
    <xf numFmtId="0" fontId="6" fillId="2" borderId="11" xfId="0" applyFont="1" applyFill="1" applyBorder="1" applyAlignment="1">
      <alignment horizontal="center" vertical="top"/>
    </xf>
    <xf numFmtId="0" fontId="6" fillId="2" borderId="0" xfId="0" applyFont="1" applyFill="1" applyAlignment="1">
      <alignment horizontal="center" vertical="top" wrapText="1"/>
    </xf>
    <xf numFmtId="0" fontId="6" fillId="2" borderId="29" xfId="0" applyFont="1" applyFill="1" applyBorder="1" applyAlignment="1">
      <alignment horizontal="center" vertical="top" wrapText="1"/>
    </xf>
    <xf numFmtId="0" fontId="6" fillId="2" borderId="18" xfId="0" applyFont="1" applyFill="1" applyBorder="1" applyAlignment="1">
      <alignment horizontal="center" vertical="top" wrapText="1"/>
    </xf>
    <xf numFmtId="164" fontId="6" fillId="2" borderId="17" xfId="0" applyNumberFormat="1" applyFont="1" applyFill="1" applyBorder="1" applyAlignment="1">
      <alignment horizontal="center" vertical="top" wrapText="1"/>
    </xf>
    <xf numFmtId="0" fontId="6" fillId="2" borderId="14" xfId="0" applyFont="1" applyFill="1" applyBorder="1" applyAlignment="1">
      <alignment horizontal="center" vertical="top"/>
    </xf>
    <xf numFmtId="164" fontId="6" fillId="2" borderId="23" xfId="0" applyNumberFormat="1" applyFont="1" applyFill="1" applyBorder="1" applyAlignment="1">
      <alignment horizontal="center" vertical="top" wrapText="1"/>
    </xf>
    <xf numFmtId="0" fontId="6" fillId="2" borderId="11" xfId="0" applyFont="1" applyFill="1" applyBorder="1" applyAlignment="1">
      <alignment horizontal="left" vertical="top" wrapText="1"/>
    </xf>
    <xf numFmtId="0" fontId="3" fillId="2" borderId="1" xfId="0" applyFont="1" applyFill="1" applyBorder="1" applyAlignment="1">
      <alignment vertical="top" wrapText="1"/>
    </xf>
    <xf numFmtId="0" fontId="10" fillId="2" borderId="1" xfId="0" applyFont="1" applyFill="1" applyBorder="1" applyAlignment="1">
      <alignment horizontal="center" vertical="top" wrapText="1"/>
    </xf>
    <xf numFmtId="0" fontId="3" fillId="2" borderId="9" xfId="0" applyFont="1" applyFill="1" applyBorder="1" applyAlignment="1">
      <alignment horizontal="left" vertical="top"/>
    </xf>
    <xf numFmtId="0" fontId="3" fillId="2" borderId="3" xfId="0" applyFont="1" applyFill="1" applyBorder="1" applyAlignment="1">
      <alignment horizontal="left" vertical="top"/>
    </xf>
    <xf numFmtId="0" fontId="9" fillId="2" borderId="9" xfId="0" applyFont="1" applyFill="1" applyBorder="1" applyAlignment="1">
      <alignment horizontal="left" vertical="top"/>
    </xf>
    <xf numFmtId="0" fontId="9" fillId="2" borderId="3" xfId="0" applyFont="1" applyFill="1" applyBorder="1" applyAlignment="1">
      <alignment horizontal="left" vertical="top"/>
    </xf>
    <xf numFmtId="0" fontId="3" fillId="2" borderId="26" xfId="0" applyFont="1" applyFill="1" applyBorder="1" applyAlignment="1">
      <alignment horizontal="left" vertical="top" wrapText="1"/>
    </xf>
    <xf numFmtId="0" fontId="3" fillId="2" borderId="9" xfId="0" applyFont="1" applyFill="1" applyBorder="1" applyAlignment="1">
      <alignment horizontal="left" vertical="top" wrapText="1"/>
    </xf>
    <xf numFmtId="0" fontId="3" fillId="2" borderId="30" xfId="0" applyFont="1" applyFill="1" applyBorder="1" applyAlignment="1">
      <alignment horizontal="left" vertical="top" wrapText="1"/>
    </xf>
    <xf numFmtId="2" fontId="4" fillId="2" borderId="1" xfId="0" applyNumberFormat="1" applyFont="1" applyFill="1" applyBorder="1" applyAlignment="1">
      <alignment horizontal="center" vertical="top"/>
    </xf>
    <xf numFmtId="4" fontId="5" fillId="2" borderId="32" xfId="0" applyNumberFormat="1" applyFont="1" applyFill="1" applyBorder="1" applyAlignment="1">
      <alignment horizontal="center" vertical="top"/>
    </xf>
    <xf numFmtId="164" fontId="3" fillId="2" borderId="1" xfId="0" applyNumberFormat="1" applyFont="1" applyFill="1" applyBorder="1" applyAlignment="1">
      <alignment horizontal="center" vertical="top" wrapText="1"/>
    </xf>
    <xf numFmtId="164" fontId="4" fillId="2" borderId="1" xfId="0" applyNumberFormat="1" applyFont="1" applyFill="1" applyBorder="1" applyAlignment="1">
      <alignment horizontal="center" vertical="top" wrapText="1"/>
    </xf>
    <xf numFmtId="0" fontId="9" fillId="2" borderId="3" xfId="0" applyFont="1" applyFill="1" applyBorder="1" applyAlignment="1">
      <alignment horizontal="left" vertical="top" wrapText="1"/>
    </xf>
    <xf numFmtId="2" fontId="4" fillId="2" borderId="32" xfId="0" applyNumberFormat="1" applyFont="1" applyFill="1" applyBorder="1" applyAlignment="1">
      <alignment horizontal="center" vertical="top"/>
    </xf>
    <xf numFmtId="0" fontId="21" fillId="2" borderId="1" xfId="0" applyFont="1" applyFill="1" applyBorder="1" applyAlignment="1">
      <alignment horizontal="center" vertical="top" wrapText="1"/>
    </xf>
    <xf numFmtId="0" fontId="22" fillId="2" borderId="1" xfId="0" applyFont="1" applyFill="1" applyBorder="1" applyAlignment="1">
      <alignment horizontal="center" vertical="top" wrapText="1"/>
    </xf>
    <xf numFmtId="0" fontId="8" fillId="2" borderId="1" xfId="0" applyFont="1" applyFill="1" applyBorder="1" applyAlignment="1">
      <alignment horizontal="left" wrapText="1"/>
    </xf>
    <xf numFmtId="0" fontId="9" fillId="2" borderId="1" xfId="0" applyFont="1" applyFill="1" applyBorder="1" applyAlignment="1">
      <alignment horizontal="center"/>
    </xf>
    <xf numFmtId="0" fontId="9" fillId="2" borderId="1" xfId="0" applyFont="1" applyFill="1" applyBorder="1"/>
    <xf numFmtId="0" fontId="5" fillId="2" borderId="26" xfId="0" applyFont="1" applyFill="1" applyBorder="1" applyAlignment="1">
      <alignment horizontal="center" vertical="top" wrapText="1"/>
    </xf>
    <xf numFmtId="0" fontId="5" fillId="2" borderId="30" xfId="0" applyFont="1" applyFill="1" applyBorder="1" applyAlignment="1">
      <alignment horizontal="center" vertical="top" wrapText="1"/>
    </xf>
    <xf numFmtId="0" fontId="6" fillId="2" borderId="26" xfId="0" applyFont="1" applyFill="1" applyBorder="1" applyAlignment="1">
      <alignment horizontal="center" vertical="top" wrapText="1"/>
    </xf>
    <xf numFmtId="0" fontId="6" fillId="2" borderId="30" xfId="0" applyFont="1" applyFill="1" applyBorder="1" applyAlignment="1">
      <alignment horizontal="center" vertical="top" wrapText="1"/>
    </xf>
    <xf numFmtId="0" fontId="11" fillId="2" borderId="1" xfId="0" applyFont="1" applyFill="1" applyBorder="1" applyAlignment="1">
      <alignment horizontal="left" vertical="top" wrapText="1"/>
    </xf>
    <xf numFmtId="0" fontId="4" fillId="2" borderId="26" xfId="0" applyFont="1" applyFill="1" applyBorder="1" applyAlignment="1">
      <alignment horizontal="center" vertical="top" wrapText="1"/>
    </xf>
    <xf numFmtId="0" fontId="4" fillId="2" borderId="30" xfId="0" applyFont="1" applyFill="1" applyBorder="1" applyAlignment="1">
      <alignment horizontal="center" vertical="top" wrapText="1"/>
    </xf>
    <xf numFmtId="0" fontId="3" fillId="2" borderId="31" xfId="0" applyFont="1" applyFill="1" applyBorder="1" applyAlignment="1">
      <alignment horizontal="left" vertical="top" wrapText="1"/>
    </xf>
    <xf numFmtId="0" fontId="3" fillId="2" borderId="32" xfId="0" applyFont="1" applyFill="1" applyBorder="1" applyAlignment="1">
      <alignment horizontal="left" vertical="top" wrapText="1"/>
    </xf>
    <xf numFmtId="0" fontId="4" fillId="2" borderId="31" xfId="0" applyFont="1" applyFill="1" applyBorder="1" applyAlignment="1">
      <alignment horizontal="left" vertical="top" wrapText="1"/>
    </xf>
    <xf numFmtId="0" fontId="4" fillId="2" borderId="2" xfId="0" applyFont="1" applyFill="1" applyBorder="1" applyAlignment="1">
      <alignment horizontal="left" vertical="top" wrapText="1"/>
    </xf>
    <xf numFmtId="0" fontId="4" fillId="2" borderId="32" xfId="0" applyFont="1" applyFill="1" applyBorder="1" applyAlignment="1">
      <alignment horizontal="left" vertical="top" wrapText="1"/>
    </xf>
    <xf numFmtId="4" fontId="8" fillId="2" borderId="9" xfId="0" applyNumberFormat="1" applyFont="1" applyFill="1" applyBorder="1" applyAlignment="1">
      <alignment horizontal="center" vertical="top" wrapText="1"/>
    </xf>
    <xf numFmtId="4" fontId="8" fillId="2" borderId="3" xfId="0" applyNumberFormat="1" applyFont="1" applyFill="1" applyBorder="1" applyAlignment="1">
      <alignment horizontal="center" vertical="top" wrapText="1"/>
    </xf>
    <xf numFmtId="4" fontId="8" fillId="2" borderId="1" xfId="0" applyNumberFormat="1" applyFont="1" applyFill="1" applyBorder="1" applyAlignment="1">
      <alignment horizontal="center" vertical="top" wrapText="1"/>
    </xf>
    <xf numFmtId="0" fontId="6" fillId="2" borderId="33" xfId="0" applyFont="1" applyFill="1" applyBorder="1" applyAlignment="1">
      <alignment horizontal="center" vertical="top"/>
    </xf>
    <xf numFmtId="0" fontId="6" fillId="2" borderId="34" xfId="0" applyFont="1" applyFill="1" applyBorder="1" applyAlignment="1">
      <alignment horizontal="center" vertical="top"/>
    </xf>
    <xf numFmtId="0" fontId="6" fillId="2" borderId="35" xfId="0" applyFont="1" applyFill="1" applyBorder="1" applyAlignment="1">
      <alignment horizontal="center" vertical="top"/>
    </xf>
    <xf numFmtId="0" fontId="6" fillId="2" borderId="33" xfId="0" applyFont="1" applyFill="1" applyBorder="1" applyAlignment="1">
      <alignment horizontal="center" vertical="top" wrapText="1"/>
    </xf>
    <xf numFmtId="0" fontId="6" fillId="2" borderId="34" xfId="0" applyFont="1" applyFill="1" applyBorder="1" applyAlignment="1">
      <alignment horizontal="center" vertical="top" wrapText="1"/>
    </xf>
    <xf numFmtId="0" fontId="6" fillId="2" borderId="35" xfId="0" applyFont="1" applyFill="1" applyBorder="1" applyAlignment="1">
      <alignment horizontal="center" vertical="top" wrapText="1"/>
    </xf>
    <xf numFmtId="0" fontId="4" fillId="2" borderId="9" xfId="0" applyFont="1" applyFill="1" applyBorder="1" applyAlignment="1">
      <alignment horizontal="left" vertical="top" wrapText="1"/>
    </xf>
    <xf numFmtId="0" fontId="8" fillId="2" borderId="36" xfId="0" applyFont="1" applyFill="1" applyBorder="1" applyAlignment="1">
      <alignment horizontal="center" vertical="top" wrapText="1"/>
    </xf>
    <xf numFmtId="0" fontId="8" fillId="2" borderId="36" xfId="0" applyFont="1" applyFill="1" applyBorder="1" applyAlignment="1">
      <alignment horizontal="center" vertical="top"/>
    </xf>
    <xf numFmtId="0" fontId="11" fillId="2" borderId="1" xfId="0" applyFont="1" applyFill="1" applyBorder="1" applyAlignment="1">
      <alignment horizontal="left" vertical="top"/>
    </xf>
    <xf numFmtId="0" fontId="5" fillId="2" borderId="9" xfId="0" applyFont="1" applyFill="1" applyBorder="1" applyAlignment="1">
      <alignment horizontal="left" vertical="top" wrapText="1"/>
    </xf>
    <xf numFmtId="4" fontId="8" fillId="2" borderId="2" xfId="0" applyNumberFormat="1" applyFont="1" applyFill="1" applyBorder="1" applyAlignment="1">
      <alignment horizontal="center" vertical="top"/>
    </xf>
    <xf numFmtId="4" fontId="8" fillId="2" borderId="9" xfId="0" applyNumberFormat="1" applyFont="1" applyFill="1" applyBorder="1" applyAlignment="1">
      <alignment horizontal="center" vertical="top"/>
    </xf>
    <xf numFmtId="4" fontId="8" fillId="2" borderId="3" xfId="0" applyNumberFormat="1" applyFont="1" applyFill="1" applyBorder="1" applyAlignment="1">
      <alignment horizontal="center" vertical="top"/>
    </xf>
    <xf numFmtId="4" fontId="7" fillId="2" borderId="1" xfId="0" applyNumberFormat="1" applyFont="1" applyFill="1" applyBorder="1" applyAlignment="1">
      <alignment horizontal="center" vertical="top"/>
    </xf>
    <xf numFmtId="4" fontId="5" fillId="2" borderId="2" xfId="0" applyNumberFormat="1" applyFont="1" applyFill="1" applyBorder="1" applyAlignment="1">
      <alignment horizontal="left" vertical="top" wrapText="1"/>
    </xf>
    <xf numFmtId="4" fontId="5" fillId="2" borderId="9" xfId="0" applyNumberFormat="1" applyFont="1" applyFill="1" applyBorder="1" applyAlignment="1">
      <alignment horizontal="left" vertical="top" wrapText="1"/>
    </xf>
    <xf numFmtId="4" fontId="5" fillId="2" borderId="3" xfId="0" applyNumberFormat="1" applyFont="1" applyFill="1" applyBorder="1" applyAlignment="1">
      <alignment horizontal="left" vertical="top" wrapText="1"/>
    </xf>
    <xf numFmtId="4" fontId="4" fillId="2" borderId="2" xfId="0" applyNumberFormat="1" applyFont="1" applyFill="1" applyBorder="1" applyAlignment="1">
      <alignment horizontal="center" vertical="top" wrapText="1"/>
    </xf>
    <xf numFmtId="4" fontId="4" fillId="2" borderId="9" xfId="0" applyNumberFormat="1" applyFont="1" applyFill="1" applyBorder="1" applyAlignment="1">
      <alignment horizontal="center" vertical="top" wrapText="1"/>
    </xf>
    <xf numFmtId="0" fontId="12" fillId="2" borderId="2" xfId="0" applyFont="1" applyFill="1" applyBorder="1" applyAlignment="1">
      <alignment horizontal="center" vertical="top" wrapText="1"/>
    </xf>
    <xf numFmtId="0" fontId="8" fillId="4" borderId="2" xfId="0" applyFont="1" applyFill="1" applyBorder="1" applyAlignment="1">
      <alignment horizontal="center" vertical="top" wrapText="1"/>
    </xf>
    <xf numFmtId="0" fontId="8" fillId="4" borderId="9" xfId="0" applyFont="1" applyFill="1" applyBorder="1" applyAlignment="1">
      <alignment horizontal="center" vertical="top"/>
    </xf>
    <xf numFmtId="0" fontId="8" fillId="4" borderId="3" xfId="0" applyFont="1" applyFill="1" applyBorder="1" applyAlignment="1">
      <alignment horizontal="center" vertical="top"/>
    </xf>
    <xf numFmtId="0" fontId="9" fillId="4" borderId="2" xfId="0" applyFont="1" applyFill="1" applyBorder="1" applyAlignment="1">
      <alignment horizontal="center" vertical="top" wrapText="1"/>
    </xf>
    <xf numFmtId="0" fontId="9" fillId="4" borderId="9" xfId="0" applyFont="1" applyFill="1" applyBorder="1" applyAlignment="1">
      <alignment horizontal="center" vertical="top" wrapText="1"/>
    </xf>
    <xf numFmtId="0" fontId="9" fillId="4" borderId="3" xfId="0" applyFont="1" applyFill="1" applyBorder="1" applyAlignment="1">
      <alignment horizontal="center" vertical="top" wrapText="1"/>
    </xf>
    <xf numFmtId="0" fontId="8" fillId="4" borderId="1" xfId="0" applyFont="1" applyFill="1" applyBorder="1" applyAlignment="1">
      <alignment horizontal="center" vertical="top" wrapText="1"/>
    </xf>
    <xf numFmtId="2" fontId="11" fillId="4" borderId="1" xfId="0" applyNumberFormat="1" applyFont="1" applyFill="1" applyBorder="1" applyAlignment="1">
      <alignment horizontal="center" vertical="top"/>
    </xf>
    <xf numFmtId="14" fontId="4" fillId="2" borderId="1" xfId="0" applyNumberFormat="1" applyFont="1" applyFill="1" applyBorder="1" applyAlignment="1">
      <alignment horizontal="left" vertical="top"/>
    </xf>
    <xf numFmtId="0" fontId="13" fillId="2" borderId="1" xfId="0" applyFont="1" applyFill="1" applyBorder="1" applyAlignment="1">
      <alignment horizontal="center" vertical="top" wrapText="1"/>
    </xf>
    <xf numFmtId="17" fontId="13" fillId="2" borderId="1" xfId="0" applyNumberFormat="1" applyFont="1" applyFill="1" applyBorder="1" applyAlignment="1">
      <alignment horizontal="center" vertical="top" wrapText="1"/>
    </xf>
    <xf numFmtId="14" fontId="11" fillId="2" borderId="2" xfId="0" applyNumberFormat="1" applyFont="1" applyFill="1" applyBorder="1" applyAlignment="1">
      <alignment horizontal="center" vertical="top"/>
    </xf>
    <xf numFmtId="14" fontId="11" fillId="2" borderId="9" xfId="0" applyNumberFormat="1" applyFont="1" applyFill="1" applyBorder="1" applyAlignment="1">
      <alignment horizontal="center" vertical="top"/>
    </xf>
    <xf numFmtId="17" fontId="5" fillId="2" borderId="1" xfId="0" applyNumberFormat="1" applyFont="1" applyFill="1" applyBorder="1" applyAlignment="1">
      <alignment horizontal="center" vertical="top" wrapText="1"/>
    </xf>
    <xf numFmtId="164" fontId="5" fillId="2" borderId="5" xfId="0" applyNumberFormat="1" applyFont="1" applyFill="1" applyBorder="1" applyAlignment="1">
      <alignment horizontal="center" vertical="top" wrapText="1"/>
    </xf>
    <xf numFmtId="164" fontId="5" fillId="2" borderId="27" xfId="0" applyNumberFormat="1" applyFont="1" applyFill="1" applyBorder="1" applyAlignment="1">
      <alignment horizontal="center" vertical="top" wrapText="1"/>
    </xf>
    <xf numFmtId="14" fontId="4" fillId="4" borderId="2" xfId="0" applyNumberFormat="1" applyFont="1" applyFill="1" applyBorder="1" applyAlignment="1">
      <alignment horizontal="center" vertical="top"/>
    </xf>
    <xf numFmtId="14" fontId="4" fillId="4" borderId="9" xfId="0" applyNumberFormat="1" applyFont="1" applyFill="1" applyBorder="1" applyAlignment="1">
      <alignment horizontal="center" vertical="top"/>
    </xf>
    <xf numFmtId="14" fontId="4" fillId="4" borderId="3" xfId="0" applyNumberFormat="1" applyFont="1" applyFill="1" applyBorder="1" applyAlignment="1">
      <alignment horizontal="center" vertical="top"/>
    </xf>
    <xf numFmtId="14" fontId="11" fillId="4" borderId="1" xfId="0" applyNumberFormat="1" applyFont="1" applyFill="1" applyBorder="1" applyAlignment="1">
      <alignment horizontal="center" vertical="top"/>
    </xf>
    <xf numFmtId="0" fontId="7" fillId="2" borderId="1" xfId="0" applyFont="1" applyFill="1" applyBorder="1" applyAlignment="1">
      <alignment horizontal="center"/>
    </xf>
    <xf numFmtId="2" fontId="5" fillId="2" borderId="9" xfId="0" applyNumberFormat="1" applyFont="1" applyFill="1" applyBorder="1" applyAlignment="1" applyProtection="1">
      <alignment horizontal="center" vertical="top" wrapText="1"/>
      <protection locked="0"/>
    </xf>
    <xf numFmtId="2" fontId="5" fillId="2" borderId="9" xfId="0" applyNumberFormat="1" applyFont="1" applyFill="1" applyBorder="1" applyAlignment="1" applyProtection="1">
      <alignment horizontal="center" vertical="top"/>
      <protection locked="0"/>
    </xf>
    <xf numFmtId="2" fontId="5" fillId="2" borderId="3" xfId="0" applyNumberFormat="1" applyFont="1" applyFill="1" applyBorder="1" applyAlignment="1" applyProtection="1">
      <alignment horizontal="center" vertical="top"/>
      <protection locked="0"/>
    </xf>
    <xf numFmtId="2" fontId="4" fillId="2" borderId="2" xfId="0" applyNumberFormat="1" applyFont="1" applyFill="1" applyBorder="1" applyAlignment="1">
      <alignment horizontal="center" vertical="top"/>
    </xf>
    <xf numFmtId="14" fontId="4" fillId="4" borderId="2" xfId="0" applyNumberFormat="1" applyFont="1" applyFill="1" applyBorder="1" applyAlignment="1">
      <alignment horizontal="center" vertical="top" wrapText="1"/>
    </xf>
    <xf numFmtId="2" fontId="5" fillId="4" borderId="1" xfId="0" applyNumberFormat="1" applyFont="1" applyFill="1" applyBorder="1" applyAlignment="1">
      <alignment horizontal="center" vertical="top"/>
    </xf>
    <xf numFmtId="2" fontId="6" fillId="2" borderId="1" xfId="0" applyNumberFormat="1" applyFont="1" applyFill="1" applyBorder="1" applyAlignment="1">
      <alignment horizontal="center" vertical="top"/>
    </xf>
    <xf numFmtId="0" fontId="11" fillId="4" borderId="1" xfId="0" applyFont="1" applyFill="1" applyBorder="1" applyAlignment="1">
      <alignment horizontal="center" vertical="top"/>
    </xf>
    <xf numFmtId="2" fontId="11" fillId="4" borderId="2" xfId="0" applyNumberFormat="1" applyFont="1" applyFill="1" applyBorder="1" applyAlignment="1">
      <alignment horizontal="center" vertical="top"/>
    </xf>
    <xf numFmtId="2" fontId="11" fillId="4" borderId="9" xfId="0" applyNumberFormat="1" applyFont="1" applyFill="1" applyBorder="1" applyAlignment="1">
      <alignment horizontal="center" vertical="top"/>
    </xf>
    <xf numFmtId="2" fontId="11" fillId="4" borderId="3" xfId="0" applyNumberFormat="1" applyFont="1" applyFill="1" applyBorder="1" applyAlignment="1">
      <alignment horizontal="center" vertical="top"/>
    </xf>
    <xf numFmtId="14" fontId="11" fillId="4" borderId="2" xfId="0" applyNumberFormat="1" applyFont="1" applyFill="1" applyBorder="1" applyAlignment="1">
      <alignment horizontal="center" vertical="top"/>
    </xf>
    <xf numFmtId="14" fontId="11" fillId="4" borderId="9" xfId="0" applyNumberFormat="1" applyFont="1" applyFill="1" applyBorder="1" applyAlignment="1">
      <alignment horizontal="center" vertical="top"/>
    </xf>
    <xf numFmtId="14" fontId="11" fillId="4" borderId="3" xfId="0" applyNumberFormat="1" applyFont="1" applyFill="1" applyBorder="1" applyAlignment="1">
      <alignment horizontal="center" vertical="top"/>
    </xf>
    <xf numFmtId="0" fontId="13" fillId="3" borderId="1" xfId="0" applyFont="1" applyFill="1" applyBorder="1" applyAlignment="1">
      <alignment horizontal="center" vertical="top" wrapText="1"/>
    </xf>
    <xf numFmtId="2" fontId="3" fillId="2" borderId="1" xfId="0" applyNumberFormat="1" applyFont="1" applyFill="1" applyBorder="1" applyAlignment="1">
      <alignment horizontal="center" vertical="top" wrapText="1"/>
    </xf>
    <xf numFmtId="0" fontId="13" fillId="3" borderId="3" xfId="0" applyFont="1" applyFill="1" applyBorder="1" applyAlignment="1">
      <alignment horizontal="center" vertical="top"/>
    </xf>
    <xf numFmtId="0" fontId="7" fillId="2" borderId="2" xfId="0" applyFont="1" applyFill="1" applyBorder="1" applyAlignment="1">
      <alignment horizontal="center" vertical="top"/>
    </xf>
    <xf numFmtId="0" fontId="7" fillId="2" borderId="9" xfId="0" applyFont="1" applyFill="1" applyBorder="1" applyAlignment="1">
      <alignment horizontal="center" vertical="top"/>
    </xf>
    <xf numFmtId="0" fontId="7" fillId="2" borderId="3" xfId="0" applyFont="1" applyFill="1" applyBorder="1" applyAlignment="1">
      <alignment horizontal="center" vertical="top"/>
    </xf>
    <xf numFmtId="0" fontId="5" fillId="2" borderId="2" xfId="0" applyFont="1" applyFill="1" applyBorder="1" applyAlignment="1">
      <alignment horizontal="center" vertical="top" shrinkToFit="1"/>
    </xf>
    <xf numFmtId="0" fontId="5" fillId="2" borderId="9" xfId="0" applyFont="1" applyFill="1" applyBorder="1" applyAlignment="1">
      <alignment horizontal="center" vertical="top" shrinkToFit="1"/>
    </xf>
    <xf numFmtId="0" fontId="5" fillId="2" borderId="3" xfId="0" applyFont="1" applyFill="1" applyBorder="1" applyAlignment="1">
      <alignment horizontal="center" vertical="top" shrinkToFit="1"/>
    </xf>
    <xf numFmtId="0" fontId="6" fillId="2" borderId="36" xfId="0" applyFont="1" applyFill="1" applyBorder="1" applyAlignment="1">
      <alignment horizontal="center" vertical="top" wrapText="1"/>
    </xf>
    <xf numFmtId="0" fontId="6" fillId="2" borderId="36" xfId="0" applyFont="1" applyFill="1" applyBorder="1" applyAlignment="1">
      <alignment horizontal="center" vertical="top"/>
    </xf>
    <xf numFmtId="4" fontId="4" fillId="2" borderId="1" xfId="0" applyNumberFormat="1" applyFont="1" applyFill="1" applyBorder="1" applyAlignment="1">
      <alignment horizontal="center" vertical="top"/>
    </xf>
  </cellXfs>
  <cellStyles count="3">
    <cellStyle name="Įprastas" xfId="0" builtinId="0"/>
    <cellStyle name="Įprastas 2" xfId="2" xr:uid="{0B0BDB17-E437-496F-A08F-12C9DC4A513F}"/>
    <cellStyle name="Kablelis"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Z1790"/>
  <sheetViews>
    <sheetView tabSelected="1" topLeftCell="A24" zoomScale="80" zoomScaleNormal="80" workbookViewId="0">
      <pane xSplit="2" topLeftCell="C1" activePane="topRight" state="frozen"/>
      <selection pane="topRight" activeCell="C24" sqref="C24:C29"/>
    </sheetView>
  </sheetViews>
  <sheetFormatPr defaultColWidth="9.33203125" defaultRowHeight="13.8" x14ac:dyDescent="0.3"/>
  <cols>
    <col min="1" max="1" width="1.6640625" style="1" customWidth="1"/>
    <col min="2" max="2" width="21" style="124" customWidth="1"/>
    <col min="3" max="3" width="42.44140625" style="125" customWidth="1"/>
    <col min="4" max="4" width="19" style="1" customWidth="1"/>
    <col min="5" max="5" width="28" style="126" customWidth="1"/>
    <col min="6" max="6" width="21.33203125" style="126" customWidth="1"/>
    <col min="7" max="7" width="56.33203125" style="126" customWidth="1"/>
    <col min="8" max="8" width="9.6640625" style="1" customWidth="1"/>
    <col min="9" max="9" width="15.6640625" style="1" customWidth="1"/>
    <col min="10" max="10" width="27.6640625" style="1" customWidth="1"/>
    <col min="11" max="11" width="22.33203125" style="124" customWidth="1"/>
    <col min="12" max="12" width="10.5546875" style="125" customWidth="1"/>
    <col min="13" max="13" width="10.5546875" style="124" customWidth="1"/>
    <col min="14" max="14" width="17.33203125" style="127" customWidth="1"/>
    <col min="15" max="15" width="23.44140625" style="1" customWidth="1"/>
    <col min="16" max="16" width="21.44140625" style="1" customWidth="1"/>
    <col min="17" max="17" width="15.44140625" style="1" customWidth="1"/>
    <col min="18" max="18" width="10.6640625" style="1" customWidth="1"/>
    <col min="19" max="19" width="14.44140625" style="1" customWidth="1"/>
    <col min="20" max="21" width="14" style="148" customWidth="1"/>
    <col min="22" max="22" width="18" style="128" customWidth="1"/>
    <col min="23" max="23" width="19.6640625" style="128" customWidth="1"/>
    <col min="24" max="24" width="12.33203125" style="128" customWidth="1"/>
    <col min="25" max="25" width="11.33203125" style="128" customWidth="1"/>
    <col min="26" max="26" width="12.33203125" style="128" bestFit="1" customWidth="1"/>
    <col min="27" max="27" width="12.44140625" style="128" bestFit="1" customWidth="1"/>
    <col min="28" max="28" width="13.6640625" style="128" customWidth="1"/>
    <col min="29" max="29" width="11.5546875" style="127" customWidth="1"/>
    <col min="30" max="30" width="18.44140625" style="127" customWidth="1"/>
    <col min="31" max="31" width="17.44140625" style="127" customWidth="1"/>
    <col min="32" max="32" width="10.33203125" style="1" bestFit="1" customWidth="1"/>
    <col min="33" max="33" width="10.44140625" style="127" bestFit="1" customWidth="1"/>
    <col min="34" max="34" width="26" style="6" customWidth="1"/>
    <col min="35" max="35" width="19.6640625" style="6" bestFit="1" customWidth="1"/>
    <col min="36" max="36" width="9.33203125" style="1" bestFit="1" customWidth="1"/>
    <col min="37" max="16384" width="9.33203125" style="1"/>
  </cols>
  <sheetData>
    <row r="1" spans="2:36" s="152" customFormat="1" ht="12.6" customHeight="1" x14ac:dyDescent="0.3">
      <c r="B1" s="150"/>
      <c r="C1" s="151"/>
      <c r="F1" s="153"/>
      <c r="K1" s="150"/>
      <c r="L1" s="151"/>
      <c r="M1" s="150"/>
      <c r="N1" s="154"/>
      <c r="P1" s="154"/>
      <c r="Q1" s="154"/>
      <c r="R1" s="154"/>
      <c r="S1" s="154"/>
      <c r="T1" s="155"/>
      <c r="U1" s="155"/>
      <c r="V1" s="156"/>
      <c r="W1" s="156"/>
      <c r="X1" s="156"/>
      <c r="Y1" s="156"/>
      <c r="Z1" s="156"/>
      <c r="AA1" s="156"/>
      <c r="AB1" s="156"/>
      <c r="AC1" s="154"/>
      <c r="AD1" s="154"/>
      <c r="AE1" s="154"/>
      <c r="AF1" s="154"/>
      <c r="AG1" s="154"/>
      <c r="AH1" s="157"/>
      <c r="AI1" s="157"/>
    </row>
    <row r="2" spans="2:36" s="152" customFormat="1" x14ac:dyDescent="0.3">
      <c r="B2" s="224"/>
      <c r="C2" s="151"/>
      <c r="F2" s="153"/>
      <c r="J2" s="153"/>
      <c r="K2" s="150"/>
      <c r="L2" s="151"/>
      <c r="M2" s="150"/>
      <c r="N2" s="154"/>
      <c r="P2" s="154"/>
      <c r="Q2" s="154"/>
      <c r="R2" s="154"/>
      <c r="S2" s="154"/>
      <c r="T2" s="155"/>
      <c r="U2" s="155"/>
      <c r="V2" s="156"/>
      <c r="W2" s="156"/>
      <c r="X2" s="156"/>
      <c r="Y2" s="156"/>
      <c r="Z2" s="156"/>
      <c r="AA2" s="156"/>
      <c r="AB2" s="156"/>
      <c r="AC2" s="154"/>
      <c r="AD2" s="154"/>
      <c r="AE2" s="154"/>
      <c r="AF2" s="154"/>
      <c r="AG2" s="154"/>
      <c r="AH2" s="154"/>
      <c r="AI2" s="154"/>
    </row>
    <row r="3" spans="2:36" s="152" customFormat="1" ht="15" customHeight="1" x14ac:dyDescent="0.3">
      <c r="B3" s="530" t="s">
        <v>1294</v>
      </c>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530"/>
      <c r="AJ3" s="225"/>
    </row>
    <row r="4" spans="2:36" s="152" customFormat="1" x14ac:dyDescent="0.3">
      <c r="B4" s="150"/>
      <c r="C4" s="151"/>
      <c r="E4" s="153"/>
      <c r="F4" s="153"/>
      <c r="G4" s="153"/>
      <c r="K4" s="150"/>
      <c r="L4" s="151"/>
      <c r="M4" s="150"/>
      <c r="N4" s="154"/>
      <c r="T4" s="155"/>
      <c r="U4" s="155"/>
      <c r="V4" s="156"/>
      <c r="W4" s="156"/>
      <c r="X4" s="156"/>
      <c r="Y4" s="156"/>
      <c r="Z4" s="156"/>
      <c r="AA4" s="156"/>
      <c r="AB4" s="156"/>
      <c r="AC4" s="154"/>
      <c r="AD4" s="154"/>
      <c r="AE4" s="154"/>
      <c r="AG4" s="154"/>
      <c r="AH4" s="157"/>
      <c r="AI4" s="157"/>
    </row>
    <row r="5" spans="2:36" s="152" customFormat="1" ht="72.75" customHeight="1" x14ac:dyDescent="0.3">
      <c r="B5" s="533" t="s">
        <v>0</v>
      </c>
      <c r="C5" s="533" t="s">
        <v>1</v>
      </c>
      <c r="D5" s="533" t="s">
        <v>2</v>
      </c>
      <c r="E5" s="533" t="s">
        <v>3</v>
      </c>
      <c r="F5" s="533" t="s">
        <v>4</v>
      </c>
      <c r="G5" s="533" t="s">
        <v>5</v>
      </c>
      <c r="H5" s="533" t="s">
        <v>143</v>
      </c>
      <c r="I5" s="533" t="s">
        <v>144</v>
      </c>
      <c r="J5" s="536" t="s">
        <v>6</v>
      </c>
      <c r="K5" s="536"/>
      <c r="L5" s="536"/>
      <c r="M5" s="536"/>
      <c r="N5" s="531" t="s">
        <v>7</v>
      </c>
      <c r="O5" s="533" t="s">
        <v>8</v>
      </c>
      <c r="P5" s="533" t="s">
        <v>9</v>
      </c>
      <c r="Q5" s="533" t="s">
        <v>10</v>
      </c>
      <c r="R5" s="533" t="s">
        <v>11</v>
      </c>
      <c r="S5" s="533" t="s">
        <v>12</v>
      </c>
      <c r="T5" s="534" t="s">
        <v>13</v>
      </c>
      <c r="U5" s="534" t="s">
        <v>14</v>
      </c>
      <c r="V5" s="535" t="s">
        <v>15</v>
      </c>
      <c r="W5" s="535"/>
      <c r="X5" s="535"/>
      <c r="Y5" s="535"/>
      <c r="Z5" s="535"/>
      <c r="AA5" s="535"/>
      <c r="AB5" s="534" t="s">
        <v>16</v>
      </c>
      <c r="AC5" s="531" t="s">
        <v>17</v>
      </c>
      <c r="AD5" s="537" t="s">
        <v>137</v>
      </c>
      <c r="AE5" s="538"/>
      <c r="AF5" s="539"/>
      <c r="AG5" s="531" t="s">
        <v>18</v>
      </c>
      <c r="AH5" s="531" t="s">
        <v>19</v>
      </c>
      <c r="AI5" s="533" t="s">
        <v>20</v>
      </c>
      <c r="AJ5" s="531" t="s">
        <v>21</v>
      </c>
    </row>
    <row r="6" spans="2:36" s="152" customFormat="1" ht="146.25" customHeight="1" x14ac:dyDescent="0.3">
      <c r="B6" s="533"/>
      <c r="C6" s="533"/>
      <c r="D6" s="533"/>
      <c r="E6" s="533"/>
      <c r="F6" s="533"/>
      <c r="G6" s="533"/>
      <c r="H6" s="533"/>
      <c r="I6" s="533"/>
      <c r="J6" s="178" t="s">
        <v>22</v>
      </c>
      <c r="K6" s="178" t="s">
        <v>23</v>
      </c>
      <c r="L6" s="178" t="s">
        <v>24</v>
      </c>
      <c r="M6" s="178" t="s">
        <v>25</v>
      </c>
      <c r="N6" s="532"/>
      <c r="O6" s="533"/>
      <c r="P6" s="533"/>
      <c r="Q6" s="533"/>
      <c r="R6" s="533"/>
      <c r="S6" s="533"/>
      <c r="T6" s="534"/>
      <c r="U6" s="534"/>
      <c r="V6" s="179" t="s">
        <v>138</v>
      </c>
      <c r="W6" s="179" t="s">
        <v>26</v>
      </c>
      <c r="X6" s="179" t="s">
        <v>27</v>
      </c>
      <c r="Y6" s="179" t="s">
        <v>28</v>
      </c>
      <c r="Z6" s="179" t="s">
        <v>29</v>
      </c>
      <c r="AA6" s="179" t="s">
        <v>30</v>
      </c>
      <c r="AB6" s="534"/>
      <c r="AC6" s="532"/>
      <c r="AD6" s="178" t="s">
        <v>31</v>
      </c>
      <c r="AE6" s="178" t="s">
        <v>32</v>
      </c>
      <c r="AF6" s="178" t="s">
        <v>33</v>
      </c>
      <c r="AG6" s="532"/>
      <c r="AH6" s="532"/>
      <c r="AI6" s="533"/>
      <c r="AJ6" s="532"/>
    </row>
    <row r="7" spans="2:36" s="6" customFormat="1" x14ac:dyDescent="0.3">
      <c r="B7" s="2">
        <v>1</v>
      </c>
      <c r="C7" s="3">
        <v>2</v>
      </c>
      <c r="D7" s="3">
        <v>3</v>
      </c>
      <c r="E7" s="3">
        <v>4</v>
      </c>
      <c r="F7" s="3">
        <v>5</v>
      </c>
      <c r="G7" s="3">
        <v>6</v>
      </c>
      <c r="H7" s="3">
        <v>7</v>
      </c>
      <c r="I7" s="3">
        <v>8</v>
      </c>
      <c r="J7" s="3">
        <v>9</v>
      </c>
      <c r="K7" s="2">
        <v>10</v>
      </c>
      <c r="L7" s="3">
        <v>11</v>
      </c>
      <c r="M7" s="2">
        <v>12</v>
      </c>
      <c r="N7" s="3">
        <v>13</v>
      </c>
      <c r="O7" s="3">
        <v>14</v>
      </c>
      <c r="P7" s="3">
        <v>15</v>
      </c>
      <c r="Q7" s="3">
        <v>16</v>
      </c>
      <c r="R7" s="3">
        <v>17</v>
      </c>
      <c r="S7" s="3">
        <v>18</v>
      </c>
      <c r="T7" s="4">
        <v>19</v>
      </c>
      <c r="U7" s="4">
        <v>20</v>
      </c>
      <c r="V7" s="5">
        <v>21</v>
      </c>
      <c r="W7" s="5">
        <v>22</v>
      </c>
      <c r="X7" s="5">
        <v>23</v>
      </c>
      <c r="Y7" s="5">
        <v>24</v>
      </c>
      <c r="Z7" s="5">
        <v>25</v>
      </c>
      <c r="AA7" s="5">
        <v>26</v>
      </c>
      <c r="AB7" s="5">
        <v>27</v>
      </c>
      <c r="AC7" s="3">
        <v>28</v>
      </c>
      <c r="AD7" s="3">
        <v>29</v>
      </c>
      <c r="AE7" s="3">
        <v>30</v>
      </c>
      <c r="AF7" s="3">
        <v>31</v>
      </c>
      <c r="AG7" s="3">
        <v>32</v>
      </c>
      <c r="AH7" s="3">
        <v>33</v>
      </c>
      <c r="AI7" s="3">
        <v>34</v>
      </c>
      <c r="AJ7" s="3">
        <v>35</v>
      </c>
    </row>
    <row r="8" spans="2:36" ht="273.60000000000002" hidden="1" customHeight="1" x14ac:dyDescent="0.3">
      <c r="B8" s="7" t="s">
        <v>34</v>
      </c>
      <c r="C8" s="7" t="s">
        <v>35</v>
      </c>
      <c r="D8" s="8" t="s">
        <v>36</v>
      </c>
      <c r="E8" s="9" t="s">
        <v>37</v>
      </c>
      <c r="F8" s="10" t="s">
        <v>38</v>
      </c>
      <c r="G8" s="10" t="s">
        <v>139</v>
      </c>
      <c r="H8" s="8" t="s">
        <v>39</v>
      </c>
      <c r="I8" s="8" t="s">
        <v>140</v>
      </c>
      <c r="J8" s="11" t="s">
        <v>40</v>
      </c>
      <c r="K8" s="7" t="s">
        <v>41</v>
      </c>
      <c r="L8" s="7" t="s">
        <v>42</v>
      </c>
      <c r="M8" s="7" t="s">
        <v>43</v>
      </c>
      <c r="N8" s="8" t="s">
        <v>44</v>
      </c>
      <c r="O8" s="7" t="s">
        <v>45</v>
      </c>
      <c r="P8" s="8" t="s">
        <v>46</v>
      </c>
      <c r="Q8" s="8" t="s">
        <v>47</v>
      </c>
      <c r="R8" s="8" t="s">
        <v>48</v>
      </c>
      <c r="S8" s="8" t="s">
        <v>49</v>
      </c>
      <c r="T8" s="12" t="s">
        <v>141</v>
      </c>
      <c r="U8" s="12" t="s">
        <v>50</v>
      </c>
      <c r="V8" s="13" t="s">
        <v>51</v>
      </c>
      <c r="W8" s="13" t="s">
        <v>52</v>
      </c>
      <c r="X8" s="13" t="s">
        <v>553</v>
      </c>
      <c r="Y8" s="13" t="s">
        <v>53</v>
      </c>
      <c r="Z8" s="13" t="s">
        <v>54</v>
      </c>
      <c r="AA8" s="13" t="s">
        <v>55</v>
      </c>
      <c r="AB8" s="13" t="s">
        <v>56</v>
      </c>
      <c r="AC8" s="8" t="s">
        <v>57</v>
      </c>
      <c r="AD8" s="8" t="s">
        <v>58</v>
      </c>
      <c r="AE8" s="8" t="s">
        <v>59</v>
      </c>
      <c r="AF8" s="7" t="s">
        <v>60</v>
      </c>
      <c r="AG8" s="8" t="s">
        <v>61</v>
      </c>
      <c r="AH8" s="8" t="s">
        <v>62</v>
      </c>
      <c r="AI8" s="8" t="s">
        <v>63</v>
      </c>
      <c r="AJ8" s="7" t="s">
        <v>64</v>
      </c>
    </row>
    <row r="9" spans="2:36" ht="36" customHeight="1" x14ac:dyDescent="0.3">
      <c r="B9" s="238" t="s">
        <v>722</v>
      </c>
      <c r="C9" s="238" t="s">
        <v>65</v>
      </c>
      <c r="D9" s="238" t="s">
        <v>66</v>
      </c>
      <c r="E9" s="227" t="s">
        <v>67</v>
      </c>
      <c r="F9" s="227" t="s">
        <v>68</v>
      </c>
      <c r="G9" s="227" t="s">
        <v>69</v>
      </c>
      <c r="H9" s="231" t="s">
        <v>70</v>
      </c>
      <c r="I9" s="238" t="s">
        <v>79</v>
      </c>
      <c r="J9" s="11" t="s">
        <v>71</v>
      </c>
      <c r="K9" s="7" t="s">
        <v>72</v>
      </c>
      <c r="L9" s="7" t="s">
        <v>131</v>
      </c>
      <c r="M9" s="7">
        <v>60</v>
      </c>
      <c r="N9" s="239" t="s">
        <v>73</v>
      </c>
      <c r="O9" s="238" t="s">
        <v>74</v>
      </c>
      <c r="P9" s="247" t="s">
        <v>75</v>
      </c>
      <c r="Q9" s="247" t="s">
        <v>76</v>
      </c>
      <c r="R9" s="247" t="s">
        <v>77</v>
      </c>
      <c r="S9" s="239" t="s">
        <v>78</v>
      </c>
      <c r="T9" s="271">
        <f>V9+Y9</f>
        <v>600000</v>
      </c>
      <c r="U9" s="271">
        <v>10000</v>
      </c>
      <c r="V9" s="261">
        <v>482000</v>
      </c>
      <c r="W9" s="261" t="s">
        <v>79</v>
      </c>
      <c r="X9" s="261" t="s">
        <v>79</v>
      </c>
      <c r="Y9" s="261">
        <v>118000</v>
      </c>
      <c r="Z9" s="261" t="s">
        <v>79</v>
      </c>
      <c r="AA9" s="261" t="s">
        <v>79</v>
      </c>
      <c r="AB9" s="261" t="s">
        <v>79</v>
      </c>
      <c r="AC9" s="239" t="s">
        <v>80</v>
      </c>
      <c r="AD9" s="239">
        <v>80000</v>
      </c>
      <c r="AE9" s="239">
        <v>520000</v>
      </c>
      <c r="AF9" s="238" t="s">
        <v>79</v>
      </c>
      <c r="AG9" s="239" t="s">
        <v>33</v>
      </c>
      <c r="AH9" s="239" t="s">
        <v>133</v>
      </c>
      <c r="AI9" s="239" t="s">
        <v>81</v>
      </c>
      <c r="AJ9" s="238"/>
    </row>
    <row r="10" spans="2:36" ht="81.599999999999994" customHeight="1" x14ac:dyDescent="0.3">
      <c r="B10" s="238"/>
      <c r="C10" s="238"/>
      <c r="D10" s="238"/>
      <c r="E10" s="227"/>
      <c r="F10" s="227"/>
      <c r="G10" s="227"/>
      <c r="H10" s="232"/>
      <c r="I10" s="238"/>
      <c r="J10" s="11" t="s">
        <v>82</v>
      </c>
      <c r="K10" s="7" t="s">
        <v>83</v>
      </c>
      <c r="L10" s="7" t="s">
        <v>85</v>
      </c>
      <c r="M10" s="7">
        <v>537</v>
      </c>
      <c r="N10" s="239"/>
      <c r="O10" s="238"/>
      <c r="P10" s="248"/>
      <c r="Q10" s="248"/>
      <c r="R10" s="248"/>
      <c r="S10" s="239"/>
      <c r="T10" s="271"/>
      <c r="U10" s="271"/>
      <c r="V10" s="261"/>
      <c r="W10" s="261"/>
      <c r="X10" s="261"/>
      <c r="Y10" s="261"/>
      <c r="Z10" s="261"/>
      <c r="AA10" s="261"/>
      <c r="AB10" s="261"/>
      <c r="AC10" s="239"/>
      <c r="AD10" s="239"/>
      <c r="AE10" s="239"/>
      <c r="AF10" s="238"/>
      <c r="AG10" s="239"/>
      <c r="AH10" s="279"/>
      <c r="AI10" s="239"/>
      <c r="AJ10" s="238"/>
    </row>
    <row r="11" spans="2:36" ht="52.5" customHeight="1" x14ac:dyDescent="0.3">
      <c r="B11" s="238"/>
      <c r="C11" s="238"/>
      <c r="D11" s="238"/>
      <c r="E11" s="227"/>
      <c r="F11" s="227" t="s">
        <v>129</v>
      </c>
      <c r="G11" s="227"/>
      <c r="H11" s="232"/>
      <c r="I11" s="238"/>
      <c r="J11" s="11" t="s">
        <v>71</v>
      </c>
      <c r="K11" s="7" t="s">
        <v>72</v>
      </c>
      <c r="L11" s="7" t="s">
        <v>131</v>
      </c>
      <c r="M11" s="7">
        <v>8</v>
      </c>
      <c r="N11" s="239"/>
      <c r="O11" s="238"/>
      <c r="P11" s="248"/>
      <c r="Q11" s="248"/>
      <c r="R11" s="248"/>
      <c r="S11" s="239"/>
      <c r="T11" s="271"/>
      <c r="U11" s="271"/>
      <c r="V11" s="261"/>
      <c r="W11" s="261"/>
      <c r="X11" s="261"/>
      <c r="Y11" s="261"/>
      <c r="Z11" s="261"/>
      <c r="AA11" s="261"/>
      <c r="AB11" s="261"/>
      <c r="AC11" s="239"/>
      <c r="AD11" s="239"/>
      <c r="AE11" s="239"/>
      <c r="AF11" s="238"/>
      <c r="AG11" s="239"/>
      <c r="AH11" s="279"/>
      <c r="AI11" s="239"/>
      <c r="AJ11" s="238"/>
    </row>
    <row r="12" spans="2:36" ht="79.2" customHeight="1" x14ac:dyDescent="0.3">
      <c r="B12" s="238"/>
      <c r="C12" s="238"/>
      <c r="D12" s="238"/>
      <c r="E12" s="227"/>
      <c r="F12" s="227"/>
      <c r="G12" s="227"/>
      <c r="H12" s="232"/>
      <c r="I12" s="238"/>
      <c r="J12" s="11" t="s">
        <v>82</v>
      </c>
      <c r="K12" s="7" t="s">
        <v>83</v>
      </c>
      <c r="L12" s="7" t="s">
        <v>85</v>
      </c>
      <c r="M12" s="7">
        <v>64</v>
      </c>
      <c r="N12" s="239"/>
      <c r="O12" s="238"/>
      <c r="P12" s="248"/>
      <c r="Q12" s="248"/>
      <c r="R12" s="248"/>
      <c r="S12" s="239"/>
      <c r="T12" s="271"/>
      <c r="U12" s="271"/>
      <c r="V12" s="261"/>
      <c r="W12" s="261"/>
      <c r="X12" s="261"/>
      <c r="Y12" s="261"/>
      <c r="Z12" s="261"/>
      <c r="AA12" s="261"/>
      <c r="AB12" s="261"/>
      <c r="AC12" s="239"/>
      <c r="AD12" s="239"/>
      <c r="AE12" s="239"/>
      <c r="AF12" s="238"/>
      <c r="AG12" s="239"/>
      <c r="AH12" s="279"/>
      <c r="AI12" s="239"/>
      <c r="AJ12" s="238"/>
    </row>
    <row r="13" spans="2:36" ht="51.6" customHeight="1" x14ac:dyDescent="0.3">
      <c r="B13" s="238"/>
      <c r="C13" s="238"/>
      <c r="D13" s="238"/>
      <c r="E13" s="227"/>
      <c r="F13" s="227" t="s">
        <v>130</v>
      </c>
      <c r="G13" s="227"/>
      <c r="H13" s="232"/>
      <c r="I13" s="238"/>
      <c r="J13" s="11" t="s">
        <v>71</v>
      </c>
      <c r="K13" s="7" t="s">
        <v>72</v>
      </c>
      <c r="L13" s="7" t="s">
        <v>131</v>
      </c>
      <c r="M13" s="7">
        <v>52</v>
      </c>
      <c r="N13" s="239"/>
      <c r="O13" s="238"/>
      <c r="P13" s="248"/>
      <c r="Q13" s="248"/>
      <c r="R13" s="248"/>
      <c r="S13" s="239"/>
      <c r="T13" s="271"/>
      <c r="U13" s="271"/>
      <c r="V13" s="261"/>
      <c r="W13" s="261"/>
      <c r="X13" s="261"/>
      <c r="Y13" s="261"/>
      <c r="Z13" s="261"/>
      <c r="AA13" s="261"/>
      <c r="AB13" s="261"/>
      <c r="AC13" s="239"/>
      <c r="AD13" s="239"/>
      <c r="AE13" s="239"/>
      <c r="AF13" s="238"/>
      <c r="AG13" s="239"/>
      <c r="AH13" s="279"/>
      <c r="AI13" s="239"/>
      <c r="AJ13" s="238"/>
    </row>
    <row r="14" spans="2:36" ht="79.2" customHeight="1" x14ac:dyDescent="0.3">
      <c r="B14" s="238"/>
      <c r="C14" s="238"/>
      <c r="D14" s="238"/>
      <c r="E14" s="227"/>
      <c r="F14" s="227"/>
      <c r="G14" s="227"/>
      <c r="H14" s="232"/>
      <c r="I14" s="238"/>
      <c r="J14" s="11" t="s">
        <v>82</v>
      </c>
      <c r="K14" s="7" t="s">
        <v>83</v>
      </c>
      <c r="L14" s="7" t="s">
        <v>85</v>
      </c>
      <c r="M14" s="7">
        <v>473</v>
      </c>
      <c r="N14" s="239"/>
      <c r="O14" s="238"/>
      <c r="P14" s="248"/>
      <c r="Q14" s="248"/>
      <c r="R14" s="248"/>
      <c r="S14" s="239"/>
      <c r="T14" s="271"/>
      <c r="U14" s="271"/>
      <c r="V14" s="261"/>
      <c r="W14" s="261"/>
      <c r="X14" s="261"/>
      <c r="Y14" s="261"/>
      <c r="Z14" s="261"/>
      <c r="AA14" s="261"/>
      <c r="AB14" s="261"/>
      <c r="AC14" s="239"/>
      <c r="AD14" s="239"/>
      <c r="AE14" s="239"/>
      <c r="AF14" s="238"/>
      <c r="AG14" s="239"/>
      <c r="AH14" s="279"/>
      <c r="AI14" s="239"/>
      <c r="AJ14" s="238"/>
    </row>
    <row r="15" spans="2:36" s="36" customFormat="1" ht="89.7" customHeight="1" x14ac:dyDescent="0.3">
      <c r="B15" s="231" t="s">
        <v>723</v>
      </c>
      <c r="C15" s="231" t="s">
        <v>87</v>
      </c>
      <c r="D15" s="231" t="s">
        <v>88</v>
      </c>
      <c r="E15" s="226" t="s">
        <v>67</v>
      </c>
      <c r="F15" s="31" t="s">
        <v>89</v>
      </c>
      <c r="G15" s="226" t="s">
        <v>69</v>
      </c>
      <c r="H15" s="247" t="s">
        <v>70</v>
      </c>
      <c r="I15" s="247" t="s">
        <v>79</v>
      </c>
      <c r="J15" s="32" t="s">
        <v>90</v>
      </c>
      <c r="K15" s="14" t="s">
        <v>91</v>
      </c>
      <c r="L15" s="33" t="s">
        <v>85</v>
      </c>
      <c r="M15" s="14">
        <v>51</v>
      </c>
      <c r="N15" s="247" t="s">
        <v>73</v>
      </c>
      <c r="O15" s="231" t="s">
        <v>76</v>
      </c>
      <c r="P15" s="231" t="s">
        <v>75</v>
      </c>
      <c r="Q15" s="231" t="s">
        <v>76</v>
      </c>
      <c r="R15" s="262" t="s">
        <v>77</v>
      </c>
      <c r="S15" s="262" t="s">
        <v>84</v>
      </c>
      <c r="T15" s="266">
        <v>1296747.33</v>
      </c>
      <c r="U15" s="266" t="s">
        <v>92</v>
      </c>
      <c r="V15" s="19">
        <v>985956.54</v>
      </c>
      <c r="W15" s="13" t="s">
        <v>79</v>
      </c>
      <c r="X15" s="13" t="s">
        <v>79</v>
      </c>
      <c r="Y15" s="19">
        <v>310790.78999999998</v>
      </c>
      <c r="Z15" s="19" t="s">
        <v>79</v>
      </c>
      <c r="AA15" s="19" t="s">
        <v>79</v>
      </c>
      <c r="AB15" s="19">
        <v>0</v>
      </c>
      <c r="AC15" s="15" t="s">
        <v>80</v>
      </c>
      <c r="AD15" s="34">
        <v>332224.78999999998</v>
      </c>
      <c r="AE15" s="35">
        <v>964522.54</v>
      </c>
      <c r="AF15" s="15" t="s">
        <v>79</v>
      </c>
      <c r="AG15" s="247" t="s">
        <v>33</v>
      </c>
      <c r="AH15" s="247" t="s">
        <v>135</v>
      </c>
      <c r="AI15" s="247" t="s">
        <v>136</v>
      </c>
      <c r="AJ15" s="247"/>
    </row>
    <row r="16" spans="2:36" s="36" customFormat="1" ht="88.2" customHeight="1" x14ac:dyDescent="0.3">
      <c r="B16" s="238"/>
      <c r="C16" s="238"/>
      <c r="D16" s="232"/>
      <c r="E16" s="234"/>
      <c r="F16" s="10" t="s">
        <v>93</v>
      </c>
      <c r="G16" s="227"/>
      <c r="H16" s="248"/>
      <c r="I16" s="248"/>
      <c r="J16" s="38" t="s">
        <v>90</v>
      </c>
      <c r="K16" s="7" t="s">
        <v>91</v>
      </c>
      <c r="L16" s="39" t="s">
        <v>85</v>
      </c>
      <c r="M16" s="7">
        <v>8</v>
      </c>
      <c r="N16" s="248"/>
      <c r="O16" s="238"/>
      <c r="P16" s="232"/>
      <c r="Q16" s="232"/>
      <c r="R16" s="263"/>
      <c r="S16" s="263"/>
      <c r="T16" s="271"/>
      <c r="U16" s="271"/>
      <c r="V16" s="13">
        <v>166112.39000000001</v>
      </c>
      <c r="W16" s="13" t="s">
        <v>79</v>
      </c>
      <c r="X16" s="13" t="s">
        <v>79</v>
      </c>
      <c r="Y16" s="13">
        <v>166112.39000000001</v>
      </c>
      <c r="Z16" s="13" t="s">
        <v>79</v>
      </c>
      <c r="AA16" s="13" t="s">
        <v>79</v>
      </c>
      <c r="AB16" s="13">
        <v>0</v>
      </c>
      <c r="AC16" s="8" t="s">
        <v>80</v>
      </c>
      <c r="AD16" s="34">
        <v>332224.78999999998</v>
      </c>
      <c r="AE16" s="34" t="s">
        <v>79</v>
      </c>
      <c r="AF16" s="7" t="s">
        <v>79</v>
      </c>
      <c r="AG16" s="239"/>
      <c r="AH16" s="239"/>
      <c r="AI16" s="248"/>
      <c r="AJ16" s="232"/>
    </row>
    <row r="17" spans="2:36" s="36" customFormat="1" ht="82.2" customHeight="1" x14ac:dyDescent="0.3">
      <c r="B17" s="238"/>
      <c r="C17" s="238"/>
      <c r="D17" s="540"/>
      <c r="E17" s="569"/>
      <c r="F17" s="10" t="s">
        <v>94</v>
      </c>
      <c r="G17" s="227"/>
      <c r="H17" s="541"/>
      <c r="I17" s="541"/>
      <c r="J17" s="38" t="s">
        <v>90</v>
      </c>
      <c r="K17" s="7" t="s">
        <v>91</v>
      </c>
      <c r="L17" s="39" t="s">
        <v>85</v>
      </c>
      <c r="M17" s="7">
        <v>43</v>
      </c>
      <c r="N17" s="541"/>
      <c r="O17" s="238"/>
      <c r="P17" s="540"/>
      <c r="Q17" s="540"/>
      <c r="R17" s="562"/>
      <c r="S17" s="562"/>
      <c r="T17" s="271"/>
      <c r="U17" s="271"/>
      <c r="V17" s="13">
        <v>819844.15</v>
      </c>
      <c r="W17" s="13" t="s">
        <v>79</v>
      </c>
      <c r="X17" s="13" t="s">
        <v>79</v>
      </c>
      <c r="Y17" s="13">
        <v>144678.39000000001</v>
      </c>
      <c r="Z17" s="13" t="s">
        <v>79</v>
      </c>
      <c r="AA17" s="13" t="s">
        <v>79</v>
      </c>
      <c r="AB17" s="13">
        <v>0</v>
      </c>
      <c r="AC17" s="8" t="s">
        <v>80</v>
      </c>
      <c r="AD17" s="34" t="s">
        <v>79</v>
      </c>
      <c r="AE17" s="34">
        <v>964522.54</v>
      </c>
      <c r="AF17" s="7" t="s">
        <v>79</v>
      </c>
      <c r="AG17" s="239"/>
      <c r="AH17" s="239"/>
      <c r="AI17" s="541"/>
      <c r="AJ17" s="540"/>
    </row>
    <row r="18" spans="2:36" s="36" customFormat="1" ht="103.8" customHeight="1" x14ac:dyDescent="0.3">
      <c r="B18" s="542" t="s">
        <v>724</v>
      </c>
      <c r="C18" s="542" t="s">
        <v>95</v>
      </c>
      <c r="D18" s="528" t="s">
        <v>66</v>
      </c>
      <c r="E18" s="547" t="s">
        <v>67</v>
      </c>
      <c r="F18" s="545" t="s">
        <v>96</v>
      </c>
      <c r="G18" s="545" t="s">
        <v>69</v>
      </c>
      <c r="H18" s="528" t="s">
        <v>70</v>
      </c>
      <c r="I18" s="528" t="s">
        <v>79</v>
      </c>
      <c r="J18" s="40" t="s">
        <v>82</v>
      </c>
      <c r="K18" s="16" t="s">
        <v>83</v>
      </c>
      <c r="L18" s="22" t="s">
        <v>85</v>
      </c>
      <c r="M18" s="41">
        <v>234</v>
      </c>
      <c r="N18" s="526" t="s">
        <v>73</v>
      </c>
      <c r="O18" s="542" t="s">
        <v>97</v>
      </c>
      <c r="P18" s="528" t="s">
        <v>75</v>
      </c>
      <c r="Q18" s="528" t="s">
        <v>76</v>
      </c>
      <c r="R18" s="556" t="s">
        <v>77</v>
      </c>
      <c r="S18" s="556" t="s">
        <v>78</v>
      </c>
      <c r="T18" s="548">
        <v>7873480.7000000002</v>
      </c>
      <c r="U18" s="267">
        <v>200000</v>
      </c>
      <c r="V18" s="259">
        <v>6137145.3200000003</v>
      </c>
      <c r="W18" s="522" t="s">
        <v>98</v>
      </c>
      <c r="X18" s="522" t="s">
        <v>98</v>
      </c>
      <c r="Y18" s="259">
        <v>1736335.38</v>
      </c>
      <c r="Z18" s="320" t="s">
        <v>79</v>
      </c>
      <c r="AA18" s="259" t="s">
        <v>79</v>
      </c>
      <c r="AB18" s="259" t="s">
        <v>98</v>
      </c>
      <c r="AC18" s="248" t="s">
        <v>80</v>
      </c>
      <c r="AD18" s="274">
        <v>1586609.21</v>
      </c>
      <c r="AE18" s="275">
        <v>6286871.4900000002</v>
      </c>
      <c r="AF18" s="248" t="s">
        <v>79</v>
      </c>
      <c r="AG18" s="554" t="s">
        <v>33</v>
      </c>
      <c r="AH18" s="553" t="s">
        <v>99</v>
      </c>
      <c r="AI18" s="526" t="s">
        <v>100</v>
      </c>
      <c r="AJ18" s="526"/>
    </row>
    <row r="19" spans="2:36" s="36" customFormat="1" ht="69" customHeight="1" x14ac:dyDescent="0.3">
      <c r="B19" s="542"/>
      <c r="C19" s="542"/>
      <c r="D19" s="542"/>
      <c r="E19" s="545"/>
      <c r="F19" s="546"/>
      <c r="G19" s="545"/>
      <c r="H19" s="542"/>
      <c r="I19" s="542"/>
      <c r="J19" s="43" t="s">
        <v>101</v>
      </c>
      <c r="K19" s="14" t="s">
        <v>102</v>
      </c>
      <c r="L19" s="14" t="s">
        <v>131</v>
      </c>
      <c r="M19" s="44">
        <v>42</v>
      </c>
      <c r="N19" s="553"/>
      <c r="O19" s="542"/>
      <c r="P19" s="542"/>
      <c r="Q19" s="542"/>
      <c r="R19" s="557"/>
      <c r="S19" s="557"/>
      <c r="T19" s="548"/>
      <c r="U19" s="551"/>
      <c r="V19" s="521"/>
      <c r="W19" s="523"/>
      <c r="X19" s="523"/>
      <c r="Y19" s="521"/>
      <c r="Z19" s="561"/>
      <c r="AA19" s="521"/>
      <c r="AB19" s="521"/>
      <c r="AC19" s="541"/>
      <c r="AD19" s="552"/>
      <c r="AE19" s="552"/>
      <c r="AF19" s="540"/>
      <c r="AG19" s="554"/>
      <c r="AH19" s="553"/>
      <c r="AI19" s="553"/>
      <c r="AJ19" s="542"/>
    </row>
    <row r="20" spans="2:36" s="36" customFormat="1" ht="92.7" customHeight="1" x14ac:dyDescent="0.3">
      <c r="B20" s="542"/>
      <c r="C20" s="542"/>
      <c r="D20" s="542"/>
      <c r="E20" s="545"/>
      <c r="F20" s="547" t="s">
        <v>103</v>
      </c>
      <c r="G20" s="545"/>
      <c r="H20" s="542"/>
      <c r="I20" s="542"/>
      <c r="J20" s="45" t="s">
        <v>82</v>
      </c>
      <c r="K20" s="46" t="s">
        <v>83</v>
      </c>
      <c r="L20" s="7" t="s">
        <v>85</v>
      </c>
      <c r="M20" s="47">
        <v>64</v>
      </c>
      <c r="N20" s="553"/>
      <c r="O20" s="542"/>
      <c r="P20" s="542"/>
      <c r="Q20" s="542"/>
      <c r="R20" s="557"/>
      <c r="S20" s="557"/>
      <c r="T20" s="548"/>
      <c r="U20" s="543">
        <v>200000</v>
      </c>
      <c r="V20" s="522">
        <v>793304.6</v>
      </c>
      <c r="W20" s="522" t="s">
        <v>98</v>
      </c>
      <c r="X20" s="522" t="s">
        <v>98</v>
      </c>
      <c r="Y20" s="522">
        <v>793304.61</v>
      </c>
      <c r="Z20" s="522" t="s">
        <v>98</v>
      </c>
      <c r="AA20" s="522" t="s">
        <v>98</v>
      </c>
      <c r="AB20" s="522" t="s">
        <v>98</v>
      </c>
      <c r="AC20" s="526" t="s">
        <v>80</v>
      </c>
      <c r="AD20" s="524" t="s">
        <v>104</v>
      </c>
      <c r="AE20" s="524" t="s">
        <v>98</v>
      </c>
      <c r="AF20" s="528" t="s">
        <v>98</v>
      </c>
      <c r="AG20" s="554"/>
      <c r="AH20" s="553"/>
      <c r="AI20" s="553"/>
      <c r="AJ20" s="542"/>
    </row>
    <row r="21" spans="2:36" s="36" customFormat="1" ht="63" customHeight="1" x14ac:dyDescent="0.3">
      <c r="B21" s="542"/>
      <c r="C21" s="542"/>
      <c r="D21" s="542"/>
      <c r="E21" s="545"/>
      <c r="F21" s="546"/>
      <c r="G21" s="545"/>
      <c r="H21" s="542"/>
      <c r="I21" s="542"/>
      <c r="J21" s="45" t="s">
        <v>101</v>
      </c>
      <c r="K21" s="46" t="s">
        <v>102</v>
      </c>
      <c r="L21" s="14" t="s">
        <v>131</v>
      </c>
      <c r="M21" s="47">
        <v>8</v>
      </c>
      <c r="N21" s="553"/>
      <c r="O21" s="542"/>
      <c r="P21" s="542"/>
      <c r="Q21" s="542"/>
      <c r="R21" s="557"/>
      <c r="S21" s="557"/>
      <c r="T21" s="548"/>
      <c r="U21" s="544"/>
      <c r="V21" s="523"/>
      <c r="W21" s="523"/>
      <c r="X21" s="523"/>
      <c r="Y21" s="523"/>
      <c r="Z21" s="523"/>
      <c r="AA21" s="523"/>
      <c r="AB21" s="523"/>
      <c r="AC21" s="527"/>
      <c r="AD21" s="525"/>
      <c r="AE21" s="525"/>
      <c r="AF21" s="529"/>
      <c r="AG21" s="554"/>
      <c r="AH21" s="553"/>
      <c r="AI21" s="553"/>
      <c r="AJ21" s="542"/>
    </row>
    <row r="22" spans="2:36" s="36" customFormat="1" ht="88.5" customHeight="1" x14ac:dyDescent="0.3">
      <c r="B22" s="542"/>
      <c r="C22" s="542"/>
      <c r="D22" s="542"/>
      <c r="E22" s="545"/>
      <c r="F22" s="547" t="s">
        <v>105</v>
      </c>
      <c r="G22" s="545"/>
      <c r="H22" s="542"/>
      <c r="I22" s="542"/>
      <c r="J22" s="45" t="s">
        <v>82</v>
      </c>
      <c r="K22" s="46" t="s">
        <v>83</v>
      </c>
      <c r="L22" s="7" t="s">
        <v>85</v>
      </c>
      <c r="M22" s="47">
        <v>170</v>
      </c>
      <c r="N22" s="553"/>
      <c r="O22" s="542"/>
      <c r="P22" s="542"/>
      <c r="Q22" s="542"/>
      <c r="R22" s="557"/>
      <c r="S22" s="557"/>
      <c r="T22" s="548"/>
      <c r="U22" s="543">
        <v>200000</v>
      </c>
      <c r="V22" s="522">
        <v>5343840.72</v>
      </c>
      <c r="W22" s="522" t="s">
        <v>98</v>
      </c>
      <c r="X22" s="522" t="s">
        <v>98</v>
      </c>
      <c r="Y22" s="522">
        <v>943030.77</v>
      </c>
      <c r="Z22" s="522" t="s">
        <v>98</v>
      </c>
      <c r="AA22" s="522" t="s">
        <v>98</v>
      </c>
      <c r="AB22" s="522" t="s">
        <v>98</v>
      </c>
      <c r="AC22" s="526" t="s">
        <v>80</v>
      </c>
      <c r="AD22" s="524" t="s">
        <v>98</v>
      </c>
      <c r="AE22" s="524">
        <v>6286871.4900000002</v>
      </c>
      <c r="AF22" s="528" t="s">
        <v>98</v>
      </c>
      <c r="AG22" s="554"/>
      <c r="AH22" s="553"/>
      <c r="AI22" s="553"/>
      <c r="AJ22" s="542"/>
    </row>
    <row r="23" spans="2:36" s="36" customFormat="1" ht="70.5" customHeight="1" x14ac:dyDescent="0.3">
      <c r="B23" s="529"/>
      <c r="C23" s="529"/>
      <c r="D23" s="529"/>
      <c r="E23" s="546"/>
      <c r="F23" s="545"/>
      <c r="G23" s="546"/>
      <c r="H23" s="529"/>
      <c r="I23" s="529"/>
      <c r="J23" s="45" t="s">
        <v>101</v>
      </c>
      <c r="K23" s="47" t="s">
        <v>102</v>
      </c>
      <c r="L23" s="7" t="s">
        <v>131</v>
      </c>
      <c r="M23" s="48">
        <v>34</v>
      </c>
      <c r="N23" s="527"/>
      <c r="O23" s="529"/>
      <c r="P23" s="529"/>
      <c r="Q23" s="529"/>
      <c r="R23" s="558"/>
      <c r="S23" s="558"/>
      <c r="T23" s="549"/>
      <c r="U23" s="544"/>
      <c r="V23" s="523"/>
      <c r="W23" s="523"/>
      <c r="X23" s="523"/>
      <c r="Y23" s="523"/>
      <c r="Z23" s="523"/>
      <c r="AA23" s="523"/>
      <c r="AB23" s="523"/>
      <c r="AC23" s="527"/>
      <c r="AD23" s="525"/>
      <c r="AE23" s="525"/>
      <c r="AF23" s="529"/>
      <c r="AG23" s="555"/>
      <c r="AH23" s="527"/>
      <c r="AI23" s="527"/>
      <c r="AJ23" s="529"/>
    </row>
    <row r="24" spans="2:36" s="36" customFormat="1" ht="83.25" customHeight="1" x14ac:dyDescent="0.3">
      <c r="B24" s="528" t="s">
        <v>725</v>
      </c>
      <c r="C24" s="528" t="s">
        <v>95</v>
      </c>
      <c r="D24" s="528" t="s">
        <v>66</v>
      </c>
      <c r="E24" s="547" t="s">
        <v>67</v>
      </c>
      <c r="F24" s="545" t="s">
        <v>96</v>
      </c>
      <c r="G24" s="547" t="s">
        <v>69</v>
      </c>
      <c r="H24" s="528" t="s">
        <v>70</v>
      </c>
      <c r="I24" s="528" t="s">
        <v>79</v>
      </c>
      <c r="J24" s="43" t="s">
        <v>82</v>
      </c>
      <c r="K24" s="16" t="s">
        <v>83</v>
      </c>
      <c r="L24" s="7" t="s">
        <v>85</v>
      </c>
      <c r="M24" s="29">
        <v>45</v>
      </c>
      <c r="N24" s="526" t="s">
        <v>73</v>
      </c>
      <c r="O24" s="542" t="s">
        <v>97</v>
      </c>
      <c r="P24" s="528" t="s">
        <v>75</v>
      </c>
      <c r="Q24" s="528" t="s">
        <v>76</v>
      </c>
      <c r="R24" s="556" t="s">
        <v>77</v>
      </c>
      <c r="S24" s="556" t="s">
        <v>78</v>
      </c>
      <c r="T24" s="568">
        <v>2241153.0299999998</v>
      </c>
      <c r="U24" s="271">
        <v>200000</v>
      </c>
      <c r="V24" s="261">
        <v>1904980.11</v>
      </c>
      <c r="W24" s="261" t="s">
        <v>79</v>
      </c>
      <c r="X24" s="261" t="s">
        <v>79</v>
      </c>
      <c r="Y24" s="261">
        <v>336172.92</v>
      </c>
      <c r="Z24" s="513" t="s">
        <v>79</v>
      </c>
      <c r="AA24" s="261" t="s">
        <v>79</v>
      </c>
      <c r="AB24" s="261" t="s">
        <v>98</v>
      </c>
      <c r="AC24" s="239" t="s">
        <v>80</v>
      </c>
      <c r="AD24" s="278">
        <v>0</v>
      </c>
      <c r="AE24" s="278">
        <v>2241153.0299999998</v>
      </c>
      <c r="AF24" s="239" t="s">
        <v>79</v>
      </c>
      <c r="AG24" s="560" t="s">
        <v>33</v>
      </c>
      <c r="AH24" s="526" t="s">
        <v>125</v>
      </c>
      <c r="AI24" s="526" t="s">
        <v>126</v>
      </c>
      <c r="AJ24" s="526"/>
    </row>
    <row r="25" spans="2:36" s="36" customFormat="1" ht="43.2" customHeight="1" x14ac:dyDescent="0.3">
      <c r="B25" s="238"/>
      <c r="C25" s="238"/>
      <c r="D25" s="238"/>
      <c r="E25" s="227"/>
      <c r="F25" s="227"/>
      <c r="G25" s="227"/>
      <c r="H25" s="563"/>
      <c r="I25" s="238"/>
      <c r="J25" s="350" t="s">
        <v>101</v>
      </c>
      <c r="K25" s="559" t="s">
        <v>102</v>
      </c>
      <c r="L25" s="238" t="s">
        <v>131</v>
      </c>
      <c r="M25" s="565">
        <v>9</v>
      </c>
      <c r="N25" s="239"/>
      <c r="O25" s="238"/>
      <c r="P25" s="550"/>
      <c r="Q25" s="542"/>
      <c r="R25" s="567"/>
      <c r="S25" s="265"/>
      <c r="T25" s="271"/>
      <c r="U25" s="566"/>
      <c r="V25" s="261"/>
      <c r="W25" s="261"/>
      <c r="X25" s="261"/>
      <c r="Y25" s="261"/>
      <c r="Z25" s="513"/>
      <c r="AA25" s="261"/>
      <c r="AB25" s="261"/>
      <c r="AC25" s="239"/>
      <c r="AD25" s="278"/>
      <c r="AE25" s="278"/>
      <c r="AF25" s="238"/>
      <c r="AG25" s="554"/>
      <c r="AH25" s="553"/>
      <c r="AI25" s="553"/>
      <c r="AJ25" s="542"/>
    </row>
    <row r="26" spans="2:36" s="36" customFormat="1" ht="4.5" customHeight="1" x14ac:dyDescent="0.3">
      <c r="B26" s="238"/>
      <c r="C26" s="238"/>
      <c r="D26" s="238"/>
      <c r="E26" s="227"/>
      <c r="F26" s="227"/>
      <c r="G26" s="227"/>
      <c r="H26" s="563"/>
      <c r="I26" s="238"/>
      <c r="J26" s="350"/>
      <c r="K26" s="559"/>
      <c r="L26" s="238"/>
      <c r="M26" s="565"/>
      <c r="N26" s="239"/>
      <c r="O26" s="238"/>
      <c r="P26" s="550"/>
      <c r="Q26" s="542"/>
      <c r="R26" s="567"/>
      <c r="S26" s="265"/>
      <c r="T26" s="271"/>
      <c r="U26" s="566"/>
      <c r="V26" s="261"/>
      <c r="W26" s="261"/>
      <c r="X26" s="261"/>
      <c r="Y26" s="261"/>
      <c r="Z26" s="513"/>
      <c r="AA26" s="261"/>
      <c r="AB26" s="261"/>
      <c r="AC26" s="239"/>
      <c r="AD26" s="278"/>
      <c r="AE26" s="278"/>
      <c r="AF26" s="238"/>
      <c r="AG26" s="554"/>
      <c r="AH26" s="553"/>
      <c r="AI26" s="553"/>
      <c r="AJ26" s="542"/>
    </row>
    <row r="27" spans="2:36" s="36" customFormat="1" ht="15.6" customHeight="1" x14ac:dyDescent="0.3">
      <c r="B27" s="238"/>
      <c r="C27" s="238"/>
      <c r="D27" s="238"/>
      <c r="E27" s="227"/>
      <c r="F27" s="227"/>
      <c r="G27" s="227"/>
      <c r="H27" s="563"/>
      <c r="I27" s="238"/>
      <c r="J27" s="350"/>
      <c r="K27" s="559"/>
      <c r="L27" s="238"/>
      <c r="M27" s="565"/>
      <c r="N27" s="239"/>
      <c r="O27" s="238"/>
      <c r="P27" s="550"/>
      <c r="Q27" s="542"/>
      <c r="R27" s="567"/>
      <c r="S27" s="265"/>
      <c r="T27" s="271"/>
      <c r="U27" s="566"/>
      <c r="V27" s="261"/>
      <c r="W27" s="261"/>
      <c r="X27" s="261"/>
      <c r="Y27" s="261"/>
      <c r="Z27" s="513"/>
      <c r="AA27" s="261"/>
      <c r="AB27" s="261"/>
      <c r="AC27" s="239"/>
      <c r="AD27" s="278"/>
      <c r="AE27" s="278"/>
      <c r="AF27" s="238"/>
      <c r="AG27" s="554"/>
      <c r="AH27" s="553"/>
      <c r="AI27" s="553"/>
      <c r="AJ27" s="542"/>
    </row>
    <row r="28" spans="2:36" s="36" customFormat="1" ht="69" x14ac:dyDescent="0.3">
      <c r="B28" s="238"/>
      <c r="C28" s="238"/>
      <c r="D28" s="238"/>
      <c r="E28" s="227"/>
      <c r="F28" s="227" t="s">
        <v>105</v>
      </c>
      <c r="G28" s="227"/>
      <c r="H28" s="563"/>
      <c r="I28" s="238"/>
      <c r="J28" s="11" t="s">
        <v>82</v>
      </c>
      <c r="K28" s="51" t="s">
        <v>83</v>
      </c>
      <c r="L28" s="7" t="s">
        <v>85</v>
      </c>
      <c r="M28" s="29">
        <v>45</v>
      </c>
      <c r="N28" s="239"/>
      <c r="O28" s="238"/>
      <c r="P28" s="550"/>
      <c r="Q28" s="542"/>
      <c r="R28" s="567"/>
      <c r="S28" s="265"/>
      <c r="T28" s="271"/>
      <c r="U28" s="566">
        <v>200000</v>
      </c>
      <c r="V28" s="261">
        <v>1904980.11</v>
      </c>
      <c r="W28" s="261" t="s">
        <v>79</v>
      </c>
      <c r="X28" s="261" t="s">
        <v>79</v>
      </c>
      <c r="Y28" s="261">
        <v>336172.92</v>
      </c>
      <c r="Z28" s="261"/>
      <c r="AA28" s="261" t="s">
        <v>98</v>
      </c>
      <c r="AB28" s="261" t="s">
        <v>98</v>
      </c>
      <c r="AC28" s="239" t="s">
        <v>80</v>
      </c>
      <c r="AD28" s="278" t="s">
        <v>98</v>
      </c>
      <c r="AE28" s="278">
        <v>2241153.0299999998</v>
      </c>
      <c r="AF28" s="238" t="s">
        <v>98</v>
      </c>
      <c r="AG28" s="554"/>
      <c r="AH28" s="553"/>
      <c r="AI28" s="553"/>
      <c r="AJ28" s="542"/>
    </row>
    <row r="29" spans="2:36" s="36" customFormat="1" ht="41.7" customHeight="1" x14ac:dyDescent="0.3">
      <c r="B29" s="238"/>
      <c r="C29" s="238"/>
      <c r="D29" s="238"/>
      <c r="E29" s="227"/>
      <c r="F29" s="227"/>
      <c r="G29" s="227"/>
      <c r="H29" s="564"/>
      <c r="I29" s="238"/>
      <c r="J29" s="11" t="s">
        <v>101</v>
      </c>
      <c r="K29" s="51" t="s">
        <v>102</v>
      </c>
      <c r="L29" s="7" t="s">
        <v>131</v>
      </c>
      <c r="M29" s="29">
        <v>9</v>
      </c>
      <c r="N29" s="239"/>
      <c r="O29" s="238"/>
      <c r="P29" s="550"/>
      <c r="Q29" s="542"/>
      <c r="R29" s="567"/>
      <c r="S29" s="265"/>
      <c r="T29" s="271"/>
      <c r="U29" s="566"/>
      <c r="V29" s="261"/>
      <c r="W29" s="261"/>
      <c r="X29" s="261"/>
      <c r="Y29" s="261"/>
      <c r="Z29" s="261"/>
      <c r="AA29" s="261"/>
      <c r="AB29" s="261"/>
      <c r="AC29" s="239"/>
      <c r="AD29" s="278"/>
      <c r="AE29" s="278"/>
      <c r="AF29" s="238"/>
      <c r="AG29" s="554"/>
      <c r="AH29" s="527"/>
      <c r="AI29" s="553"/>
      <c r="AJ29" s="542"/>
    </row>
    <row r="30" spans="2:36" s="36" customFormat="1" ht="64.5" customHeight="1" x14ac:dyDescent="0.3">
      <c r="B30" s="238" t="s">
        <v>1023</v>
      </c>
      <c r="C30" s="270" t="s">
        <v>320</v>
      </c>
      <c r="D30" s="270" t="s">
        <v>106</v>
      </c>
      <c r="E30" s="322" t="s">
        <v>67</v>
      </c>
      <c r="F30" s="322" t="s">
        <v>184</v>
      </c>
      <c r="G30" s="322" t="s">
        <v>147</v>
      </c>
      <c r="H30" s="270" t="s">
        <v>70</v>
      </c>
      <c r="I30" s="270" t="s">
        <v>79</v>
      </c>
      <c r="J30" s="442" t="s">
        <v>111</v>
      </c>
      <c r="K30" s="306" t="s">
        <v>112</v>
      </c>
      <c r="L30" s="306" t="s">
        <v>85</v>
      </c>
      <c r="M30" s="306">
        <v>0</v>
      </c>
      <c r="N30" s="279" t="s">
        <v>108</v>
      </c>
      <c r="O30" s="270" t="s">
        <v>321</v>
      </c>
      <c r="P30" s="270" t="s">
        <v>75</v>
      </c>
      <c r="Q30" s="270" t="s">
        <v>76</v>
      </c>
      <c r="R30" s="310" t="s">
        <v>77</v>
      </c>
      <c r="S30" s="310" t="s">
        <v>109</v>
      </c>
      <c r="T30" s="286">
        <f>V30+Y30</f>
        <v>193310</v>
      </c>
      <c r="U30" s="286" t="s">
        <v>79</v>
      </c>
      <c r="V30" s="280">
        <v>164313.5</v>
      </c>
      <c r="W30" s="269" t="s">
        <v>79</v>
      </c>
      <c r="X30" s="269" t="s">
        <v>79</v>
      </c>
      <c r="Y30" s="269">
        <v>28996.5</v>
      </c>
      <c r="Z30" s="269" t="s">
        <v>98</v>
      </c>
      <c r="AA30" s="269" t="s">
        <v>79</v>
      </c>
      <c r="AB30" s="269">
        <v>83242.22</v>
      </c>
      <c r="AC30" s="279" t="s">
        <v>149</v>
      </c>
      <c r="AD30" s="295" t="s">
        <v>79</v>
      </c>
      <c r="AE30" s="295">
        <f>V30+Y30</f>
        <v>193310</v>
      </c>
      <c r="AF30" s="279" t="s">
        <v>79</v>
      </c>
      <c r="AG30" s="279" t="s">
        <v>33</v>
      </c>
      <c r="AH30" s="279" t="s">
        <v>174</v>
      </c>
      <c r="AI30" s="279" t="s">
        <v>158</v>
      </c>
      <c r="AJ30" s="279"/>
    </row>
    <row r="31" spans="2:36" s="36" customFormat="1" ht="15.75" customHeight="1" x14ac:dyDescent="0.3">
      <c r="B31" s="238"/>
      <c r="C31" s="270"/>
      <c r="D31" s="270"/>
      <c r="E31" s="322"/>
      <c r="F31" s="322"/>
      <c r="G31" s="322"/>
      <c r="H31" s="270"/>
      <c r="I31" s="270"/>
      <c r="J31" s="444"/>
      <c r="K31" s="308"/>
      <c r="L31" s="308"/>
      <c r="M31" s="308"/>
      <c r="N31" s="279"/>
      <c r="O31" s="270"/>
      <c r="P31" s="270"/>
      <c r="Q31" s="270"/>
      <c r="R31" s="310"/>
      <c r="S31" s="310"/>
      <c r="T31" s="286"/>
      <c r="U31" s="286"/>
      <c r="V31" s="281"/>
      <c r="W31" s="269"/>
      <c r="X31" s="269"/>
      <c r="Y31" s="269"/>
      <c r="Z31" s="269"/>
      <c r="AA31" s="269"/>
      <c r="AB31" s="269"/>
      <c r="AC31" s="279"/>
      <c r="AD31" s="295"/>
      <c r="AE31" s="295"/>
      <c r="AF31" s="270"/>
      <c r="AG31" s="279"/>
      <c r="AH31" s="279"/>
      <c r="AI31" s="279"/>
      <c r="AJ31" s="270"/>
    </row>
    <row r="32" spans="2:36" s="36" customFormat="1" ht="59.1" customHeight="1" x14ac:dyDescent="0.3">
      <c r="B32" s="238"/>
      <c r="C32" s="270"/>
      <c r="D32" s="270"/>
      <c r="E32" s="322"/>
      <c r="F32" s="322"/>
      <c r="G32" s="322"/>
      <c r="H32" s="270"/>
      <c r="I32" s="270"/>
      <c r="J32" s="20" t="s">
        <v>127</v>
      </c>
      <c r="K32" s="27" t="s">
        <v>128</v>
      </c>
      <c r="L32" s="27" t="s">
        <v>85</v>
      </c>
      <c r="M32" s="61">
        <v>26</v>
      </c>
      <c r="N32" s="279"/>
      <c r="O32" s="270"/>
      <c r="P32" s="270"/>
      <c r="Q32" s="270"/>
      <c r="R32" s="310"/>
      <c r="S32" s="310"/>
      <c r="T32" s="286"/>
      <c r="U32" s="286"/>
      <c r="V32" s="282"/>
      <c r="W32" s="269"/>
      <c r="X32" s="269"/>
      <c r="Y32" s="269"/>
      <c r="Z32" s="269"/>
      <c r="AA32" s="269"/>
      <c r="AB32" s="269"/>
      <c r="AC32" s="279"/>
      <c r="AD32" s="295"/>
      <c r="AE32" s="295"/>
      <c r="AF32" s="270"/>
      <c r="AG32" s="279"/>
      <c r="AH32" s="279"/>
      <c r="AI32" s="279"/>
      <c r="AJ32" s="270"/>
    </row>
    <row r="33" spans="2:36" s="36" customFormat="1" ht="127.5" customHeight="1" x14ac:dyDescent="0.3">
      <c r="B33" s="238" t="s">
        <v>322</v>
      </c>
      <c r="C33" s="238" t="s">
        <v>323</v>
      </c>
      <c r="D33" s="238" t="s">
        <v>106</v>
      </c>
      <c r="E33" s="227" t="s">
        <v>67</v>
      </c>
      <c r="F33" s="227" t="s">
        <v>134</v>
      </c>
      <c r="G33" s="227" t="s">
        <v>147</v>
      </c>
      <c r="H33" s="231" t="s">
        <v>70</v>
      </c>
      <c r="I33" s="238" t="s">
        <v>79</v>
      </c>
      <c r="J33" s="11" t="s">
        <v>207</v>
      </c>
      <c r="K33" s="7" t="s">
        <v>107</v>
      </c>
      <c r="L33" s="7" t="s">
        <v>86</v>
      </c>
      <c r="M33" s="7">
        <v>40</v>
      </c>
      <c r="N33" s="239" t="s">
        <v>108</v>
      </c>
      <c r="O33" s="238" t="s">
        <v>321</v>
      </c>
      <c r="P33" s="238" t="s">
        <v>75</v>
      </c>
      <c r="Q33" s="238" t="s">
        <v>76</v>
      </c>
      <c r="R33" s="265" t="s">
        <v>77</v>
      </c>
      <c r="S33" s="262" t="s">
        <v>109</v>
      </c>
      <c r="T33" s="266">
        <f>V33+Y33</f>
        <v>164780</v>
      </c>
      <c r="U33" s="266" t="s">
        <v>79</v>
      </c>
      <c r="V33" s="258">
        <v>140063</v>
      </c>
      <c r="W33" s="258" t="s">
        <v>79</v>
      </c>
      <c r="X33" s="258" t="s">
        <v>79</v>
      </c>
      <c r="Y33" s="258">
        <v>24717</v>
      </c>
      <c r="Z33" s="258" t="s">
        <v>79</v>
      </c>
      <c r="AA33" s="258" t="s">
        <v>79</v>
      </c>
      <c r="AB33" s="258">
        <v>70956.77</v>
      </c>
      <c r="AC33" s="247" t="s">
        <v>110</v>
      </c>
      <c r="AD33" s="274" t="s">
        <v>79</v>
      </c>
      <c r="AE33" s="274">
        <f>V33+Y33</f>
        <v>164780</v>
      </c>
      <c r="AF33" s="247" t="s">
        <v>79</v>
      </c>
      <c r="AG33" s="239" t="s">
        <v>33</v>
      </c>
      <c r="AH33" s="239" t="s">
        <v>174</v>
      </c>
      <c r="AI33" s="239" t="s">
        <v>158</v>
      </c>
      <c r="AJ33" s="247"/>
    </row>
    <row r="34" spans="2:36" s="36" customFormat="1" ht="65.099999999999994" customHeight="1" x14ac:dyDescent="0.3">
      <c r="B34" s="238"/>
      <c r="C34" s="238"/>
      <c r="D34" s="238"/>
      <c r="E34" s="227"/>
      <c r="F34" s="227"/>
      <c r="G34" s="227"/>
      <c r="H34" s="232"/>
      <c r="I34" s="238"/>
      <c r="J34" s="11" t="s">
        <v>111</v>
      </c>
      <c r="K34" s="7" t="s">
        <v>112</v>
      </c>
      <c r="L34" s="7" t="s">
        <v>85</v>
      </c>
      <c r="M34" s="7">
        <v>1</v>
      </c>
      <c r="N34" s="239"/>
      <c r="O34" s="238"/>
      <c r="P34" s="238"/>
      <c r="Q34" s="238"/>
      <c r="R34" s="265"/>
      <c r="S34" s="263"/>
      <c r="T34" s="267"/>
      <c r="U34" s="267"/>
      <c r="V34" s="259"/>
      <c r="W34" s="259"/>
      <c r="X34" s="259"/>
      <c r="Y34" s="259"/>
      <c r="Z34" s="259"/>
      <c r="AA34" s="259"/>
      <c r="AB34" s="259"/>
      <c r="AC34" s="248"/>
      <c r="AD34" s="275"/>
      <c r="AE34" s="275"/>
      <c r="AF34" s="232"/>
      <c r="AG34" s="239"/>
      <c r="AH34" s="239"/>
      <c r="AI34" s="239"/>
      <c r="AJ34" s="232"/>
    </row>
    <row r="35" spans="2:36" s="36" customFormat="1" ht="58.5" customHeight="1" x14ac:dyDescent="0.3">
      <c r="B35" s="238"/>
      <c r="C35" s="238"/>
      <c r="D35" s="238"/>
      <c r="E35" s="227"/>
      <c r="F35" s="227"/>
      <c r="G35" s="227"/>
      <c r="H35" s="233"/>
      <c r="I35" s="238"/>
      <c r="J35" s="11" t="s">
        <v>127</v>
      </c>
      <c r="K35" s="7" t="s">
        <v>128</v>
      </c>
      <c r="L35" s="7" t="s">
        <v>85</v>
      </c>
      <c r="M35" s="63">
        <v>77</v>
      </c>
      <c r="N35" s="239"/>
      <c r="O35" s="238"/>
      <c r="P35" s="238"/>
      <c r="Q35" s="238"/>
      <c r="R35" s="265"/>
      <c r="S35" s="264"/>
      <c r="T35" s="268"/>
      <c r="U35" s="268"/>
      <c r="V35" s="260"/>
      <c r="W35" s="260"/>
      <c r="X35" s="260"/>
      <c r="Y35" s="260"/>
      <c r="Z35" s="260"/>
      <c r="AA35" s="260"/>
      <c r="AB35" s="260"/>
      <c r="AC35" s="249"/>
      <c r="AD35" s="276"/>
      <c r="AE35" s="276"/>
      <c r="AF35" s="233"/>
      <c r="AG35" s="239"/>
      <c r="AH35" s="239"/>
      <c r="AI35" s="239"/>
      <c r="AJ35" s="233"/>
    </row>
    <row r="36" spans="2:36" s="64" customFormat="1" ht="96.6" x14ac:dyDescent="0.3">
      <c r="B36" s="306" t="s">
        <v>1024</v>
      </c>
      <c r="C36" s="306" t="s">
        <v>324</v>
      </c>
      <c r="D36" s="306" t="s">
        <v>106</v>
      </c>
      <c r="E36" s="313" t="s">
        <v>67</v>
      </c>
      <c r="F36" s="313" t="s">
        <v>134</v>
      </c>
      <c r="G36" s="313" t="s">
        <v>147</v>
      </c>
      <c r="H36" s="306" t="s">
        <v>70</v>
      </c>
      <c r="I36" s="306" t="s">
        <v>79</v>
      </c>
      <c r="J36" s="20" t="s">
        <v>207</v>
      </c>
      <c r="K36" s="27" t="s">
        <v>107</v>
      </c>
      <c r="L36" s="27" t="s">
        <v>86</v>
      </c>
      <c r="M36" s="61">
        <v>40</v>
      </c>
      <c r="N36" s="309" t="s">
        <v>108</v>
      </c>
      <c r="O36" s="306" t="s">
        <v>321</v>
      </c>
      <c r="P36" s="306" t="s">
        <v>75</v>
      </c>
      <c r="Q36" s="306" t="s">
        <v>76</v>
      </c>
      <c r="R36" s="351" t="s">
        <v>77</v>
      </c>
      <c r="S36" s="351" t="s">
        <v>109</v>
      </c>
      <c r="T36" s="289">
        <f>V36+Y36</f>
        <v>85600</v>
      </c>
      <c r="U36" s="289" t="s">
        <v>79</v>
      </c>
      <c r="V36" s="280">
        <v>72760</v>
      </c>
      <c r="W36" s="280" t="s">
        <v>79</v>
      </c>
      <c r="X36" s="280" t="s">
        <v>79</v>
      </c>
      <c r="Y36" s="280">
        <v>12840</v>
      </c>
      <c r="Z36" s="280" t="s">
        <v>79</v>
      </c>
      <c r="AA36" s="280" t="s">
        <v>79</v>
      </c>
      <c r="AB36" s="280">
        <v>36860.660000000003</v>
      </c>
      <c r="AC36" s="309" t="s">
        <v>110</v>
      </c>
      <c r="AD36" s="358" t="s">
        <v>79</v>
      </c>
      <c r="AE36" s="358">
        <f>V36+Y36</f>
        <v>85600</v>
      </c>
      <c r="AF36" s="309" t="s">
        <v>79</v>
      </c>
      <c r="AG36" s="279" t="s">
        <v>33</v>
      </c>
      <c r="AH36" s="279" t="s">
        <v>176</v>
      </c>
      <c r="AI36" s="279" t="s">
        <v>179</v>
      </c>
      <c r="AJ36" s="309"/>
    </row>
    <row r="37" spans="2:36" s="64" customFormat="1" ht="65.7" customHeight="1" x14ac:dyDescent="0.3">
      <c r="B37" s="307"/>
      <c r="C37" s="307"/>
      <c r="D37" s="307"/>
      <c r="E37" s="314"/>
      <c r="F37" s="314"/>
      <c r="G37" s="314"/>
      <c r="H37" s="307"/>
      <c r="I37" s="307"/>
      <c r="J37" s="20" t="s">
        <v>111</v>
      </c>
      <c r="K37" s="27" t="s">
        <v>112</v>
      </c>
      <c r="L37" s="27" t="s">
        <v>85</v>
      </c>
      <c r="M37" s="61">
        <v>1</v>
      </c>
      <c r="N37" s="324"/>
      <c r="O37" s="307"/>
      <c r="P37" s="307"/>
      <c r="Q37" s="307"/>
      <c r="R37" s="436"/>
      <c r="S37" s="436"/>
      <c r="T37" s="290"/>
      <c r="U37" s="290"/>
      <c r="V37" s="281"/>
      <c r="W37" s="281"/>
      <c r="X37" s="281"/>
      <c r="Y37" s="281"/>
      <c r="Z37" s="281"/>
      <c r="AA37" s="281"/>
      <c r="AB37" s="281"/>
      <c r="AC37" s="324"/>
      <c r="AD37" s="359"/>
      <c r="AE37" s="359"/>
      <c r="AF37" s="307"/>
      <c r="AG37" s="279"/>
      <c r="AH37" s="279"/>
      <c r="AI37" s="279"/>
      <c r="AJ37" s="307"/>
    </row>
    <row r="38" spans="2:36" s="64" customFormat="1" ht="74.099999999999994" customHeight="1" x14ac:dyDescent="0.3">
      <c r="B38" s="308"/>
      <c r="C38" s="308"/>
      <c r="D38" s="308"/>
      <c r="E38" s="315"/>
      <c r="F38" s="315"/>
      <c r="G38" s="315"/>
      <c r="H38" s="308"/>
      <c r="I38" s="308"/>
      <c r="J38" s="20" t="s">
        <v>127</v>
      </c>
      <c r="K38" s="27" t="s">
        <v>128</v>
      </c>
      <c r="L38" s="27" t="s">
        <v>85</v>
      </c>
      <c r="M38" s="61">
        <v>40</v>
      </c>
      <c r="N38" s="325"/>
      <c r="O38" s="308"/>
      <c r="P38" s="308"/>
      <c r="Q38" s="308"/>
      <c r="R38" s="437"/>
      <c r="S38" s="437"/>
      <c r="T38" s="291"/>
      <c r="U38" s="291"/>
      <c r="V38" s="282"/>
      <c r="W38" s="282"/>
      <c r="X38" s="282"/>
      <c r="Y38" s="282"/>
      <c r="Z38" s="282"/>
      <c r="AA38" s="282"/>
      <c r="AB38" s="282"/>
      <c r="AC38" s="325"/>
      <c r="AD38" s="360"/>
      <c r="AE38" s="360"/>
      <c r="AF38" s="308"/>
      <c r="AG38" s="279"/>
      <c r="AH38" s="279"/>
      <c r="AI38" s="279"/>
      <c r="AJ38" s="308"/>
    </row>
    <row r="39" spans="2:36" s="36" customFormat="1" ht="62.7" customHeight="1" x14ac:dyDescent="0.3">
      <c r="B39" s="231" t="s">
        <v>325</v>
      </c>
      <c r="C39" s="231" t="s">
        <v>320</v>
      </c>
      <c r="D39" s="231" t="s">
        <v>66</v>
      </c>
      <c r="E39" s="226" t="s">
        <v>67</v>
      </c>
      <c r="F39" s="226" t="s">
        <v>134</v>
      </c>
      <c r="G39" s="226" t="s">
        <v>147</v>
      </c>
      <c r="H39" s="231" t="s">
        <v>70</v>
      </c>
      <c r="I39" s="231" t="s">
        <v>79</v>
      </c>
      <c r="J39" s="311" t="s">
        <v>111</v>
      </c>
      <c r="K39" s="231" t="s">
        <v>112</v>
      </c>
      <c r="L39" s="231" t="s">
        <v>85</v>
      </c>
      <c r="M39" s="415">
        <v>1</v>
      </c>
      <c r="N39" s="247" t="s">
        <v>108</v>
      </c>
      <c r="O39" s="231" t="s">
        <v>321</v>
      </c>
      <c r="P39" s="231" t="s">
        <v>75</v>
      </c>
      <c r="Q39" s="231" t="s">
        <v>76</v>
      </c>
      <c r="R39" s="262" t="s">
        <v>77</v>
      </c>
      <c r="S39" s="262" t="s">
        <v>109</v>
      </c>
      <c r="T39" s="266">
        <f>V39+Y39</f>
        <v>128400</v>
      </c>
      <c r="U39" s="266" t="s">
        <v>79</v>
      </c>
      <c r="V39" s="258">
        <v>109140</v>
      </c>
      <c r="W39" s="258" t="s">
        <v>79</v>
      </c>
      <c r="X39" s="258" t="s">
        <v>79</v>
      </c>
      <c r="Y39" s="258">
        <v>19260</v>
      </c>
      <c r="Z39" s="258" t="s">
        <v>79</v>
      </c>
      <c r="AA39" s="258" t="s">
        <v>79</v>
      </c>
      <c r="AB39" s="258">
        <v>55290.98</v>
      </c>
      <c r="AC39" s="247" t="s">
        <v>110</v>
      </c>
      <c r="AD39" s="274" t="s">
        <v>79</v>
      </c>
      <c r="AE39" s="274">
        <f>V39+Y39</f>
        <v>128400</v>
      </c>
      <c r="AF39" s="247" t="s">
        <v>79</v>
      </c>
      <c r="AG39" s="247" t="s">
        <v>33</v>
      </c>
      <c r="AH39" s="247" t="s">
        <v>161</v>
      </c>
      <c r="AI39" s="247" t="s">
        <v>294</v>
      </c>
      <c r="AJ39" s="247"/>
    </row>
    <row r="40" spans="2:36" s="36" customFormat="1" ht="17.7" customHeight="1" x14ac:dyDescent="0.3">
      <c r="B40" s="232"/>
      <c r="C40" s="232"/>
      <c r="D40" s="232"/>
      <c r="E40" s="234"/>
      <c r="F40" s="234"/>
      <c r="G40" s="234"/>
      <c r="H40" s="232"/>
      <c r="I40" s="232"/>
      <c r="J40" s="312"/>
      <c r="K40" s="233"/>
      <c r="L40" s="233"/>
      <c r="M40" s="417"/>
      <c r="N40" s="248"/>
      <c r="O40" s="232"/>
      <c r="P40" s="232"/>
      <c r="Q40" s="232"/>
      <c r="R40" s="263"/>
      <c r="S40" s="263"/>
      <c r="T40" s="267"/>
      <c r="U40" s="267"/>
      <c r="V40" s="259"/>
      <c r="W40" s="259"/>
      <c r="X40" s="259"/>
      <c r="Y40" s="259"/>
      <c r="Z40" s="259"/>
      <c r="AA40" s="259"/>
      <c r="AB40" s="259"/>
      <c r="AC40" s="248"/>
      <c r="AD40" s="275"/>
      <c r="AE40" s="275"/>
      <c r="AF40" s="232"/>
      <c r="AG40" s="248"/>
      <c r="AH40" s="248"/>
      <c r="AI40" s="248"/>
      <c r="AJ40" s="232"/>
    </row>
    <row r="41" spans="2:36" s="36" customFormat="1" ht="69" customHeight="1" x14ac:dyDescent="0.3">
      <c r="B41" s="233"/>
      <c r="C41" s="233"/>
      <c r="D41" s="233"/>
      <c r="E41" s="273"/>
      <c r="F41" s="273"/>
      <c r="G41" s="273"/>
      <c r="H41" s="233"/>
      <c r="I41" s="233"/>
      <c r="J41" s="11" t="s">
        <v>127</v>
      </c>
      <c r="K41" s="7" t="s">
        <v>128</v>
      </c>
      <c r="L41" s="7" t="s">
        <v>85</v>
      </c>
      <c r="M41" s="63">
        <v>60</v>
      </c>
      <c r="N41" s="249"/>
      <c r="O41" s="233"/>
      <c r="P41" s="233"/>
      <c r="Q41" s="233"/>
      <c r="R41" s="264"/>
      <c r="S41" s="264"/>
      <c r="T41" s="268"/>
      <c r="U41" s="268"/>
      <c r="V41" s="260"/>
      <c r="W41" s="260"/>
      <c r="X41" s="260"/>
      <c r="Y41" s="260"/>
      <c r="Z41" s="260"/>
      <c r="AA41" s="260"/>
      <c r="AB41" s="260"/>
      <c r="AC41" s="249"/>
      <c r="AD41" s="276"/>
      <c r="AE41" s="276"/>
      <c r="AF41" s="233"/>
      <c r="AG41" s="249"/>
      <c r="AH41" s="249"/>
      <c r="AI41" s="249"/>
      <c r="AJ41" s="233"/>
    </row>
    <row r="42" spans="2:36" ht="52.2" customHeight="1" x14ac:dyDescent="0.3">
      <c r="B42" s="270" t="s">
        <v>1142</v>
      </c>
      <c r="C42" s="270" t="s">
        <v>326</v>
      </c>
      <c r="D42" s="270" t="s">
        <v>66</v>
      </c>
      <c r="E42" s="322" t="s">
        <v>67</v>
      </c>
      <c r="F42" s="322" t="s">
        <v>132</v>
      </c>
      <c r="G42" s="322" t="s">
        <v>69</v>
      </c>
      <c r="H42" s="270" t="s">
        <v>70</v>
      </c>
      <c r="I42" s="270" t="s">
        <v>79</v>
      </c>
      <c r="J42" s="20" t="s">
        <v>113</v>
      </c>
      <c r="K42" s="27" t="s">
        <v>114</v>
      </c>
      <c r="L42" s="27" t="s">
        <v>115</v>
      </c>
      <c r="M42" s="27">
        <v>1.5</v>
      </c>
      <c r="N42" s="279" t="s">
        <v>108</v>
      </c>
      <c r="O42" s="270" t="s">
        <v>327</v>
      </c>
      <c r="P42" s="270" t="s">
        <v>75</v>
      </c>
      <c r="Q42" s="270" t="s">
        <v>76</v>
      </c>
      <c r="R42" s="310" t="s">
        <v>77</v>
      </c>
      <c r="S42" s="310" t="s">
        <v>109</v>
      </c>
      <c r="T42" s="286">
        <f>V42+Y42</f>
        <v>113955</v>
      </c>
      <c r="U42" s="286" t="s">
        <v>79</v>
      </c>
      <c r="V42" s="269">
        <v>96861.75</v>
      </c>
      <c r="W42" s="269" t="s">
        <v>79</v>
      </c>
      <c r="X42" s="269" t="s">
        <v>79</v>
      </c>
      <c r="Y42" s="269">
        <v>17093.25</v>
      </c>
      <c r="Z42" s="269" t="s">
        <v>79</v>
      </c>
      <c r="AA42" s="269" t="s">
        <v>79</v>
      </c>
      <c r="AB42" s="269">
        <v>49070.75</v>
      </c>
      <c r="AC42" s="279" t="s">
        <v>80</v>
      </c>
      <c r="AD42" s="295" t="s">
        <v>79</v>
      </c>
      <c r="AE42" s="295">
        <f>V42+Y42</f>
        <v>113955</v>
      </c>
      <c r="AF42" s="279" t="s">
        <v>79</v>
      </c>
      <c r="AG42" s="279" t="s">
        <v>33</v>
      </c>
      <c r="AH42" s="279" t="s">
        <v>250</v>
      </c>
      <c r="AI42" s="279" t="s">
        <v>253</v>
      </c>
      <c r="AJ42" s="279"/>
    </row>
    <row r="43" spans="2:36" ht="71.7" customHeight="1" x14ac:dyDescent="0.3">
      <c r="B43" s="270"/>
      <c r="C43" s="270"/>
      <c r="D43" s="270"/>
      <c r="E43" s="322"/>
      <c r="F43" s="322"/>
      <c r="G43" s="322"/>
      <c r="H43" s="270"/>
      <c r="I43" s="270"/>
      <c r="J43" s="20" t="s">
        <v>116</v>
      </c>
      <c r="K43" s="27" t="s">
        <v>117</v>
      </c>
      <c r="L43" s="27" t="s">
        <v>85</v>
      </c>
      <c r="M43" s="27">
        <v>1</v>
      </c>
      <c r="N43" s="279"/>
      <c r="O43" s="270"/>
      <c r="P43" s="270"/>
      <c r="Q43" s="270"/>
      <c r="R43" s="310"/>
      <c r="S43" s="310"/>
      <c r="T43" s="286"/>
      <c r="U43" s="286"/>
      <c r="V43" s="269"/>
      <c r="W43" s="269"/>
      <c r="X43" s="269"/>
      <c r="Y43" s="269"/>
      <c r="Z43" s="269"/>
      <c r="AA43" s="269"/>
      <c r="AB43" s="269"/>
      <c r="AC43" s="279"/>
      <c r="AD43" s="295"/>
      <c r="AE43" s="295"/>
      <c r="AF43" s="270"/>
      <c r="AG43" s="279"/>
      <c r="AH43" s="279"/>
      <c r="AI43" s="279"/>
      <c r="AJ43" s="270"/>
    </row>
    <row r="44" spans="2:36" ht="41.4" x14ac:dyDescent="0.3">
      <c r="B44" s="270"/>
      <c r="C44" s="270"/>
      <c r="D44" s="270"/>
      <c r="E44" s="322"/>
      <c r="F44" s="322"/>
      <c r="G44" s="322"/>
      <c r="H44" s="270"/>
      <c r="I44" s="270"/>
      <c r="J44" s="20" t="s">
        <v>208</v>
      </c>
      <c r="K44" s="27" t="s">
        <v>118</v>
      </c>
      <c r="L44" s="27" t="s">
        <v>119</v>
      </c>
      <c r="M44" s="27">
        <v>1</v>
      </c>
      <c r="N44" s="279"/>
      <c r="O44" s="270"/>
      <c r="P44" s="270"/>
      <c r="Q44" s="270"/>
      <c r="R44" s="310"/>
      <c r="S44" s="310"/>
      <c r="T44" s="286"/>
      <c r="U44" s="286"/>
      <c r="V44" s="269"/>
      <c r="W44" s="269"/>
      <c r="X44" s="269"/>
      <c r="Y44" s="269"/>
      <c r="Z44" s="269"/>
      <c r="AA44" s="269"/>
      <c r="AB44" s="269"/>
      <c r="AC44" s="279"/>
      <c r="AD44" s="295"/>
      <c r="AE44" s="295"/>
      <c r="AF44" s="270"/>
      <c r="AG44" s="279"/>
      <c r="AH44" s="279"/>
      <c r="AI44" s="279"/>
      <c r="AJ44" s="270"/>
    </row>
    <row r="45" spans="2:36" ht="27.6" x14ac:dyDescent="0.3">
      <c r="B45" s="270"/>
      <c r="C45" s="270"/>
      <c r="D45" s="270"/>
      <c r="E45" s="322"/>
      <c r="F45" s="322"/>
      <c r="G45" s="322"/>
      <c r="H45" s="270"/>
      <c r="I45" s="270"/>
      <c r="J45" s="20" t="s">
        <v>120</v>
      </c>
      <c r="K45" s="27" t="s">
        <v>121</v>
      </c>
      <c r="L45" s="27" t="s">
        <v>119</v>
      </c>
      <c r="M45" s="61">
        <v>1</v>
      </c>
      <c r="N45" s="279"/>
      <c r="O45" s="270"/>
      <c r="P45" s="270"/>
      <c r="Q45" s="270"/>
      <c r="R45" s="310"/>
      <c r="S45" s="310"/>
      <c r="T45" s="286"/>
      <c r="U45" s="286"/>
      <c r="V45" s="269"/>
      <c r="W45" s="269"/>
      <c r="X45" s="269"/>
      <c r="Y45" s="269"/>
      <c r="Z45" s="269"/>
      <c r="AA45" s="269"/>
      <c r="AB45" s="269"/>
      <c r="AC45" s="279"/>
      <c r="AD45" s="295"/>
      <c r="AE45" s="295"/>
      <c r="AF45" s="270"/>
      <c r="AG45" s="279"/>
      <c r="AH45" s="279"/>
      <c r="AI45" s="279"/>
      <c r="AJ45" s="270"/>
    </row>
    <row r="46" spans="2:36" ht="52.2" customHeight="1" x14ac:dyDescent="0.3">
      <c r="B46" s="238" t="s">
        <v>328</v>
      </c>
      <c r="C46" s="238" t="s">
        <v>326</v>
      </c>
      <c r="D46" s="238" t="s">
        <v>66</v>
      </c>
      <c r="E46" s="227" t="s">
        <v>67</v>
      </c>
      <c r="F46" s="227" t="s">
        <v>132</v>
      </c>
      <c r="G46" s="227" t="s">
        <v>69</v>
      </c>
      <c r="H46" s="238" t="s">
        <v>70</v>
      </c>
      <c r="I46" s="238" t="s">
        <v>79</v>
      </c>
      <c r="J46" s="11" t="s">
        <v>113</v>
      </c>
      <c r="K46" s="7" t="s">
        <v>114</v>
      </c>
      <c r="L46" s="7" t="s">
        <v>115</v>
      </c>
      <c r="M46" s="7">
        <v>1.5</v>
      </c>
      <c r="N46" s="239" t="s">
        <v>108</v>
      </c>
      <c r="O46" s="238" t="s">
        <v>327</v>
      </c>
      <c r="P46" s="238" t="s">
        <v>75</v>
      </c>
      <c r="Q46" s="238" t="s">
        <v>76</v>
      </c>
      <c r="R46" s="265" t="s">
        <v>77</v>
      </c>
      <c r="S46" s="265" t="s">
        <v>109</v>
      </c>
      <c r="T46" s="271">
        <f>V46+Y46</f>
        <v>227910</v>
      </c>
      <c r="U46" s="271" t="s">
        <v>79</v>
      </c>
      <c r="V46" s="261">
        <v>193723.5</v>
      </c>
      <c r="W46" s="261" t="s">
        <v>79</v>
      </c>
      <c r="X46" s="261" t="s">
        <v>79</v>
      </c>
      <c r="Y46" s="261">
        <v>34186.5</v>
      </c>
      <c r="Z46" s="261" t="s">
        <v>79</v>
      </c>
      <c r="AA46" s="261" t="s">
        <v>79</v>
      </c>
      <c r="AB46" s="261">
        <v>98141.5</v>
      </c>
      <c r="AC46" s="239" t="s">
        <v>80</v>
      </c>
      <c r="AD46" s="278" t="s">
        <v>79</v>
      </c>
      <c r="AE46" s="278">
        <f>V46+Y46</f>
        <v>227910</v>
      </c>
      <c r="AF46" s="239" t="s">
        <v>79</v>
      </c>
      <c r="AG46" s="239" t="s">
        <v>33</v>
      </c>
      <c r="AH46" s="239" t="s">
        <v>167</v>
      </c>
      <c r="AI46" s="239" t="s">
        <v>405</v>
      </c>
      <c r="AJ46" s="239"/>
    </row>
    <row r="47" spans="2:36" ht="41.4" x14ac:dyDescent="0.3">
      <c r="B47" s="238"/>
      <c r="C47" s="238"/>
      <c r="D47" s="238"/>
      <c r="E47" s="227"/>
      <c r="F47" s="227"/>
      <c r="G47" s="227"/>
      <c r="H47" s="238"/>
      <c r="I47" s="238"/>
      <c r="J47" s="11" t="s">
        <v>113</v>
      </c>
      <c r="K47" s="7" t="s">
        <v>114</v>
      </c>
      <c r="L47" s="7" t="s">
        <v>115</v>
      </c>
      <c r="M47" s="7">
        <v>3</v>
      </c>
      <c r="N47" s="239"/>
      <c r="O47" s="238"/>
      <c r="P47" s="238"/>
      <c r="Q47" s="238"/>
      <c r="R47" s="265"/>
      <c r="S47" s="265"/>
      <c r="T47" s="271"/>
      <c r="U47" s="271"/>
      <c r="V47" s="261"/>
      <c r="W47" s="261"/>
      <c r="X47" s="261"/>
      <c r="Y47" s="261"/>
      <c r="Z47" s="261"/>
      <c r="AA47" s="261"/>
      <c r="AB47" s="261"/>
      <c r="AC47" s="239"/>
      <c r="AD47" s="278"/>
      <c r="AE47" s="278"/>
      <c r="AF47" s="238"/>
      <c r="AG47" s="239"/>
      <c r="AH47" s="239"/>
      <c r="AI47" s="239"/>
      <c r="AJ47" s="238"/>
    </row>
    <row r="48" spans="2:36" ht="55.2" x14ac:dyDescent="0.3">
      <c r="B48" s="238"/>
      <c r="C48" s="238"/>
      <c r="D48" s="238"/>
      <c r="E48" s="227"/>
      <c r="F48" s="227"/>
      <c r="G48" s="227"/>
      <c r="H48" s="238"/>
      <c r="I48" s="238"/>
      <c r="J48" s="11" t="s">
        <v>116</v>
      </c>
      <c r="K48" s="7" t="s">
        <v>117</v>
      </c>
      <c r="L48" s="7" t="s">
        <v>85</v>
      </c>
      <c r="M48" s="7">
        <v>2</v>
      </c>
      <c r="N48" s="239"/>
      <c r="O48" s="238"/>
      <c r="P48" s="238"/>
      <c r="Q48" s="238"/>
      <c r="R48" s="265"/>
      <c r="S48" s="265"/>
      <c r="T48" s="271"/>
      <c r="U48" s="271"/>
      <c r="V48" s="261"/>
      <c r="W48" s="261"/>
      <c r="X48" s="261"/>
      <c r="Y48" s="261"/>
      <c r="Z48" s="261"/>
      <c r="AA48" s="261"/>
      <c r="AB48" s="261"/>
      <c r="AC48" s="239"/>
      <c r="AD48" s="278"/>
      <c r="AE48" s="278"/>
      <c r="AF48" s="238"/>
      <c r="AG48" s="239"/>
      <c r="AH48" s="239"/>
      <c r="AI48" s="239"/>
      <c r="AJ48" s="238"/>
    </row>
    <row r="49" spans="2:36" ht="41.4" x14ac:dyDescent="0.3">
      <c r="B49" s="238"/>
      <c r="C49" s="238"/>
      <c r="D49" s="238"/>
      <c r="E49" s="227"/>
      <c r="F49" s="227"/>
      <c r="G49" s="227"/>
      <c r="H49" s="238"/>
      <c r="I49" s="238"/>
      <c r="J49" s="11" t="s">
        <v>208</v>
      </c>
      <c r="K49" s="7" t="s">
        <v>118</v>
      </c>
      <c r="L49" s="7" t="s">
        <v>119</v>
      </c>
      <c r="M49" s="7">
        <v>2</v>
      </c>
      <c r="N49" s="239"/>
      <c r="O49" s="238"/>
      <c r="P49" s="238"/>
      <c r="Q49" s="238"/>
      <c r="R49" s="265"/>
      <c r="S49" s="265"/>
      <c r="T49" s="271"/>
      <c r="U49" s="271"/>
      <c r="V49" s="261"/>
      <c r="W49" s="261"/>
      <c r="X49" s="261"/>
      <c r="Y49" s="261"/>
      <c r="Z49" s="261"/>
      <c r="AA49" s="261"/>
      <c r="AB49" s="261"/>
      <c r="AC49" s="239"/>
      <c r="AD49" s="278"/>
      <c r="AE49" s="278"/>
      <c r="AF49" s="238"/>
      <c r="AG49" s="247"/>
      <c r="AH49" s="247"/>
      <c r="AI49" s="247"/>
      <c r="AJ49" s="231"/>
    </row>
    <row r="50" spans="2:36" ht="30" customHeight="1" x14ac:dyDescent="0.3">
      <c r="B50" s="238"/>
      <c r="C50" s="238"/>
      <c r="D50" s="238"/>
      <c r="E50" s="227"/>
      <c r="F50" s="227"/>
      <c r="G50" s="227"/>
      <c r="H50" s="238"/>
      <c r="I50" s="238"/>
      <c r="J50" s="11" t="s">
        <v>120</v>
      </c>
      <c r="K50" s="7" t="s">
        <v>121</v>
      </c>
      <c r="L50" s="7" t="s">
        <v>119</v>
      </c>
      <c r="M50" s="7">
        <v>2</v>
      </c>
      <c r="N50" s="239"/>
      <c r="O50" s="238"/>
      <c r="P50" s="238"/>
      <c r="Q50" s="238"/>
      <c r="R50" s="265"/>
      <c r="S50" s="265"/>
      <c r="T50" s="271"/>
      <c r="U50" s="271"/>
      <c r="V50" s="261"/>
      <c r="W50" s="261"/>
      <c r="X50" s="261"/>
      <c r="Y50" s="261"/>
      <c r="Z50" s="261"/>
      <c r="AA50" s="261"/>
      <c r="AB50" s="261"/>
      <c r="AC50" s="239"/>
      <c r="AD50" s="278"/>
      <c r="AE50" s="278"/>
      <c r="AF50" s="238"/>
      <c r="AG50" s="247"/>
      <c r="AH50" s="247"/>
      <c r="AI50" s="247"/>
      <c r="AJ50" s="231"/>
    </row>
    <row r="51" spans="2:36" ht="69" customHeight="1" x14ac:dyDescent="0.3">
      <c r="B51" s="231" t="s">
        <v>1025</v>
      </c>
      <c r="C51" s="306" t="s">
        <v>916</v>
      </c>
      <c r="D51" s="306" t="s">
        <v>106</v>
      </c>
      <c r="E51" s="313" t="s">
        <v>67</v>
      </c>
      <c r="F51" s="313" t="s">
        <v>134</v>
      </c>
      <c r="G51" s="313" t="s">
        <v>147</v>
      </c>
      <c r="H51" s="306" t="s">
        <v>70</v>
      </c>
      <c r="I51" s="306" t="s">
        <v>79</v>
      </c>
      <c r="J51" s="20" t="s">
        <v>111</v>
      </c>
      <c r="K51" s="27" t="s">
        <v>112</v>
      </c>
      <c r="L51" s="27" t="s">
        <v>85</v>
      </c>
      <c r="M51" s="61">
        <v>0</v>
      </c>
      <c r="N51" s="309" t="s">
        <v>108</v>
      </c>
      <c r="O51" s="306" t="s">
        <v>321</v>
      </c>
      <c r="P51" s="306" t="s">
        <v>75</v>
      </c>
      <c r="Q51" s="306" t="s">
        <v>76</v>
      </c>
      <c r="R51" s="351" t="s">
        <v>77</v>
      </c>
      <c r="S51" s="351" t="s">
        <v>109</v>
      </c>
      <c r="T51" s="289">
        <f>V51+Y51</f>
        <v>193310</v>
      </c>
      <c r="U51" s="289" t="s">
        <v>79</v>
      </c>
      <c r="V51" s="280">
        <v>164313.5</v>
      </c>
      <c r="W51" s="280" t="s">
        <v>79</v>
      </c>
      <c r="X51" s="280" t="s">
        <v>79</v>
      </c>
      <c r="Y51" s="280">
        <v>28996.5</v>
      </c>
      <c r="Z51" s="280" t="s">
        <v>79</v>
      </c>
      <c r="AA51" s="280" t="s">
        <v>79</v>
      </c>
      <c r="AB51" s="280">
        <v>83242.22</v>
      </c>
      <c r="AC51" s="309" t="s">
        <v>110</v>
      </c>
      <c r="AD51" s="358" t="s">
        <v>79</v>
      </c>
      <c r="AE51" s="358">
        <f>V51+Y51</f>
        <v>193310</v>
      </c>
      <c r="AF51" s="309" t="s">
        <v>79</v>
      </c>
      <c r="AG51" s="279" t="s">
        <v>33</v>
      </c>
      <c r="AH51" s="329" t="s">
        <v>917</v>
      </c>
      <c r="AI51" s="329" t="s">
        <v>918</v>
      </c>
      <c r="AJ51" s="239"/>
    </row>
    <row r="52" spans="2:36" ht="63.6" customHeight="1" x14ac:dyDescent="0.3">
      <c r="B52" s="232"/>
      <c r="C52" s="307"/>
      <c r="D52" s="307"/>
      <c r="E52" s="314"/>
      <c r="F52" s="314"/>
      <c r="G52" s="314"/>
      <c r="H52" s="307"/>
      <c r="I52" s="307"/>
      <c r="J52" s="20" t="s">
        <v>127</v>
      </c>
      <c r="K52" s="27" t="s">
        <v>128</v>
      </c>
      <c r="L52" s="27" t="s">
        <v>85</v>
      </c>
      <c r="M52" s="61">
        <v>26</v>
      </c>
      <c r="N52" s="324"/>
      <c r="O52" s="307"/>
      <c r="P52" s="307"/>
      <c r="Q52" s="307"/>
      <c r="R52" s="436"/>
      <c r="S52" s="436"/>
      <c r="T52" s="290"/>
      <c r="U52" s="290"/>
      <c r="V52" s="281"/>
      <c r="W52" s="281"/>
      <c r="X52" s="281"/>
      <c r="Y52" s="281"/>
      <c r="Z52" s="281"/>
      <c r="AA52" s="281"/>
      <c r="AB52" s="281"/>
      <c r="AC52" s="324"/>
      <c r="AD52" s="359"/>
      <c r="AE52" s="359"/>
      <c r="AF52" s="307"/>
      <c r="AG52" s="279"/>
      <c r="AH52" s="329"/>
      <c r="AI52" s="329"/>
      <c r="AJ52" s="238"/>
    </row>
    <row r="53" spans="2:36" ht="41.4" x14ac:dyDescent="0.3">
      <c r="B53" s="231" t="s">
        <v>939</v>
      </c>
      <c r="C53" s="231" t="s">
        <v>916</v>
      </c>
      <c r="D53" s="231" t="s">
        <v>106</v>
      </c>
      <c r="E53" s="226" t="s">
        <v>67</v>
      </c>
      <c r="F53" s="226" t="s">
        <v>134</v>
      </c>
      <c r="G53" s="226" t="s">
        <v>147</v>
      </c>
      <c r="H53" s="231" t="s">
        <v>70</v>
      </c>
      <c r="I53" s="231" t="s">
        <v>79</v>
      </c>
      <c r="J53" s="11" t="s">
        <v>111</v>
      </c>
      <c r="K53" s="7" t="s">
        <v>112</v>
      </c>
      <c r="L53" s="7" t="s">
        <v>85</v>
      </c>
      <c r="M53" s="63">
        <v>0</v>
      </c>
      <c r="N53" s="247" t="s">
        <v>108</v>
      </c>
      <c r="O53" s="231" t="s">
        <v>321</v>
      </c>
      <c r="P53" s="231" t="s">
        <v>75</v>
      </c>
      <c r="Q53" s="231" t="s">
        <v>76</v>
      </c>
      <c r="R53" s="262" t="s">
        <v>77</v>
      </c>
      <c r="S53" s="262" t="s">
        <v>109</v>
      </c>
      <c r="T53" s="266">
        <f>V53+Y53</f>
        <v>193310</v>
      </c>
      <c r="U53" s="266" t="s">
        <v>79</v>
      </c>
      <c r="V53" s="258">
        <v>164313.5</v>
      </c>
      <c r="W53" s="258" t="s">
        <v>79</v>
      </c>
      <c r="X53" s="258" t="s">
        <v>79</v>
      </c>
      <c r="Y53" s="258">
        <v>28996.5</v>
      </c>
      <c r="Z53" s="258" t="s">
        <v>79</v>
      </c>
      <c r="AA53" s="258" t="s">
        <v>79</v>
      </c>
      <c r="AB53" s="258">
        <v>83242.22</v>
      </c>
      <c r="AC53" s="247" t="s">
        <v>110</v>
      </c>
      <c r="AD53" s="274" t="s">
        <v>79</v>
      </c>
      <c r="AE53" s="274">
        <f>V53+Y53</f>
        <v>193310</v>
      </c>
      <c r="AF53" s="247" t="s">
        <v>79</v>
      </c>
      <c r="AG53" s="247" t="s">
        <v>33</v>
      </c>
      <c r="AH53" s="354" t="s">
        <v>246</v>
      </c>
      <c r="AI53" s="354" t="s">
        <v>250</v>
      </c>
      <c r="AJ53" s="247"/>
    </row>
    <row r="54" spans="2:36" ht="63.6" customHeight="1" x14ac:dyDescent="0.3">
      <c r="B54" s="233"/>
      <c r="C54" s="233"/>
      <c r="D54" s="233"/>
      <c r="E54" s="273"/>
      <c r="F54" s="273"/>
      <c r="G54" s="273"/>
      <c r="H54" s="233"/>
      <c r="I54" s="233"/>
      <c r="J54" s="11" t="s">
        <v>127</v>
      </c>
      <c r="K54" s="7" t="s">
        <v>128</v>
      </c>
      <c r="L54" s="7" t="s">
        <v>85</v>
      </c>
      <c r="M54" s="63">
        <v>26</v>
      </c>
      <c r="N54" s="249"/>
      <c r="O54" s="233"/>
      <c r="P54" s="233"/>
      <c r="Q54" s="233"/>
      <c r="R54" s="264"/>
      <c r="S54" s="264"/>
      <c r="T54" s="268"/>
      <c r="U54" s="268"/>
      <c r="V54" s="260"/>
      <c r="W54" s="260"/>
      <c r="X54" s="260"/>
      <c r="Y54" s="260"/>
      <c r="Z54" s="260"/>
      <c r="AA54" s="260"/>
      <c r="AB54" s="260"/>
      <c r="AC54" s="249"/>
      <c r="AD54" s="276"/>
      <c r="AE54" s="276"/>
      <c r="AF54" s="249"/>
      <c r="AG54" s="249"/>
      <c r="AH54" s="356"/>
      <c r="AI54" s="356"/>
      <c r="AJ54" s="249"/>
    </row>
    <row r="55" spans="2:36" s="36" customFormat="1" ht="96.6" x14ac:dyDescent="0.3">
      <c r="B55" s="231" t="s">
        <v>946</v>
      </c>
      <c r="C55" s="231" t="s">
        <v>324</v>
      </c>
      <c r="D55" s="231" t="s">
        <v>106</v>
      </c>
      <c r="E55" s="226" t="s">
        <v>67</v>
      </c>
      <c r="F55" s="226" t="s">
        <v>134</v>
      </c>
      <c r="G55" s="226" t="s">
        <v>147</v>
      </c>
      <c r="H55" s="231" t="s">
        <v>70</v>
      </c>
      <c r="I55" s="231" t="s">
        <v>79</v>
      </c>
      <c r="J55" s="11" t="s">
        <v>207</v>
      </c>
      <c r="K55" s="7" t="s">
        <v>107</v>
      </c>
      <c r="L55" s="7" t="s">
        <v>86</v>
      </c>
      <c r="M55" s="63">
        <v>40</v>
      </c>
      <c r="N55" s="247" t="s">
        <v>108</v>
      </c>
      <c r="O55" s="231" t="s">
        <v>321</v>
      </c>
      <c r="P55" s="231" t="s">
        <v>75</v>
      </c>
      <c r="Q55" s="231" t="s">
        <v>76</v>
      </c>
      <c r="R55" s="262" t="s">
        <v>77</v>
      </c>
      <c r="S55" s="262" t="s">
        <v>109</v>
      </c>
      <c r="T55" s="266">
        <f>V55+Y55</f>
        <v>85600</v>
      </c>
      <c r="U55" s="266" t="s">
        <v>79</v>
      </c>
      <c r="V55" s="258">
        <v>72760</v>
      </c>
      <c r="W55" s="258" t="s">
        <v>79</v>
      </c>
      <c r="X55" s="258" t="s">
        <v>79</v>
      </c>
      <c r="Y55" s="258">
        <v>12840</v>
      </c>
      <c r="Z55" s="258" t="s">
        <v>79</v>
      </c>
      <c r="AA55" s="258" t="s">
        <v>79</v>
      </c>
      <c r="AB55" s="258">
        <v>36860.660000000003</v>
      </c>
      <c r="AC55" s="247" t="s">
        <v>110</v>
      </c>
      <c r="AD55" s="274" t="s">
        <v>79</v>
      </c>
      <c r="AE55" s="274">
        <f>V55+Y55</f>
        <v>85600</v>
      </c>
      <c r="AF55" s="247" t="s">
        <v>79</v>
      </c>
      <c r="AG55" s="239" t="s">
        <v>33</v>
      </c>
      <c r="AH55" s="239" t="s">
        <v>246</v>
      </c>
      <c r="AI55" s="239" t="s">
        <v>250</v>
      </c>
      <c r="AJ55" s="247"/>
    </row>
    <row r="56" spans="2:36" s="36" customFormat="1" ht="65.7" customHeight="1" x14ac:dyDescent="0.3">
      <c r="B56" s="232"/>
      <c r="C56" s="232"/>
      <c r="D56" s="232"/>
      <c r="E56" s="234"/>
      <c r="F56" s="234"/>
      <c r="G56" s="234"/>
      <c r="H56" s="232"/>
      <c r="I56" s="232"/>
      <c r="J56" s="11" t="s">
        <v>111</v>
      </c>
      <c r="K56" s="7" t="s">
        <v>112</v>
      </c>
      <c r="L56" s="7" t="s">
        <v>85</v>
      </c>
      <c r="M56" s="63">
        <v>1</v>
      </c>
      <c r="N56" s="248"/>
      <c r="O56" s="232"/>
      <c r="P56" s="232"/>
      <c r="Q56" s="232"/>
      <c r="R56" s="263"/>
      <c r="S56" s="263"/>
      <c r="T56" s="267"/>
      <c r="U56" s="267"/>
      <c r="V56" s="259"/>
      <c r="W56" s="259"/>
      <c r="X56" s="259"/>
      <c r="Y56" s="259"/>
      <c r="Z56" s="259"/>
      <c r="AA56" s="259"/>
      <c r="AB56" s="259"/>
      <c r="AC56" s="248"/>
      <c r="AD56" s="275"/>
      <c r="AE56" s="275"/>
      <c r="AF56" s="232"/>
      <c r="AG56" s="239"/>
      <c r="AH56" s="239"/>
      <c r="AI56" s="239"/>
      <c r="AJ56" s="232"/>
    </row>
    <row r="57" spans="2:36" s="36" customFormat="1" ht="74.099999999999994" customHeight="1" x14ac:dyDescent="0.3">
      <c r="B57" s="233"/>
      <c r="C57" s="233"/>
      <c r="D57" s="233"/>
      <c r="E57" s="273"/>
      <c r="F57" s="273"/>
      <c r="G57" s="273"/>
      <c r="H57" s="233"/>
      <c r="I57" s="233"/>
      <c r="J57" s="11" t="s">
        <v>127</v>
      </c>
      <c r="K57" s="7" t="s">
        <v>128</v>
      </c>
      <c r="L57" s="7" t="s">
        <v>85</v>
      </c>
      <c r="M57" s="63">
        <v>40</v>
      </c>
      <c r="N57" s="249"/>
      <c r="O57" s="233"/>
      <c r="P57" s="233"/>
      <c r="Q57" s="233"/>
      <c r="R57" s="264"/>
      <c r="S57" s="264"/>
      <c r="T57" s="268"/>
      <c r="U57" s="268"/>
      <c r="V57" s="260"/>
      <c r="W57" s="260"/>
      <c r="X57" s="260"/>
      <c r="Y57" s="260"/>
      <c r="Z57" s="260"/>
      <c r="AA57" s="260"/>
      <c r="AB57" s="260"/>
      <c r="AC57" s="249"/>
      <c r="AD57" s="276"/>
      <c r="AE57" s="276"/>
      <c r="AF57" s="233"/>
      <c r="AG57" s="239"/>
      <c r="AH57" s="239"/>
      <c r="AI57" s="239"/>
      <c r="AJ57" s="233"/>
    </row>
    <row r="58" spans="2:36" s="36" customFormat="1" ht="62.7" customHeight="1" x14ac:dyDescent="0.3">
      <c r="B58" s="231" t="s">
        <v>982</v>
      </c>
      <c r="C58" s="231" t="s">
        <v>320</v>
      </c>
      <c r="D58" s="231" t="s">
        <v>66</v>
      </c>
      <c r="E58" s="226" t="s">
        <v>67</v>
      </c>
      <c r="F58" s="226" t="s">
        <v>134</v>
      </c>
      <c r="G58" s="226" t="s">
        <v>147</v>
      </c>
      <c r="H58" s="231" t="s">
        <v>70</v>
      </c>
      <c r="I58" s="231" t="s">
        <v>79</v>
      </c>
      <c r="J58" s="311" t="s">
        <v>111</v>
      </c>
      <c r="K58" s="231" t="s">
        <v>112</v>
      </c>
      <c r="L58" s="231" t="s">
        <v>85</v>
      </c>
      <c r="M58" s="415">
        <v>1</v>
      </c>
      <c r="N58" s="247" t="s">
        <v>108</v>
      </c>
      <c r="O58" s="231" t="s">
        <v>321</v>
      </c>
      <c r="P58" s="231" t="s">
        <v>75</v>
      </c>
      <c r="Q58" s="231" t="s">
        <v>76</v>
      </c>
      <c r="R58" s="262" t="s">
        <v>77</v>
      </c>
      <c r="S58" s="262" t="s">
        <v>109</v>
      </c>
      <c r="T58" s="266">
        <f>V58+Y58</f>
        <v>64200</v>
      </c>
      <c r="U58" s="266" t="s">
        <v>79</v>
      </c>
      <c r="V58" s="258">
        <v>54570</v>
      </c>
      <c r="W58" s="258" t="s">
        <v>79</v>
      </c>
      <c r="X58" s="258" t="s">
        <v>79</v>
      </c>
      <c r="Y58" s="258">
        <v>9630</v>
      </c>
      <c r="Z58" s="258" t="s">
        <v>79</v>
      </c>
      <c r="AA58" s="258" t="s">
        <v>79</v>
      </c>
      <c r="AB58" s="258">
        <v>27645.49</v>
      </c>
      <c r="AC58" s="247" t="s">
        <v>110</v>
      </c>
      <c r="AD58" s="274" t="s">
        <v>79</v>
      </c>
      <c r="AE58" s="274">
        <f>V58+Y58</f>
        <v>64200</v>
      </c>
      <c r="AF58" s="247" t="s">
        <v>79</v>
      </c>
      <c r="AG58" s="247" t="s">
        <v>33</v>
      </c>
      <c r="AH58" s="247" t="s">
        <v>252</v>
      </c>
      <c r="AI58" s="247" t="s">
        <v>167</v>
      </c>
      <c r="AJ58" s="247"/>
    </row>
    <row r="59" spans="2:36" s="36" customFormat="1" ht="17.7" customHeight="1" x14ac:dyDescent="0.3">
      <c r="B59" s="232"/>
      <c r="C59" s="232"/>
      <c r="D59" s="232"/>
      <c r="E59" s="234"/>
      <c r="F59" s="234"/>
      <c r="G59" s="234"/>
      <c r="H59" s="232"/>
      <c r="I59" s="232"/>
      <c r="J59" s="312"/>
      <c r="K59" s="233"/>
      <c r="L59" s="233"/>
      <c r="M59" s="417"/>
      <c r="N59" s="248"/>
      <c r="O59" s="232"/>
      <c r="P59" s="232"/>
      <c r="Q59" s="232"/>
      <c r="R59" s="263"/>
      <c r="S59" s="263"/>
      <c r="T59" s="267"/>
      <c r="U59" s="267"/>
      <c r="V59" s="259"/>
      <c r="W59" s="259"/>
      <c r="X59" s="259"/>
      <c r="Y59" s="259"/>
      <c r="Z59" s="259"/>
      <c r="AA59" s="259"/>
      <c r="AB59" s="259"/>
      <c r="AC59" s="248"/>
      <c r="AD59" s="275"/>
      <c r="AE59" s="275"/>
      <c r="AF59" s="232"/>
      <c r="AG59" s="248"/>
      <c r="AH59" s="248"/>
      <c r="AI59" s="248"/>
      <c r="AJ59" s="232"/>
    </row>
    <row r="60" spans="2:36" s="36" customFormat="1" ht="69" customHeight="1" x14ac:dyDescent="0.3">
      <c r="B60" s="233"/>
      <c r="C60" s="233"/>
      <c r="D60" s="233"/>
      <c r="E60" s="273"/>
      <c r="F60" s="273"/>
      <c r="G60" s="273"/>
      <c r="H60" s="233"/>
      <c r="I60" s="233"/>
      <c r="J60" s="11" t="s">
        <v>127</v>
      </c>
      <c r="K60" s="7" t="s">
        <v>128</v>
      </c>
      <c r="L60" s="7" t="s">
        <v>85</v>
      </c>
      <c r="M60" s="63">
        <v>30</v>
      </c>
      <c r="N60" s="249"/>
      <c r="O60" s="233"/>
      <c r="P60" s="233"/>
      <c r="Q60" s="233"/>
      <c r="R60" s="264"/>
      <c r="S60" s="264"/>
      <c r="T60" s="268"/>
      <c r="U60" s="268"/>
      <c r="V60" s="260"/>
      <c r="W60" s="260"/>
      <c r="X60" s="260"/>
      <c r="Y60" s="260"/>
      <c r="Z60" s="260"/>
      <c r="AA60" s="260"/>
      <c r="AB60" s="260"/>
      <c r="AC60" s="249"/>
      <c r="AD60" s="276"/>
      <c r="AE60" s="276"/>
      <c r="AF60" s="233"/>
      <c r="AG60" s="249"/>
      <c r="AH60" s="249"/>
      <c r="AI60" s="249"/>
      <c r="AJ60" s="233"/>
    </row>
    <row r="61" spans="2:36" s="36" customFormat="1" ht="132" customHeight="1" x14ac:dyDescent="0.3">
      <c r="B61" s="238" t="s">
        <v>233</v>
      </c>
      <c r="C61" s="238" t="s">
        <v>234</v>
      </c>
      <c r="D61" s="238" t="s">
        <v>106</v>
      </c>
      <c r="E61" s="227" t="s">
        <v>67</v>
      </c>
      <c r="F61" s="227" t="s">
        <v>184</v>
      </c>
      <c r="G61" s="227" t="s">
        <v>147</v>
      </c>
      <c r="H61" s="238" t="s">
        <v>70</v>
      </c>
      <c r="I61" s="238" t="s">
        <v>79</v>
      </c>
      <c r="J61" s="11" t="s">
        <v>207</v>
      </c>
      <c r="K61" s="7" t="s">
        <v>107</v>
      </c>
      <c r="L61" s="7" t="s">
        <v>86</v>
      </c>
      <c r="M61" s="7">
        <v>40</v>
      </c>
      <c r="N61" s="239" t="s">
        <v>108</v>
      </c>
      <c r="O61" s="238" t="s">
        <v>237</v>
      </c>
      <c r="P61" s="238" t="s">
        <v>75</v>
      </c>
      <c r="Q61" s="238" t="s">
        <v>76</v>
      </c>
      <c r="R61" s="265" t="s">
        <v>77</v>
      </c>
      <c r="S61" s="265" t="s">
        <v>109</v>
      </c>
      <c r="T61" s="271">
        <f>V61+Y61</f>
        <v>124213.34</v>
      </c>
      <c r="U61" s="271" t="s">
        <v>79</v>
      </c>
      <c r="V61" s="258">
        <v>105581.34</v>
      </c>
      <c r="W61" s="261" t="s">
        <v>79</v>
      </c>
      <c r="X61" s="261" t="s">
        <v>79</v>
      </c>
      <c r="Y61" s="261">
        <v>18632</v>
      </c>
      <c r="Z61" s="261" t="s">
        <v>98</v>
      </c>
      <c r="AA61" s="261" t="s">
        <v>79</v>
      </c>
      <c r="AB61" s="261">
        <v>55806</v>
      </c>
      <c r="AC61" s="239" t="s">
        <v>149</v>
      </c>
      <c r="AD61" s="278" t="s">
        <v>79</v>
      </c>
      <c r="AE61" s="278">
        <f>V61+Y61</f>
        <v>124213.34</v>
      </c>
      <c r="AF61" s="239" t="s">
        <v>79</v>
      </c>
      <c r="AG61" s="249" t="s">
        <v>33</v>
      </c>
      <c r="AH61" s="249" t="s">
        <v>174</v>
      </c>
      <c r="AI61" s="249" t="s">
        <v>157</v>
      </c>
      <c r="AJ61" s="249"/>
    </row>
    <row r="62" spans="2:36" s="36" customFormat="1" ht="86.1" customHeight="1" x14ac:dyDescent="0.3">
      <c r="B62" s="238"/>
      <c r="C62" s="238"/>
      <c r="D62" s="238"/>
      <c r="E62" s="227"/>
      <c r="F62" s="227"/>
      <c r="G62" s="227"/>
      <c r="H62" s="238"/>
      <c r="I62" s="238"/>
      <c r="J62" s="11" t="s">
        <v>111</v>
      </c>
      <c r="K62" s="7" t="s">
        <v>112</v>
      </c>
      <c r="L62" s="7" t="s">
        <v>85</v>
      </c>
      <c r="M62" s="7">
        <v>2</v>
      </c>
      <c r="N62" s="239"/>
      <c r="O62" s="238"/>
      <c r="P62" s="238"/>
      <c r="Q62" s="238"/>
      <c r="R62" s="265"/>
      <c r="S62" s="265"/>
      <c r="T62" s="271"/>
      <c r="U62" s="271"/>
      <c r="V62" s="259"/>
      <c r="W62" s="261"/>
      <c r="X62" s="261"/>
      <c r="Y62" s="261"/>
      <c r="Z62" s="261"/>
      <c r="AA62" s="261"/>
      <c r="AB62" s="261"/>
      <c r="AC62" s="239"/>
      <c r="AD62" s="278"/>
      <c r="AE62" s="278"/>
      <c r="AF62" s="238"/>
      <c r="AG62" s="239"/>
      <c r="AH62" s="239"/>
      <c r="AI62" s="239"/>
      <c r="AJ62" s="238"/>
    </row>
    <row r="63" spans="2:36" s="36" customFormat="1" ht="59.1" customHeight="1" x14ac:dyDescent="0.3">
      <c r="B63" s="238"/>
      <c r="C63" s="238"/>
      <c r="D63" s="238"/>
      <c r="E63" s="227"/>
      <c r="F63" s="227"/>
      <c r="G63" s="227"/>
      <c r="H63" s="238"/>
      <c r="I63" s="238"/>
      <c r="J63" s="11" t="s">
        <v>127</v>
      </c>
      <c r="K63" s="7" t="s">
        <v>128</v>
      </c>
      <c r="L63" s="7" t="s">
        <v>85</v>
      </c>
      <c r="M63" s="63">
        <v>68</v>
      </c>
      <c r="N63" s="239"/>
      <c r="O63" s="238"/>
      <c r="P63" s="238"/>
      <c r="Q63" s="238"/>
      <c r="R63" s="265"/>
      <c r="S63" s="265"/>
      <c r="T63" s="271"/>
      <c r="U63" s="271"/>
      <c r="V63" s="260"/>
      <c r="W63" s="261"/>
      <c r="X63" s="261"/>
      <c r="Y63" s="261"/>
      <c r="Z63" s="261"/>
      <c r="AA63" s="261"/>
      <c r="AB63" s="261"/>
      <c r="AC63" s="239"/>
      <c r="AD63" s="278"/>
      <c r="AE63" s="278"/>
      <c r="AF63" s="238"/>
      <c r="AG63" s="239"/>
      <c r="AH63" s="239"/>
      <c r="AI63" s="239"/>
      <c r="AJ63" s="238"/>
    </row>
    <row r="64" spans="2:36" s="36" customFormat="1" ht="134.1" customHeight="1" x14ac:dyDescent="0.3">
      <c r="B64" s="238" t="s">
        <v>235</v>
      </c>
      <c r="C64" s="238" t="s">
        <v>236</v>
      </c>
      <c r="D64" s="238" t="s">
        <v>106</v>
      </c>
      <c r="E64" s="227" t="s">
        <v>67</v>
      </c>
      <c r="F64" s="227" t="s">
        <v>134</v>
      </c>
      <c r="G64" s="227" t="s">
        <v>147</v>
      </c>
      <c r="H64" s="231" t="s">
        <v>70</v>
      </c>
      <c r="I64" s="238" t="s">
        <v>79</v>
      </c>
      <c r="J64" s="11" t="s">
        <v>207</v>
      </c>
      <c r="K64" s="7" t="s">
        <v>107</v>
      </c>
      <c r="L64" s="7" t="s">
        <v>86</v>
      </c>
      <c r="M64" s="7">
        <v>40</v>
      </c>
      <c r="N64" s="239" t="s">
        <v>108</v>
      </c>
      <c r="O64" s="238" t="s">
        <v>237</v>
      </c>
      <c r="P64" s="238" t="s">
        <v>75</v>
      </c>
      <c r="Q64" s="238" t="s">
        <v>76</v>
      </c>
      <c r="R64" s="265" t="s">
        <v>77</v>
      </c>
      <c r="S64" s="262" t="s">
        <v>109</v>
      </c>
      <c r="T64" s="266">
        <f>V64+Y64</f>
        <v>120571.49</v>
      </c>
      <c r="U64" s="266" t="s">
        <v>79</v>
      </c>
      <c r="V64" s="258">
        <v>102485.77</v>
      </c>
      <c r="W64" s="258" t="s">
        <v>79</v>
      </c>
      <c r="X64" s="258" t="s">
        <v>79</v>
      </c>
      <c r="Y64" s="258">
        <v>18085.72</v>
      </c>
      <c r="Z64" s="258" t="s">
        <v>79</v>
      </c>
      <c r="AA64" s="258" t="s">
        <v>79</v>
      </c>
      <c r="AB64" s="258">
        <v>54169.8</v>
      </c>
      <c r="AC64" s="247" t="s">
        <v>110</v>
      </c>
      <c r="AD64" s="274" t="s">
        <v>79</v>
      </c>
      <c r="AE64" s="274">
        <f>V64+Y64</f>
        <v>120571.49</v>
      </c>
      <c r="AF64" s="247" t="s">
        <v>79</v>
      </c>
      <c r="AG64" s="239" t="s">
        <v>33</v>
      </c>
      <c r="AH64" s="239" t="s">
        <v>174</v>
      </c>
      <c r="AI64" s="239" t="s">
        <v>157</v>
      </c>
      <c r="AJ64" s="247"/>
    </row>
    <row r="65" spans="2:36" s="36" customFormat="1" ht="65.099999999999994" customHeight="1" x14ac:dyDescent="0.3">
      <c r="B65" s="238"/>
      <c r="C65" s="238"/>
      <c r="D65" s="238"/>
      <c r="E65" s="227"/>
      <c r="F65" s="227"/>
      <c r="G65" s="227"/>
      <c r="H65" s="232"/>
      <c r="I65" s="238"/>
      <c r="J65" s="11" t="s">
        <v>111</v>
      </c>
      <c r="K65" s="7" t="s">
        <v>112</v>
      </c>
      <c r="L65" s="7" t="s">
        <v>85</v>
      </c>
      <c r="M65" s="7">
        <v>2</v>
      </c>
      <c r="N65" s="239"/>
      <c r="O65" s="238"/>
      <c r="P65" s="238"/>
      <c r="Q65" s="238"/>
      <c r="R65" s="265"/>
      <c r="S65" s="263"/>
      <c r="T65" s="267"/>
      <c r="U65" s="267"/>
      <c r="V65" s="259"/>
      <c r="W65" s="259"/>
      <c r="X65" s="259"/>
      <c r="Y65" s="259"/>
      <c r="Z65" s="259"/>
      <c r="AA65" s="259"/>
      <c r="AB65" s="259"/>
      <c r="AC65" s="248"/>
      <c r="AD65" s="275"/>
      <c r="AE65" s="275"/>
      <c r="AF65" s="232"/>
      <c r="AG65" s="239"/>
      <c r="AH65" s="239"/>
      <c r="AI65" s="239"/>
      <c r="AJ65" s="232"/>
    </row>
    <row r="66" spans="2:36" s="36" customFormat="1" ht="62.1" customHeight="1" x14ac:dyDescent="0.3">
      <c r="B66" s="238"/>
      <c r="C66" s="238"/>
      <c r="D66" s="238"/>
      <c r="E66" s="227"/>
      <c r="F66" s="227"/>
      <c r="G66" s="227"/>
      <c r="H66" s="233"/>
      <c r="I66" s="238"/>
      <c r="J66" s="11" t="s">
        <v>127</v>
      </c>
      <c r="K66" s="7" t="s">
        <v>128</v>
      </c>
      <c r="L66" s="7" t="s">
        <v>85</v>
      </c>
      <c r="M66" s="63">
        <v>66</v>
      </c>
      <c r="N66" s="239"/>
      <c r="O66" s="238"/>
      <c r="P66" s="238"/>
      <c r="Q66" s="238"/>
      <c r="R66" s="265"/>
      <c r="S66" s="264"/>
      <c r="T66" s="268"/>
      <c r="U66" s="268"/>
      <c r="V66" s="260"/>
      <c r="W66" s="260"/>
      <c r="X66" s="260"/>
      <c r="Y66" s="260"/>
      <c r="Z66" s="260"/>
      <c r="AA66" s="260"/>
      <c r="AB66" s="260"/>
      <c r="AC66" s="249"/>
      <c r="AD66" s="276"/>
      <c r="AE66" s="276"/>
      <c r="AF66" s="233"/>
      <c r="AG66" s="239"/>
      <c r="AH66" s="239"/>
      <c r="AI66" s="239"/>
      <c r="AJ66" s="233"/>
    </row>
    <row r="67" spans="2:36" s="36" customFormat="1" ht="126.6" customHeight="1" x14ac:dyDescent="0.3">
      <c r="B67" s="231" t="s">
        <v>238</v>
      </c>
      <c r="C67" s="231" t="s">
        <v>239</v>
      </c>
      <c r="D67" s="231" t="s">
        <v>106</v>
      </c>
      <c r="E67" s="226" t="s">
        <v>67</v>
      </c>
      <c r="F67" s="226" t="s">
        <v>134</v>
      </c>
      <c r="G67" s="226" t="s">
        <v>147</v>
      </c>
      <c r="H67" s="231" t="s">
        <v>70</v>
      </c>
      <c r="I67" s="231" t="s">
        <v>79</v>
      </c>
      <c r="J67" s="11" t="s">
        <v>207</v>
      </c>
      <c r="K67" s="7" t="s">
        <v>107</v>
      </c>
      <c r="L67" s="7" t="s">
        <v>86</v>
      </c>
      <c r="M67" s="63">
        <v>40</v>
      </c>
      <c r="N67" s="247" t="s">
        <v>108</v>
      </c>
      <c r="O67" s="231" t="s">
        <v>237</v>
      </c>
      <c r="P67" s="231" t="s">
        <v>75</v>
      </c>
      <c r="Q67" s="231" t="s">
        <v>76</v>
      </c>
      <c r="R67" s="262" t="s">
        <v>77</v>
      </c>
      <c r="S67" s="262" t="s">
        <v>109</v>
      </c>
      <c r="T67" s="266">
        <f>V67+Y67</f>
        <v>93453.86</v>
      </c>
      <c r="U67" s="266" t="s">
        <v>79</v>
      </c>
      <c r="V67" s="258">
        <v>79435.78</v>
      </c>
      <c r="W67" s="258" t="s">
        <v>79</v>
      </c>
      <c r="X67" s="258" t="s">
        <v>79</v>
      </c>
      <c r="Y67" s="258">
        <v>14018.08</v>
      </c>
      <c r="Z67" s="258" t="s">
        <v>79</v>
      </c>
      <c r="AA67" s="258" t="s">
        <v>79</v>
      </c>
      <c r="AB67" s="258">
        <v>41986.52</v>
      </c>
      <c r="AC67" s="247" t="s">
        <v>110</v>
      </c>
      <c r="AD67" s="274" t="s">
        <v>79</v>
      </c>
      <c r="AE67" s="274">
        <f>V67+Y67</f>
        <v>93453.86</v>
      </c>
      <c r="AF67" s="247" t="s">
        <v>79</v>
      </c>
      <c r="AG67" s="239" t="s">
        <v>33</v>
      </c>
      <c r="AH67" s="239" t="s">
        <v>174</v>
      </c>
      <c r="AI67" s="239" t="s">
        <v>157</v>
      </c>
      <c r="AJ67" s="247"/>
    </row>
    <row r="68" spans="2:36" s="36" customFormat="1" ht="65.7" customHeight="1" x14ac:dyDescent="0.3">
      <c r="B68" s="232"/>
      <c r="C68" s="232"/>
      <c r="D68" s="232"/>
      <c r="E68" s="234"/>
      <c r="F68" s="234"/>
      <c r="G68" s="234"/>
      <c r="H68" s="232"/>
      <c r="I68" s="232"/>
      <c r="J68" s="11" t="s">
        <v>111</v>
      </c>
      <c r="K68" s="7" t="s">
        <v>112</v>
      </c>
      <c r="L68" s="7" t="s">
        <v>85</v>
      </c>
      <c r="M68" s="63">
        <v>1</v>
      </c>
      <c r="N68" s="248"/>
      <c r="O68" s="232"/>
      <c r="P68" s="232"/>
      <c r="Q68" s="232"/>
      <c r="R68" s="263"/>
      <c r="S68" s="263"/>
      <c r="T68" s="267"/>
      <c r="U68" s="267"/>
      <c r="V68" s="259"/>
      <c r="W68" s="259"/>
      <c r="X68" s="259"/>
      <c r="Y68" s="259"/>
      <c r="Z68" s="259"/>
      <c r="AA68" s="259"/>
      <c r="AB68" s="259"/>
      <c r="AC68" s="248"/>
      <c r="AD68" s="275"/>
      <c r="AE68" s="275"/>
      <c r="AF68" s="232"/>
      <c r="AG68" s="239"/>
      <c r="AH68" s="239"/>
      <c r="AI68" s="239"/>
      <c r="AJ68" s="232"/>
    </row>
    <row r="69" spans="2:36" s="36" customFormat="1" ht="74.099999999999994" customHeight="1" x14ac:dyDescent="0.3">
      <c r="B69" s="233"/>
      <c r="C69" s="233"/>
      <c r="D69" s="233"/>
      <c r="E69" s="273"/>
      <c r="F69" s="273"/>
      <c r="G69" s="273"/>
      <c r="H69" s="233"/>
      <c r="I69" s="233"/>
      <c r="J69" s="11" t="s">
        <v>127</v>
      </c>
      <c r="K69" s="7" t="s">
        <v>128</v>
      </c>
      <c r="L69" s="7" t="s">
        <v>85</v>
      </c>
      <c r="M69" s="63">
        <v>35</v>
      </c>
      <c r="N69" s="249"/>
      <c r="O69" s="233"/>
      <c r="P69" s="233"/>
      <c r="Q69" s="233"/>
      <c r="R69" s="264"/>
      <c r="S69" s="264"/>
      <c r="T69" s="268"/>
      <c r="U69" s="268"/>
      <c r="V69" s="260"/>
      <c r="W69" s="260"/>
      <c r="X69" s="260"/>
      <c r="Y69" s="260"/>
      <c r="Z69" s="260"/>
      <c r="AA69" s="260"/>
      <c r="AB69" s="260"/>
      <c r="AC69" s="249"/>
      <c r="AD69" s="276"/>
      <c r="AE69" s="276"/>
      <c r="AF69" s="233"/>
      <c r="AG69" s="239"/>
      <c r="AH69" s="239"/>
      <c r="AI69" s="239"/>
      <c r="AJ69" s="233"/>
    </row>
    <row r="70" spans="2:36" s="36" customFormat="1" ht="127.2" customHeight="1" x14ac:dyDescent="0.3">
      <c r="B70" s="231" t="s">
        <v>240</v>
      </c>
      <c r="C70" s="231" t="s">
        <v>241</v>
      </c>
      <c r="D70" s="231" t="s">
        <v>66</v>
      </c>
      <c r="E70" s="226" t="s">
        <v>67</v>
      </c>
      <c r="F70" s="226" t="s">
        <v>134</v>
      </c>
      <c r="G70" s="226" t="s">
        <v>147</v>
      </c>
      <c r="H70" s="231" t="s">
        <v>70</v>
      </c>
      <c r="I70" s="231" t="s">
        <v>79</v>
      </c>
      <c r="J70" s="11" t="s">
        <v>207</v>
      </c>
      <c r="K70" s="7" t="s">
        <v>107</v>
      </c>
      <c r="L70" s="7" t="s">
        <v>86</v>
      </c>
      <c r="M70" s="63">
        <v>40</v>
      </c>
      <c r="N70" s="247" t="s">
        <v>108</v>
      </c>
      <c r="O70" s="231" t="s">
        <v>237</v>
      </c>
      <c r="P70" s="231" t="s">
        <v>75</v>
      </c>
      <c r="Q70" s="231" t="s">
        <v>76</v>
      </c>
      <c r="R70" s="262" t="s">
        <v>77</v>
      </c>
      <c r="S70" s="262" t="s">
        <v>109</v>
      </c>
      <c r="T70" s="266">
        <f>V70+Y70</f>
        <v>78268.78</v>
      </c>
      <c r="U70" s="266" t="s">
        <v>79</v>
      </c>
      <c r="V70" s="258">
        <v>66528.460000000006</v>
      </c>
      <c r="W70" s="258" t="s">
        <v>79</v>
      </c>
      <c r="X70" s="258" t="s">
        <v>79</v>
      </c>
      <c r="Y70" s="258">
        <v>11740.32</v>
      </c>
      <c r="Z70" s="258" t="s">
        <v>79</v>
      </c>
      <c r="AA70" s="258" t="s">
        <v>79</v>
      </c>
      <c r="AB70" s="258">
        <v>35164.239999999998</v>
      </c>
      <c r="AC70" s="247" t="s">
        <v>110</v>
      </c>
      <c r="AD70" s="274" t="s">
        <v>79</v>
      </c>
      <c r="AE70" s="274">
        <f>V70+Y70</f>
        <v>78268.78</v>
      </c>
      <c r="AF70" s="247" t="s">
        <v>79</v>
      </c>
      <c r="AG70" s="247" t="s">
        <v>33</v>
      </c>
      <c r="AH70" s="247" t="s">
        <v>174</v>
      </c>
      <c r="AI70" s="247" t="s">
        <v>157</v>
      </c>
      <c r="AJ70" s="247"/>
    </row>
    <row r="71" spans="2:36" s="36" customFormat="1" ht="65.7" customHeight="1" x14ac:dyDescent="0.3">
      <c r="B71" s="232"/>
      <c r="C71" s="232"/>
      <c r="D71" s="232"/>
      <c r="E71" s="234"/>
      <c r="F71" s="234"/>
      <c r="G71" s="234"/>
      <c r="H71" s="232"/>
      <c r="I71" s="232"/>
      <c r="J71" s="11" t="s">
        <v>111</v>
      </c>
      <c r="K71" s="7" t="s">
        <v>112</v>
      </c>
      <c r="L71" s="7" t="s">
        <v>85</v>
      </c>
      <c r="M71" s="63">
        <v>1</v>
      </c>
      <c r="N71" s="248"/>
      <c r="O71" s="232"/>
      <c r="P71" s="232"/>
      <c r="Q71" s="232"/>
      <c r="R71" s="263"/>
      <c r="S71" s="263"/>
      <c r="T71" s="267"/>
      <c r="U71" s="267"/>
      <c r="V71" s="259"/>
      <c r="W71" s="259"/>
      <c r="X71" s="259"/>
      <c r="Y71" s="259"/>
      <c r="Z71" s="259"/>
      <c r="AA71" s="259"/>
      <c r="AB71" s="259"/>
      <c r="AC71" s="248"/>
      <c r="AD71" s="275"/>
      <c r="AE71" s="275"/>
      <c r="AF71" s="232"/>
      <c r="AG71" s="248"/>
      <c r="AH71" s="248"/>
      <c r="AI71" s="248"/>
      <c r="AJ71" s="232"/>
    </row>
    <row r="72" spans="2:36" s="36" customFormat="1" ht="69" customHeight="1" x14ac:dyDescent="0.3">
      <c r="B72" s="233"/>
      <c r="C72" s="233"/>
      <c r="D72" s="233"/>
      <c r="E72" s="273"/>
      <c r="F72" s="273"/>
      <c r="G72" s="273"/>
      <c r="H72" s="233"/>
      <c r="I72" s="233"/>
      <c r="J72" s="11" t="s">
        <v>127</v>
      </c>
      <c r="K72" s="7" t="s">
        <v>128</v>
      </c>
      <c r="L72" s="7" t="s">
        <v>85</v>
      </c>
      <c r="M72" s="63">
        <v>10</v>
      </c>
      <c r="N72" s="249"/>
      <c r="O72" s="233"/>
      <c r="P72" s="233"/>
      <c r="Q72" s="233"/>
      <c r="R72" s="264"/>
      <c r="S72" s="264"/>
      <c r="T72" s="268"/>
      <c r="U72" s="268"/>
      <c r="V72" s="260"/>
      <c r="W72" s="260"/>
      <c r="X72" s="260"/>
      <c r="Y72" s="260"/>
      <c r="Z72" s="260"/>
      <c r="AA72" s="260"/>
      <c r="AB72" s="260"/>
      <c r="AC72" s="249"/>
      <c r="AD72" s="276"/>
      <c r="AE72" s="276"/>
      <c r="AF72" s="233"/>
      <c r="AG72" s="249"/>
      <c r="AH72" s="249"/>
      <c r="AI72" s="249"/>
      <c r="AJ72" s="233"/>
    </row>
    <row r="73" spans="2:36" ht="52.2" customHeight="1" x14ac:dyDescent="0.3">
      <c r="B73" s="238" t="s">
        <v>242</v>
      </c>
      <c r="C73" s="238" t="s">
        <v>243</v>
      </c>
      <c r="D73" s="238" t="s">
        <v>66</v>
      </c>
      <c r="E73" s="227" t="s">
        <v>67</v>
      </c>
      <c r="F73" s="227" t="s">
        <v>132</v>
      </c>
      <c r="G73" s="227" t="s">
        <v>69</v>
      </c>
      <c r="H73" s="238" t="s">
        <v>70</v>
      </c>
      <c r="I73" s="238" t="s">
        <v>79</v>
      </c>
      <c r="J73" s="11" t="s">
        <v>113</v>
      </c>
      <c r="K73" s="7" t="s">
        <v>114</v>
      </c>
      <c r="L73" s="7" t="s">
        <v>115</v>
      </c>
      <c r="M73" s="7">
        <v>2</v>
      </c>
      <c r="N73" s="239" t="s">
        <v>108</v>
      </c>
      <c r="O73" s="238" t="s">
        <v>237</v>
      </c>
      <c r="P73" s="238" t="s">
        <v>75</v>
      </c>
      <c r="Q73" s="238" t="s">
        <v>76</v>
      </c>
      <c r="R73" s="265" t="s">
        <v>77</v>
      </c>
      <c r="S73" s="265" t="s">
        <v>109</v>
      </c>
      <c r="T73" s="271">
        <f>V73+Y73</f>
        <v>110402.58</v>
      </c>
      <c r="U73" s="271" t="s">
        <v>79</v>
      </c>
      <c r="V73" s="261">
        <v>93842.2</v>
      </c>
      <c r="W73" s="261" t="s">
        <v>79</v>
      </c>
      <c r="X73" s="261" t="s">
        <v>79</v>
      </c>
      <c r="Y73" s="261">
        <v>16560.38</v>
      </c>
      <c r="Z73" s="261" t="s">
        <v>79</v>
      </c>
      <c r="AA73" s="261" t="s">
        <v>79</v>
      </c>
      <c r="AB73" s="261">
        <v>49601.16</v>
      </c>
      <c r="AC73" s="239" t="s">
        <v>80</v>
      </c>
      <c r="AD73" s="278" t="s">
        <v>79</v>
      </c>
      <c r="AE73" s="278">
        <f>V73+Y73</f>
        <v>110402.58</v>
      </c>
      <c r="AF73" s="239" t="s">
        <v>79</v>
      </c>
      <c r="AG73" s="239" t="s">
        <v>33</v>
      </c>
      <c r="AH73" s="239" t="s">
        <v>176</v>
      </c>
      <c r="AI73" s="239" t="s">
        <v>160</v>
      </c>
      <c r="AJ73" s="239"/>
    </row>
    <row r="74" spans="2:36" ht="55.2" x14ac:dyDescent="0.3">
      <c r="B74" s="238"/>
      <c r="C74" s="238"/>
      <c r="D74" s="238"/>
      <c r="E74" s="227"/>
      <c r="F74" s="227"/>
      <c r="G74" s="227"/>
      <c r="H74" s="238"/>
      <c r="I74" s="238"/>
      <c r="J74" s="11" t="s">
        <v>116</v>
      </c>
      <c r="K74" s="7" t="s">
        <v>117</v>
      </c>
      <c r="L74" s="7" t="s">
        <v>85</v>
      </c>
      <c r="M74" s="7">
        <v>2</v>
      </c>
      <c r="N74" s="239"/>
      <c r="O74" s="238"/>
      <c r="P74" s="238"/>
      <c r="Q74" s="238"/>
      <c r="R74" s="265"/>
      <c r="S74" s="265"/>
      <c r="T74" s="271"/>
      <c r="U74" s="271"/>
      <c r="V74" s="261"/>
      <c r="W74" s="261"/>
      <c r="X74" s="261"/>
      <c r="Y74" s="261"/>
      <c r="Z74" s="261"/>
      <c r="AA74" s="261"/>
      <c r="AB74" s="261"/>
      <c r="AC74" s="239"/>
      <c r="AD74" s="278"/>
      <c r="AE74" s="278"/>
      <c r="AF74" s="238"/>
      <c r="AG74" s="239"/>
      <c r="AH74" s="239"/>
      <c r="AI74" s="239"/>
      <c r="AJ74" s="238"/>
    </row>
    <row r="75" spans="2:36" ht="41.4" x14ac:dyDescent="0.3">
      <c r="B75" s="238"/>
      <c r="C75" s="238"/>
      <c r="D75" s="238"/>
      <c r="E75" s="227"/>
      <c r="F75" s="227"/>
      <c r="G75" s="227"/>
      <c r="H75" s="238"/>
      <c r="I75" s="238"/>
      <c r="J75" s="11" t="s">
        <v>208</v>
      </c>
      <c r="K75" s="7" t="s">
        <v>118</v>
      </c>
      <c r="L75" s="7" t="s">
        <v>119</v>
      </c>
      <c r="M75" s="7">
        <v>2</v>
      </c>
      <c r="N75" s="239"/>
      <c r="O75" s="238"/>
      <c r="P75" s="238"/>
      <c r="Q75" s="238"/>
      <c r="R75" s="265"/>
      <c r="S75" s="265"/>
      <c r="T75" s="271"/>
      <c r="U75" s="271"/>
      <c r="V75" s="261"/>
      <c r="W75" s="261"/>
      <c r="X75" s="261"/>
      <c r="Y75" s="261"/>
      <c r="Z75" s="261"/>
      <c r="AA75" s="261"/>
      <c r="AB75" s="261"/>
      <c r="AC75" s="239"/>
      <c r="AD75" s="278"/>
      <c r="AE75" s="278"/>
      <c r="AF75" s="238"/>
      <c r="AG75" s="239"/>
      <c r="AH75" s="239"/>
      <c r="AI75" s="239"/>
      <c r="AJ75" s="238"/>
    </row>
    <row r="76" spans="2:36" ht="27.6" x14ac:dyDescent="0.3">
      <c r="B76" s="238"/>
      <c r="C76" s="238"/>
      <c r="D76" s="238"/>
      <c r="E76" s="227"/>
      <c r="F76" s="227"/>
      <c r="G76" s="227"/>
      <c r="H76" s="238"/>
      <c r="I76" s="238"/>
      <c r="J76" s="11" t="s">
        <v>120</v>
      </c>
      <c r="K76" s="7" t="s">
        <v>121</v>
      </c>
      <c r="L76" s="7" t="s">
        <v>119</v>
      </c>
      <c r="M76" s="63">
        <v>2</v>
      </c>
      <c r="N76" s="239"/>
      <c r="O76" s="238"/>
      <c r="P76" s="238"/>
      <c r="Q76" s="238"/>
      <c r="R76" s="265"/>
      <c r="S76" s="265"/>
      <c r="T76" s="271"/>
      <c r="U76" s="271"/>
      <c r="V76" s="261"/>
      <c r="W76" s="261"/>
      <c r="X76" s="261"/>
      <c r="Y76" s="261"/>
      <c r="Z76" s="261"/>
      <c r="AA76" s="261"/>
      <c r="AB76" s="261"/>
      <c r="AC76" s="239"/>
      <c r="AD76" s="278"/>
      <c r="AE76" s="278"/>
      <c r="AF76" s="238"/>
      <c r="AG76" s="239"/>
      <c r="AH76" s="239"/>
      <c r="AI76" s="239"/>
      <c r="AJ76" s="238"/>
    </row>
    <row r="77" spans="2:36" s="36" customFormat="1" ht="126.6" customHeight="1" x14ac:dyDescent="0.3">
      <c r="B77" s="231" t="s">
        <v>244</v>
      </c>
      <c r="C77" s="231" t="s">
        <v>234</v>
      </c>
      <c r="D77" s="231" t="s">
        <v>66</v>
      </c>
      <c r="E77" s="226" t="s">
        <v>67</v>
      </c>
      <c r="F77" s="226" t="s">
        <v>134</v>
      </c>
      <c r="G77" s="226" t="s">
        <v>147</v>
      </c>
      <c r="H77" s="231" t="s">
        <v>70</v>
      </c>
      <c r="I77" s="231" t="s">
        <v>79</v>
      </c>
      <c r="J77" s="28" t="s">
        <v>207</v>
      </c>
      <c r="K77" s="14" t="s">
        <v>107</v>
      </c>
      <c r="L77" s="14" t="s">
        <v>86</v>
      </c>
      <c r="M77" s="71">
        <v>40</v>
      </c>
      <c r="N77" s="247" t="s">
        <v>108</v>
      </c>
      <c r="O77" s="231" t="s">
        <v>237</v>
      </c>
      <c r="P77" s="231" t="s">
        <v>75</v>
      </c>
      <c r="Q77" s="231" t="s">
        <v>76</v>
      </c>
      <c r="R77" s="262" t="s">
        <v>77</v>
      </c>
      <c r="S77" s="262" t="s">
        <v>109</v>
      </c>
      <c r="T77" s="266">
        <f>V77+Y77</f>
        <v>109273.82999999999</v>
      </c>
      <c r="U77" s="266" t="s">
        <v>79</v>
      </c>
      <c r="V77" s="258">
        <v>92882.76</v>
      </c>
      <c r="W77" s="258" t="s">
        <v>79</v>
      </c>
      <c r="X77" s="258" t="s">
        <v>79</v>
      </c>
      <c r="Y77" s="258">
        <v>16391.07</v>
      </c>
      <c r="Z77" s="258" t="s">
        <v>79</v>
      </c>
      <c r="AA77" s="258" t="s">
        <v>79</v>
      </c>
      <c r="AB77" s="258">
        <v>49094.03</v>
      </c>
      <c r="AC77" s="247" t="s">
        <v>110</v>
      </c>
      <c r="AD77" s="274" t="s">
        <v>79</v>
      </c>
      <c r="AE77" s="274">
        <f>V77+Y77</f>
        <v>109273.82999999999</v>
      </c>
      <c r="AF77" s="247" t="s">
        <v>79</v>
      </c>
      <c r="AG77" s="247" t="s">
        <v>33</v>
      </c>
      <c r="AH77" s="247" t="s">
        <v>294</v>
      </c>
      <c r="AI77" s="247" t="s">
        <v>355</v>
      </c>
      <c r="AJ77" s="247"/>
    </row>
    <row r="78" spans="2:36" s="36" customFormat="1" ht="68.7" customHeight="1" x14ac:dyDescent="0.3">
      <c r="B78" s="232"/>
      <c r="C78" s="232"/>
      <c r="D78" s="232"/>
      <c r="E78" s="234"/>
      <c r="F78" s="234"/>
      <c r="G78" s="234"/>
      <c r="H78" s="232"/>
      <c r="I78" s="232"/>
      <c r="J78" s="11" t="s">
        <v>111</v>
      </c>
      <c r="K78" s="7" t="s">
        <v>112</v>
      </c>
      <c r="L78" s="7" t="s">
        <v>85</v>
      </c>
      <c r="M78" s="63">
        <v>1</v>
      </c>
      <c r="N78" s="248"/>
      <c r="O78" s="232"/>
      <c r="P78" s="232"/>
      <c r="Q78" s="232"/>
      <c r="R78" s="263"/>
      <c r="S78" s="263"/>
      <c r="T78" s="267"/>
      <c r="U78" s="267"/>
      <c r="V78" s="259"/>
      <c r="W78" s="259"/>
      <c r="X78" s="259"/>
      <c r="Y78" s="259"/>
      <c r="Z78" s="259"/>
      <c r="AA78" s="259"/>
      <c r="AB78" s="259"/>
      <c r="AC78" s="248"/>
      <c r="AD78" s="275"/>
      <c r="AE78" s="275"/>
      <c r="AF78" s="232"/>
      <c r="AG78" s="248"/>
      <c r="AH78" s="248"/>
      <c r="AI78" s="248"/>
      <c r="AJ78" s="232"/>
    </row>
    <row r="79" spans="2:36" s="36" customFormat="1" ht="67.2" customHeight="1" x14ac:dyDescent="0.3">
      <c r="B79" s="233"/>
      <c r="C79" s="233"/>
      <c r="D79" s="233"/>
      <c r="E79" s="273"/>
      <c r="F79" s="273"/>
      <c r="G79" s="273"/>
      <c r="H79" s="233"/>
      <c r="I79" s="233"/>
      <c r="J79" s="11" t="s">
        <v>127</v>
      </c>
      <c r="K79" s="7" t="s">
        <v>128</v>
      </c>
      <c r="L79" s="7" t="s">
        <v>85</v>
      </c>
      <c r="M79" s="63">
        <v>60</v>
      </c>
      <c r="N79" s="249"/>
      <c r="O79" s="233"/>
      <c r="P79" s="233"/>
      <c r="Q79" s="233"/>
      <c r="R79" s="264"/>
      <c r="S79" s="264"/>
      <c r="T79" s="268"/>
      <c r="U79" s="268"/>
      <c r="V79" s="260"/>
      <c r="W79" s="260"/>
      <c r="X79" s="260"/>
      <c r="Y79" s="260"/>
      <c r="Z79" s="260"/>
      <c r="AA79" s="260"/>
      <c r="AB79" s="260"/>
      <c r="AC79" s="249"/>
      <c r="AD79" s="276"/>
      <c r="AE79" s="276"/>
      <c r="AF79" s="233"/>
      <c r="AG79" s="249"/>
      <c r="AH79" s="249"/>
      <c r="AI79" s="249"/>
      <c r="AJ79" s="233"/>
    </row>
    <row r="80" spans="2:36" s="36" customFormat="1" ht="93" customHeight="1" x14ac:dyDescent="0.3">
      <c r="B80" s="231" t="s">
        <v>245</v>
      </c>
      <c r="C80" s="231" t="s">
        <v>236</v>
      </c>
      <c r="D80" s="231" t="s">
        <v>66</v>
      </c>
      <c r="E80" s="226" t="s">
        <v>67</v>
      </c>
      <c r="F80" s="226" t="s">
        <v>134</v>
      </c>
      <c r="G80" s="226" t="s">
        <v>147</v>
      </c>
      <c r="H80" s="231" t="s">
        <v>70</v>
      </c>
      <c r="I80" s="231" t="s">
        <v>79</v>
      </c>
      <c r="J80" s="11" t="s">
        <v>207</v>
      </c>
      <c r="K80" s="7" t="s">
        <v>107</v>
      </c>
      <c r="L80" s="7" t="s">
        <v>86</v>
      </c>
      <c r="M80" s="63">
        <v>40</v>
      </c>
      <c r="N80" s="247" t="s">
        <v>108</v>
      </c>
      <c r="O80" s="231" t="s">
        <v>237</v>
      </c>
      <c r="P80" s="231" t="s">
        <v>75</v>
      </c>
      <c r="Q80" s="231" t="s">
        <v>76</v>
      </c>
      <c r="R80" s="262" t="s">
        <v>77</v>
      </c>
      <c r="S80" s="262" t="s">
        <v>109</v>
      </c>
      <c r="T80" s="266">
        <f>V80+Y80</f>
        <v>25462.17</v>
      </c>
      <c r="U80" s="266" t="s">
        <v>79</v>
      </c>
      <c r="V80" s="258">
        <v>21642.84</v>
      </c>
      <c r="W80" s="258" t="s">
        <v>79</v>
      </c>
      <c r="X80" s="258" t="s">
        <v>79</v>
      </c>
      <c r="Y80" s="258">
        <v>3819.33</v>
      </c>
      <c r="Z80" s="258" t="s">
        <v>79</v>
      </c>
      <c r="AA80" s="258" t="s">
        <v>79</v>
      </c>
      <c r="AB80" s="258">
        <v>11438.12</v>
      </c>
      <c r="AC80" s="247" t="s">
        <v>110</v>
      </c>
      <c r="AD80" s="274" t="s">
        <v>79</v>
      </c>
      <c r="AE80" s="274">
        <f>V80+Y80</f>
        <v>25462.17</v>
      </c>
      <c r="AF80" s="247" t="s">
        <v>79</v>
      </c>
      <c r="AG80" s="247" t="s">
        <v>33</v>
      </c>
      <c r="AH80" s="247" t="s">
        <v>294</v>
      </c>
      <c r="AI80" s="247" t="s">
        <v>355</v>
      </c>
      <c r="AJ80" s="247"/>
    </row>
    <row r="81" spans="2:36" s="36" customFormat="1" ht="59.1" customHeight="1" x14ac:dyDescent="0.3">
      <c r="B81" s="232"/>
      <c r="C81" s="232"/>
      <c r="D81" s="232"/>
      <c r="E81" s="234"/>
      <c r="F81" s="234"/>
      <c r="G81" s="234"/>
      <c r="H81" s="232"/>
      <c r="I81" s="232"/>
      <c r="J81" s="11" t="s">
        <v>111</v>
      </c>
      <c r="K81" s="7" t="s">
        <v>112</v>
      </c>
      <c r="L81" s="7" t="s">
        <v>85</v>
      </c>
      <c r="M81" s="63">
        <v>1</v>
      </c>
      <c r="N81" s="248"/>
      <c r="O81" s="232"/>
      <c r="P81" s="232"/>
      <c r="Q81" s="232"/>
      <c r="R81" s="263"/>
      <c r="S81" s="263"/>
      <c r="T81" s="267"/>
      <c r="U81" s="267"/>
      <c r="V81" s="259"/>
      <c r="W81" s="259"/>
      <c r="X81" s="259"/>
      <c r="Y81" s="259"/>
      <c r="Z81" s="259"/>
      <c r="AA81" s="259"/>
      <c r="AB81" s="259"/>
      <c r="AC81" s="248"/>
      <c r="AD81" s="275"/>
      <c r="AE81" s="275"/>
      <c r="AF81" s="232"/>
      <c r="AG81" s="248"/>
      <c r="AH81" s="248"/>
      <c r="AI81" s="248"/>
      <c r="AJ81" s="232"/>
    </row>
    <row r="82" spans="2:36" s="36" customFormat="1" ht="66" customHeight="1" x14ac:dyDescent="0.3">
      <c r="B82" s="233"/>
      <c r="C82" s="233"/>
      <c r="D82" s="233"/>
      <c r="E82" s="273"/>
      <c r="F82" s="273"/>
      <c r="G82" s="273"/>
      <c r="H82" s="233"/>
      <c r="I82" s="233"/>
      <c r="J82" s="11" t="s">
        <v>127</v>
      </c>
      <c r="K82" s="7" t="s">
        <v>128</v>
      </c>
      <c r="L82" s="7" t="s">
        <v>85</v>
      </c>
      <c r="M82" s="63">
        <v>13</v>
      </c>
      <c r="N82" s="249"/>
      <c r="O82" s="233"/>
      <c r="P82" s="233"/>
      <c r="Q82" s="233"/>
      <c r="R82" s="264"/>
      <c r="S82" s="264"/>
      <c r="T82" s="268"/>
      <c r="U82" s="268"/>
      <c r="V82" s="260"/>
      <c r="W82" s="260"/>
      <c r="X82" s="260"/>
      <c r="Y82" s="260"/>
      <c r="Z82" s="260"/>
      <c r="AA82" s="260"/>
      <c r="AB82" s="260"/>
      <c r="AC82" s="249"/>
      <c r="AD82" s="276"/>
      <c r="AE82" s="276"/>
      <c r="AF82" s="233"/>
      <c r="AG82" s="249"/>
      <c r="AH82" s="249"/>
      <c r="AI82" s="249"/>
      <c r="AJ82" s="233"/>
    </row>
    <row r="83" spans="2:36" s="36" customFormat="1" ht="96.6" x14ac:dyDescent="0.3">
      <c r="B83" s="306" t="s">
        <v>1089</v>
      </c>
      <c r="C83" s="306" t="s">
        <v>239</v>
      </c>
      <c r="D83" s="306" t="s">
        <v>66</v>
      </c>
      <c r="E83" s="313" t="s">
        <v>67</v>
      </c>
      <c r="F83" s="313" t="s">
        <v>134</v>
      </c>
      <c r="G83" s="313" t="s">
        <v>147</v>
      </c>
      <c r="H83" s="306" t="s">
        <v>70</v>
      </c>
      <c r="I83" s="306" t="s">
        <v>79</v>
      </c>
      <c r="J83" s="20" t="s">
        <v>207</v>
      </c>
      <c r="K83" s="27" t="s">
        <v>107</v>
      </c>
      <c r="L83" s="27" t="s">
        <v>86</v>
      </c>
      <c r="M83" s="61">
        <v>40</v>
      </c>
      <c r="N83" s="309" t="s">
        <v>108</v>
      </c>
      <c r="O83" s="306" t="s">
        <v>237</v>
      </c>
      <c r="P83" s="306" t="s">
        <v>75</v>
      </c>
      <c r="Q83" s="306" t="s">
        <v>76</v>
      </c>
      <c r="R83" s="351" t="s">
        <v>77</v>
      </c>
      <c r="S83" s="351" t="s">
        <v>109</v>
      </c>
      <c r="T83" s="289">
        <f>V83+Y83</f>
        <v>88061.72</v>
      </c>
      <c r="U83" s="289" t="s">
        <v>79</v>
      </c>
      <c r="V83" s="280">
        <v>74852.45</v>
      </c>
      <c r="W83" s="280" t="s">
        <v>79</v>
      </c>
      <c r="X83" s="280" t="s">
        <v>79</v>
      </c>
      <c r="Y83" s="280">
        <v>13209.27</v>
      </c>
      <c r="Z83" s="280" t="s">
        <v>79</v>
      </c>
      <c r="AA83" s="280" t="s">
        <v>79</v>
      </c>
      <c r="AB83" s="280">
        <v>39563.97</v>
      </c>
      <c r="AC83" s="309" t="s">
        <v>110</v>
      </c>
      <c r="AD83" s="358" t="s">
        <v>79</v>
      </c>
      <c r="AE83" s="358">
        <f>V83+Y83</f>
        <v>88061.72</v>
      </c>
      <c r="AF83" s="309" t="s">
        <v>79</v>
      </c>
      <c r="AG83" s="309" t="s">
        <v>33</v>
      </c>
      <c r="AH83" s="309" t="s">
        <v>246</v>
      </c>
      <c r="AI83" s="309" t="s">
        <v>247</v>
      </c>
      <c r="AJ83" s="309"/>
    </row>
    <row r="84" spans="2:36" s="36" customFormat="1" ht="59.1" customHeight="1" x14ac:dyDescent="0.3">
      <c r="B84" s="307"/>
      <c r="C84" s="307"/>
      <c r="D84" s="307"/>
      <c r="E84" s="314"/>
      <c r="F84" s="314"/>
      <c r="G84" s="314"/>
      <c r="H84" s="307"/>
      <c r="I84" s="307"/>
      <c r="J84" s="20" t="s">
        <v>111</v>
      </c>
      <c r="K84" s="27" t="s">
        <v>112</v>
      </c>
      <c r="L84" s="27" t="s">
        <v>85</v>
      </c>
      <c r="M84" s="61">
        <v>1</v>
      </c>
      <c r="N84" s="324"/>
      <c r="O84" s="307"/>
      <c r="P84" s="307"/>
      <c r="Q84" s="307"/>
      <c r="R84" s="436"/>
      <c r="S84" s="436"/>
      <c r="T84" s="290"/>
      <c r="U84" s="290"/>
      <c r="V84" s="281"/>
      <c r="W84" s="281"/>
      <c r="X84" s="281"/>
      <c r="Y84" s="281"/>
      <c r="Z84" s="281"/>
      <c r="AA84" s="281"/>
      <c r="AB84" s="281"/>
      <c r="AC84" s="324"/>
      <c r="AD84" s="359"/>
      <c r="AE84" s="359"/>
      <c r="AF84" s="307"/>
      <c r="AG84" s="324"/>
      <c r="AH84" s="324"/>
      <c r="AI84" s="324"/>
      <c r="AJ84" s="307"/>
    </row>
    <row r="85" spans="2:36" s="36" customFormat="1" ht="72" customHeight="1" x14ac:dyDescent="0.3">
      <c r="B85" s="308"/>
      <c r="C85" s="308"/>
      <c r="D85" s="308"/>
      <c r="E85" s="315"/>
      <c r="F85" s="315"/>
      <c r="G85" s="315"/>
      <c r="H85" s="308"/>
      <c r="I85" s="308"/>
      <c r="J85" s="20" t="s">
        <v>127</v>
      </c>
      <c r="K85" s="27" t="s">
        <v>128</v>
      </c>
      <c r="L85" s="27" t="s">
        <v>85</v>
      </c>
      <c r="M85" s="61">
        <v>40</v>
      </c>
      <c r="N85" s="325"/>
      <c r="O85" s="308"/>
      <c r="P85" s="308"/>
      <c r="Q85" s="308"/>
      <c r="R85" s="437"/>
      <c r="S85" s="437"/>
      <c r="T85" s="291"/>
      <c r="U85" s="291"/>
      <c r="V85" s="282"/>
      <c r="W85" s="282"/>
      <c r="X85" s="282"/>
      <c r="Y85" s="282"/>
      <c r="Z85" s="282"/>
      <c r="AA85" s="282"/>
      <c r="AB85" s="282"/>
      <c r="AC85" s="325"/>
      <c r="AD85" s="360"/>
      <c r="AE85" s="360"/>
      <c r="AF85" s="308"/>
      <c r="AG85" s="325"/>
      <c r="AH85" s="325"/>
      <c r="AI85" s="325"/>
      <c r="AJ85" s="308"/>
    </row>
    <row r="86" spans="2:36" s="36" customFormat="1" ht="96.6" x14ac:dyDescent="0.3">
      <c r="B86" s="306" t="s">
        <v>1090</v>
      </c>
      <c r="C86" s="306" t="s">
        <v>241</v>
      </c>
      <c r="D86" s="306" t="s">
        <v>66</v>
      </c>
      <c r="E86" s="313" t="s">
        <v>67</v>
      </c>
      <c r="F86" s="313" t="s">
        <v>134</v>
      </c>
      <c r="G86" s="313" t="s">
        <v>147</v>
      </c>
      <c r="H86" s="306" t="s">
        <v>70</v>
      </c>
      <c r="I86" s="306" t="s">
        <v>79</v>
      </c>
      <c r="J86" s="56" t="s">
        <v>207</v>
      </c>
      <c r="K86" s="57" t="s">
        <v>107</v>
      </c>
      <c r="L86" s="57" t="s">
        <v>86</v>
      </c>
      <c r="M86" s="75">
        <v>40</v>
      </c>
      <c r="N86" s="309" t="s">
        <v>108</v>
      </c>
      <c r="O86" s="306" t="s">
        <v>248</v>
      </c>
      <c r="P86" s="306" t="s">
        <v>75</v>
      </c>
      <c r="Q86" s="306" t="s">
        <v>76</v>
      </c>
      <c r="R86" s="351" t="s">
        <v>77</v>
      </c>
      <c r="S86" s="351" t="s">
        <v>109</v>
      </c>
      <c r="T86" s="289">
        <f>V86+Y86</f>
        <v>39134.770000000004</v>
      </c>
      <c r="U86" s="289" t="s">
        <v>79</v>
      </c>
      <c r="V86" s="280">
        <v>33264.550000000003</v>
      </c>
      <c r="W86" s="280" t="s">
        <v>79</v>
      </c>
      <c r="X86" s="280" t="s">
        <v>79</v>
      </c>
      <c r="Y86" s="280">
        <v>5870.22</v>
      </c>
      <c r="Z86" s="280" t="s">
        <v>79</v>
      </c>
      <c r="AA86" s="280" t="s">
        <v>79</v>
      </c>
      <c r="AB86" s="280">
        <v>17582.29</v>
      </c>
      <c r="AC86" s="309" t="s">
        <v>110</v>
      </c>
      <c r="AD86" s="358" t="s">
        <v>79</v>
      </c>
      <c r="AE86" s="358">
        <f>V86+Y86</f>
        <v>39134.770000000004</v>
      </c>
      <c r="AF86" s="309" t="s">
        <v>79</v>
      </c>
      <c r="AG86" s="309" t="s">
        <v>33</v>
      </c>
      <c r="AH86" s="309" t="s">
        <v>246</v>
      </c>
      <c r="AI86" s="309" t="s">
        <v>247</v>
      </c>
      <c r="AJ86" s="309"/>
    </row>
    <row r="87" spans="2:36" s="36" customFormat="1" ht="59.1" customHeight="1" x14ac:dyDescent="0.3">
      <c r="B87" s="307"/>
      <c r="C87" s="307"/>
      <c r="D87" s="307"/>
      <c r="E87" s="314"/>
      <c r="F87" s="314"/>
      <c r="G87" s="314"/>
      <c r="H87" s="307"/>
      <c r="I87" s="307"/>
      <c r="J87" s="20" t="s">
        <v>111</v>
      </c>
      <c r="K87" s="27" t="s">
        <v>112</v>
      </c>
      <c r="L87" s="27" t="s">
        <v>85</v>
      </c>
      <c r="M87" s="61">
        <v>1</v>
      </c>
      <c r="N87" s="324"/>
      <c r="O87" s="307"/>
      <c r="P87" s="307"/>
      <c r="Q87" s="307"/>
      <c r="R87" s="436"/>
      <c r="S87" s="436"/>
      <c r="T87" s="290"/>
      <c r="U87" s="290"/>
      <c r="V87" s="281"/>
      <c r="W87" s="281"/>
      <c r="X87" s="281"/>
      <c r="Y87" s="281"/>
      <c r="Z87" s="281"/>
      <c r="AA87" s="281"/>
      <c r="AB87" s="281"/>
      <c r="AC87" s="324"/>
      <c r="AD87" s="359"/>
      <c r="AE87" s="359"/>
      <c r="AF87" s="307"/>
      <c r="AG87" s="324"/>
      <c r="AH87" s="324"/>
      <c r="AI87" s="324"/>
      <c r="AJ87" s="307"/>
    </row>
    <row r="88" spans="2:36" s="36" customFormat="1" ht="72" customHeight="1" x14ac:dyDescent="0.3">
      <c r="B88" s="308"/>
      <c r="C88" s="308"/>
      <c r="D88" s="308"/>
      <c r="E88" s="315"/>
      <c r="F88" s="315"/>
      <c r="G88" s="315"/>
      <c r="H88" s="308"/>
      <c r="I88" s="308"/>
      <c r="J88" s="20" t="s">
        <v>127</v>
      </c>
      <c r="K88" s="27" t="s">
        <v>128</v>
      </c>
      <c r="L88" s="27" t="s">
        <v>85</v>
      </c>
      <c r="M88" s="61">
        <v>5</v>
      </c>
      <c r="N88" s="325"/>
      <c r="O88" s="308"/>
      <c r="P88" s="308"/>
      <c r="Q88" s="308"/>
      <c r="R88" s="437"/>
      <c r="S88" s="437"/>
      <c r="T88" s="291"/>
      <c r="U88" s="291"/>
      <c r="V88" s="282"/>
      <c r="W88" s="282"/>
      <c r="X88" s="282"/>
      <c r="Y88" s="282"/>
      <c r="Z88" s="282"/>
      <c r="AA88" s="282"/>
      <c r="AB88" s="282"/>
      <c r="AC88" s="325"/>
      <c r="AD88" s="360"/>
      <c r="AE88" s="360"/>
      <c r="AF88" s="308"/>
      <c r="AG88" s="325"/>
      <c r="AH88" s="325"/>
      <c r="AI88" s="325"/>
      <c r="AJ88" s="308"/>
    </row>
    <row r="89" spans="2:36" ht="52.2" customHeight="1" x14ac:dyDescent="0.3">
      <c r="B89" s="238" t="s">
        <v>249</v>
      </c>
      <c r="C89" s="238" t="s">
        <v>243</v>
      </c>
      <c r="D89" s="238" t="s">
        <v>66</v>
      </c>
      <c r="E89" s="227" t="s">
        <v>67</v>
      </c>
      <c r="F89" s="227" t="s">
        <v>132</v>
      </c>
      <c r="G89" s="227" t="s">
        <v>69</v>
      </c>
      <c r="H89" s="238" t="s">
        <v>70</v>
      </c>
      <c r="I89" s="238" t="s">
        <v>79</v>
      </c>
      <c r="J89" s="11" t="s">
        <v>113</v>
      </c>
      <c r="K89" s="7" t="s">
        <v>114</v>
      </c>
      <c r="L89" s="7" t="s">
        <v>115</v>
      </c>
      <c r="M89" s="7">
        <v>1</v>
      </c>
      <c r="N89" s="239" t="s">
        <v>108</v>
      </c>
      <c r="O89" s="238" t="s">
        <v>237</v>
      </c>
      <c r="P89" s="238" t="s">
        <v>75</v>
      </c>
      <c r="Q89" s="238" t="s">
        <v>76</v>
      </c>
      <c r="R89" s="265" t="s">
        <v>77</v>
      </c>
      <c r="S89" s="265" t="s">
        <v>109</v>
      </c>
      <c r="T89" s="271">
        <f>V89+Y89</f>
        <v>55201.29</v>
      </c>
      <c r="U89" s="271" t="s">
        <v>79</v>
      </c>
      <c r="V89" s="261">
        <v>46921.1</v>
      </c>
      <c r="W89" s="261" t="s">
        <v>79</v>
      </c>
      <c r="X89" s="261" t="s">
        <v>79</v>
      </c>
      <c r="Y89" s="261">
        <v>8280.19</v>
      </c>
      <c r="Z89" s="261" t="s">
        <v>79</v>
      </c>
      <c r="AA89" s="261" t="s">
        <v>79</v>
      </c>
      <c r="AB89" s="261">
        <v>24800.58</v>
      </c>
      <c r="AC89" s="239" t="s">
        <v>80</v>
      </c>
      <c r="AD89" s="278" t="s">
        <v>79</v>
      </c>
      <c r="AE89" s="278">
        <f>V89+Y89</f>
        <v>55201.29</v>
      </c>
      <c r="AF89" s="239" t="s">
        <v>79</v>
      </c>
      <c r="AG89" s="239" t="s">
        <v>33</v>
      </c>
      <c r="AH89" s="239" t="s">
        <v>247</v>
      </c>
      <c r="AI89" s="239" t="s">
        <v>250</v>
      </c>
      <c r="AJ89" s="239"/>
    </row>
    <row r="90" spans="2:36" ht="55.2" x14ac:dyDescent="0.3">
      <c r="B90" s="238"/>
      <c r="C90" s="238"/>
      <c r="D90" s="238"/>
      <c r="E90" s="227"/>
      <c r="F90" s="227"/>
      <c r="G90" s="227"/>
      <c r="H90" s="238"/>
      <c r="I90" s="238"/>
      <c r="J90" s="11" t="s">
        <v>116</v>
      </c>
      <c r="K90" s="7" t="s">
        <v>117</v>
      </c>
      <c r="L90" s="7" t="s">
        <v>85</v>
      </c>
      <c r="M90" s="7">
        <v>1</v>
      </c>
      <c r="N90" s="239"/>
      <c r="O90" s="238"/>
      <c r="P90" s="238"/>
      <c r="Q90" s="238"/>
      <c r="R90" s="265"/>
      <c r="S90" s="265"/>
      <c r="T90" s="271"/>
      <c r="U90" s="271"/>
      <c r="V90" s="261"/>
      <c r="W90" s="261"/>
      <c r="X90" s="261"/>
      <c r="Y90" s="261"/>
      <c r="Z90" s="261"/>
      <c r="AA90" s="261"/>
      <c r="AB90" s="261"/>
      <c r="AC90" s="239"/>
      <c r="AD90" s="278"/>
      <c r="AE90" s="278"/>
      <c r="AF90" s="238"/>
      <c r="AG90" s="239"/>
      <c r="AH90" s="239"/>
      <c r="AI90" s="239"/>
      <c r="AJ90" s="238"/>
    </row>
    <row r="91" spans="2:36" ht="41.4" x14ac:dyDescent="0.3">
      <c r="B91" s="238"/>
      <c r="C91" s="238"/>
      <c r="D91" s="238"/>
      <c r="E91" s="227"/>
      <c r="F91" s="227"/>
      <c r="G91" s="227"/>
      <c r="H91" s="238"/>
      <c r="I91" s="238"/>
      <c r="J91" s="11" t="s">
        <v>208</v>
      </c>
      <c r="K91" s="7" t="s">
        <v>118</v>
      </c>
      <c r="L91" s="7" t="s">
        <v>119</v>
      </c>
      <c r="M91" s="7">
        <v>1</v>
      </c>
      <c r="N91" s="239"/>
      <c r="O91" s="238"/>
      <c r="P91" s="238"/>
      <c r="Q91" s="238"/>
      <c r="R91" s="265"/>
      <c r="S91" s="265"/>
      <c r="T91" s="271"/>
      <c r="U91" s="271"/>
      <c r="V91" s="261"/>
      <c r="W91" s="261"/>
      <c r="X91" s="261"/>
      <c r="Y91" s="261"/>
      <c r="Z91" s="261"/>
      <c r="AA91" s="261"/>
      <c r="AB91" s="261"/>
      <c r="AC91" s="239"/>
      <c r="AD91" s="278"/>
      <c r="AE91" s="278"/>
      <c r="AF91" s="238"/>
      <c r="AG91" s="239"/>
      <c r="AH91" s="239"/>
      <c r="AI91" s="239"/>
      <c r="AJ91" s="238"/>
    </row>
    <row r="92" spans="2:36" ht="27.6" x14ac:dyDescent="0.3">
      <c r="B92" s="238"/>
      <c r="C92" s="238"/>
      <c r="D92" s="238"/>
      <c r="E92" s="227"/>
      <c r="F92" s="227"/>
      <c r="G92" s="227"/>
      <c r="H92" s="238"/>
      <c r="I92" s="238"/>
      <c r="J92" s="11" t="s">
        <v>120</v>
      </c>
      <c r="K92" s="7" t="s">
        <v>121</v>
      </c>
      <c r="L92" s="7" t="s">
        <v>119</v>
      </c>
      <c r="M92" s="63">
        <v>1</v>
      </c>
      <c r="N92" s="239"/>
      <c r="O92" s="238"/>
      <c r="P92" s="238"/>
      <c r="Q92" s="238"/>
      <c r="R92" s="265"/>
      <c r="S92" s="265"/>
      <c r="T92" s="271"/>
      <c r="U92" s="271"/>
      <c r="V92" s="261"/>
      <c r="W92" s="261"/>
      <c r="X92" s="261"/>
      <c r="Y92" s="261"/>
      <c r="Z92" s="261"/>
      <c r="AA92" s="261"/>
      <c r="AB92" s="261"/>
      <c r="AC92" s="239"/>
      <c r="AD92" s="278"/>
      <c r="AE92" s="278"/>
      <c r="AF92" s="238"/>
      <c r="AG92" s="239"/>
      <c r="AH92" s="239"/>
      <c r="AI92" s="239"/>
      <c r="AJ92" s="238"/>
    </row>
    <row r="93" spans="2:36" s="36" customFormat="1" ht="93" customHeight="1" x14ac:dyDescent="0.3">
      <c r="B93" s="231" t="s">
        <v>251</v>
      </c>
      <c r="C93" s="231" t="s">
        <v>234</v>
      </c>
      <c r="D93" s="231" t="s">
        <v>66</v>
      </c>
      <c r="E93" s="226" t="s">
        <v>67</v>
      </c>
      <c r="F93" s="226" t="s">
        <v>134</v>
      </c>
      <c r="G93" s="226" t="s">
        <v>147</v>
      </c>
      <c r="H93" s="231" t="s">
        <v>70</v>
      </c>
      <c r="I93" s="231" t="s">
        <v>79</v>
      </c>
      <c r="J93" s="11" t="s">
        <v>207</v>
      </c>
      <c r="K93" s="7" t="s">
        <v>107</v>
      </c>
      <c r="L93" s="7" t="s">
        <v>86</v>
      </c>
      <c r="M93" s="63">
        <v>40</v>
      </c>
      <c r="N93" s="247" t="s">
        <v>108</v>
      </c>
      <c r="O93" s="231" t="s">
        <v>237</v>
      </c>
      <c r="P93" s="231" t="s">
        <v>75</v>
      </c>
      <c r="Q93" s="231" t="s">
        <v>76</v>
      </c>
      <c r="R93" s="262" t="s">
        <v>77</v>
      </c>
      <c r="S93" s="262" t="s">
        <v>109</v>
      </c>
      <c r="T93" s="266">
        <f>V93+Y93</f>
        <v>58949.42</v>
      </c>
      <c r="U93" s="266" t="s">
        <v>79</v>
      </c>
      <c r="V93" s="258">
        <v>50107.02</v>
      </c>
      <c r="W93" s="258" t="s">
        <v>79</v>
      </c>
      <c r="X93" s="258" t="s">
        <v>79</v>
      </c>
      <c r="Y93" s="258">
        <v>8842.4</v>
      </c>
      <c r="Z93" s="258" t="s">
        <v>79</v>
      </c>
      <c r="AA93" s="258" t="s">
        <v>79</v>
      </c>
      <c r="AB93" s="258">
        <v>26484.5</v>
      </c>
      <c r="AC93" s="247" t="s">
        <v>110</v>
      </c>
      <c r="AD93" s="274" t="s">
        <v>79</v>
      </c>
      <c r="AE93" s="274">
        <f>V93+Y93</f>
        <v>58949.42</v>
      </c>
      <c r="AF93" s="247" t="s">
        <v>79</v>
      </c>
      <c r="AG93" s="247" t="s">
        <v>33</v>
      </c>
      <c r="AH93" s="247" t="s">
        <v>405</v>
      </c>
      <c r="AI93" s="247" t="s">
        <v>406</v>
      </c>
      <c r="AJ93" s="247"/>
    </row>
    <row r="94" spans="2:36" s="36" customFormat="1" ht="59.1" customHeight="1" x14ac:dyDescent="0.3">
      <c r="B94" s="232"/>
      <c r="C94" s="232"/>
      <c r="D94" s="232"/>
      <c r="E94" s="234"/>
      <c r="F94" s="234"/>
      <c r="G94" s="234"/>
      <c r="H94" s="232"/>
      <c r="I94" s="232"/>
      <c r="J94" s="11" t="s">
        <v>111</v>
      </c>
      <c r="K94" s="7" t="s">
        <v>112</v>
      </c>
      <c r="L94" s="7" t="s">
        <v>85</v>
      </c>
      <c r="M94" s="63">
        <v>1</v>
      </c>
      <c r="N94" s="248"/>
      <c r="O94" s="232"/>
      <c r="P94" s="232"/>
      <c r="Q94" s="232"/>
      <c r="R94" s="263"/>
      <c r="S94" s="263"/>
      <c r="T94" s="267"/>
      <c r="U94" s="267"/>
      <c r="V94" s="259"/>
      <c r="W94" s="259"/>
      <c r="X94" s="259"/>
      <c r="Y94" s="259"/>
      <c r="Z94" s="259"/>
      <c r="AA94" s="259"/>
      <c r="AB94" s="259"/>
      <c r="AC94" s="248"/>
      <c r="AD94" s="275"/>
      <c r="AE94" s="275"/>
      <c r="AF94" s="232"/>
      <c r="AG94" s="248"/>
      <c r="AH94" s="248"/>
      <c r="AI94" s="248"/>
      <c r="AJ94" s="232"/>
    </row>
    <row r="95" spans="2:36" s="36" customFormat="1" ht="27.6" x14ac:dyDescent="0.3">
      <c r="B95" s="233"/>
      <c r="C95" s="233"/>
      <c r="D95" s="233"/>
      <c r="E95" s="273"/>
      <c r="F95" s="273"/>
      <c r="G95" s="273"/>
      <c r="H95" s="233"/>
      <c r="I95" s="233"/>
      <c r="J95" s="11" t="s">
        <v>127</v>
      </c>
      <c r="K95" s="7" t="s">
        <v>128</v>
      </c>
      <c r="L95" s="7" t="s">
        <v>85</v>
      </c>
      <c r="M95" s="63">
        <v>33</v>
      </c>
      <c r="N95" s="249"/>
      <c r="O95" s="233"/>
      <c r="P95" s="233"/>
      <c r="Q95" s="233"/>
      <c r="R95" s="264"/>
      <c r="S95" s="264"/>
      <c r="T95" s="268"/>
      <c r="U95" s="268"/>
      <c r="V95" s="260"/>
      <c r="W95" s="260"/>
      <c r="X95" s="260"/>
      <c r="Y95" s="260"/>
      <c r="Z95" s="260"/>
      <c r="AA95" s="260"/>
      <c r="AB95" s="260"/>
      <c r="AC95" s="249"/>
      <c r="AD95" s="276"/>
      <c r="AE95" s="276"/>
      <c r="AF95" s="233"/>
      <c r="AG95" s="249"/>
      <c r="AH95" s="249"/>
      <c r="AI95" s="249"/>
      <c r="AJ95" s="233"/>
    </row>
    <row r="96" spans="2:36" s="36" customFormat="1" ht="93" customHeight="1" x14ac:dyDescent="0.3">
      <c r="B96" s="231" t="s">
        <v>254</v>
      </c>
      <c r="C96" s="231" t="s">
        <v>236</v>
      </c>
      <c r="D96" s="231" t="s">
        <v>66</v>
      </c>
      <c r="E96" s="226" t="s">
        <v>67</v>
      </c>
      <c r="F96" s="226" t="s">
        <v>134</v>
      </c>
      <c r="G96" s="226" t="s">
        <v>147</v>
      </c>
      <c r="H96" s="231" t="s">
        <v>70</v>
      </c>
      <c r="I96" s="231" t="s">
        <v>79</v>
      </c>
      <c r="J96" s="11" t="s">
        <v>207</v>
      </c>
      <c r="K96" s="7" t="s">
        <v>107</v>
      </c>
      <c r="L96" s="7" t="s">
        <v>86</v>
      </c>
      <c r="M96" s="63">
        <v>40</v>
      </c>
      <c r="N96" s="247" t="s">
        <v>108</v>
      </c>
      <c r="O96" s="231" t="s">
        <v>237</v>
      </c>
      <c r="P96" s="231" t="s">
        <v>75</v>
      </c>
      <c r="Q96" s="231" t="s">
        <v>76</v>
      </c>
      <c r="R96" s="262" t="s">
        <v>77</v>
      </c>
      <c r="S96" s="262" t="s">
        <v>109</v>
      </c>
      <c r="T96" s="266">
        <f>V96+Y96</f>
        <v>43839.47</v>
      </c>
      <c r="U96" s="266" t="s">
        <v>79</v>
      </c>
      <c r="V96" s="258">
        <v>37263.550000000003</v>
      </c>
      <c r="W96" s="258" t="s">
        <v>79</v>
      </c>
      <c r="X96" s="258" t="s">
        <v>79</v>
      </c>
      <c r="Y96" s="258">
        <v>6575.92</v>
      </c>
      <c r="Z96" s="258" t="s">
        <v>79</v>
      </c>
      <c r="AA96" s="258" t="s">
        <v>79</v>
      </c>
      <c r="AB96" s="258">
        <v>19694.580000000002</v>
      </c>
      <c r="AC96" s="247" t="s">
        <v>110</v>
      </c>
      <c r="AD96" s="274" t="s">
        <v>79</v>
      </c>
      <c r="AE96" s="274">
        <f>V96+Y96</f>
        <v>43839.47</v>
      </c>
      <c r="AF96" s="247" t="s">
        <v>79</v>
      </c>
      <c r="AG96" s="247" t="s">
        <v>33</v>
      </c>
      <c r="AH96" s="247" t="s">
        <v>405</v>
      </c>
      <c r="AI96" s="247" t="s">
        <v>406</v>
      </c>
      <c r="AJ96" s="247"/>
    </row>
    <row r="97" spans="2:36" s="36" customFormat="1" ht="59.1" customHeight="1" x14ac:dyDescent="0.3">
      <c r="B97" s="232"/>
      <c r="C97" s="232"/>
      <c r="D97" s="232"/>
      <c r="E97" s="234"/>
      <c r="F97" s="234"/>
      <c r="G97" s="234"/>
      <c r="H97" s="232"/>
      <c r="I97" s="232"/>
      <c r="J97" s="11" t="s">
        <v>111</v>
      </c>
      <c r="K97" s="7" t="s">
        <v>112</v>
      </c>
      <c r="L97" s="7" t="s">
        <v>85</v>
      </c>
      <c r="M97" s="63">
        <v>1</v>
      </c>
      <c r="N97" s="248"/>
      <c r="O97" s="232"/>
      <c r="P97" s="232"/>
      <c r="Q97" s="232"/>
      <c r="R97" s="263"/>
      <c r="S97" s="263"/>
      <c r="T97" s="267"/>
      <c r="U97" s="267"/>
      <c r="V97" s="259"/>
      <c r="W97" s="259"/>
      <c r="X97" s="259"/>
      <c r="Y97" s="259"/>
      <c r="Z97" s="259"/>
      <c r="AA97" s="259"/>
      <c r="AB97" s="259"/>
      <c r="AC97" s="248"/>
      <c r="AD97" s="275"/>
      <c r="AE97" s="275"/>
      <c r="AF97" s="232"/>
      <c r="AG97" s="248"/>
      <c r="AH97" s="248"/>
      <c r="AI97" s="248"/>
      <c r="AJ97" s="232"/>
    </row>
    <row r="98" spans="2:36" s="36" customFormat="1" ht="74.7" customHeight="1" x14ac:dyDescent="0.3">
      <c r="B98" s="233"/>
      <c r="C98" s="233"/>
      <c r="D98" s="233"/>
      <c r="E98" s="273"/>
      <c r="F98" s="273"/>
      <c r="G98" s="273"/>
      <c r="H98" s="233"/>
      <c r="I98" s="233"/>
      <c r="J98" s="11" t="s">
        <v>127</v>
      </c>
      <c r="K98" s="7" t="s">
        <v>128</v>
      </c>
      <c r="L98" s="7" t="s">
        <v>85</v>
      </c>
      <c r="M98" s="63">
        <v>25</v>
      </c>
      <c r="N98" s="249"/>
      <c r="O98" s="233"/>
      <c r="P98" s="233"/>
      <c r="Q98" s="233"/>
      <c r="R98" s="264"/>
      <c r="S98" s="264"/>
      <c r="T98" s="268"/>
      <c r="U98" s="268"/>
      <c r="V98" s="260"/>
      <c r="W98" s="260"/>
      <c r="X98" s="260"/>
      <c r="Y98" s="260"/>
      <c r="Z98" s="260"/>
      <c r="AA98" s="260"/>
      <c r="AB98" s="260"/>
      <c r="AC98" s="249"/>
      <c r="AD98" s="276"/>
      <c r="AE98" s="276"/>
      <c r="AF98" s="233"/>
      <c r="AG98" s="249"/>
      <c r="AH98" s="249"/>
      <c r="AI98" s="249"/>
      <c r="AJ98" s="233"/>
    </row>
    <row r="99" spans="2:36" ht="52.2" customHeight="1" x14ac:dyDescent="0.3">
      <c r="B99" s="238" t="s">
        <v>255</v>
      </c>
      <c r="C99" s="238" t="s">
        <v>243</v>
      </c>
      <c r="D99" s="238" t="s">
        <v>66</v>
      </c>
      <c r="E99" s="227" t="s">
        <v>67</v>
      </c>
      <c r="F99" s="227" t="s">
        <v>132</v>
      </c>
      <c r="G99" s="227" t="s">
        <v>69</v>
      </c>
      <c r="H99" s="238" t="s">
        <v>70</v>
      </c>
      <c r="I99" s="238" t="s">
        <v>79</v>
      </c>
      <c r="J99" s="11" t="s">
        <v>113</v>
      </c>
      <c r="K99" s="7" t="s">
        <v>114</v>
      </c>
      <c r="L99" s="7" t="s">
        <v>115</v>
      </c>
      <c r="M99" s="7">
        <v>1</v>
      </c>
      <c r="N99" s="239" t="s">
        <v>108</v>
      </c>
      <c r="O99" s="238" t="s">
        <v>237</v>
      </c>
      <c r="P99" s="238" t="s">
        <v>75</v>
      </c>
      <c r="Q99" s="238" t="s">
        <v>76</v>
      </c>
      <c r="R99" s="265" t="s">
        <v>77</v>
      </c>
      <c r="S99" s="265" t="s">
        <v>109</v>
      </c>
      <c r="T99" s="271">
        <f>V99+Y99</f>
        <v>78644.17</v>
      </c>
      <c r="U99" s="271" t="s">
        <v>79</v>
      </c>
      <c r="V99" s="261">
        <v>66847.55</v>
      </c>
      <c r="W99" s="261" t="s">
        <v>79</v>
      </c>
      <c r="X99" s="261" t="s">
        <v>79</v>
      </c>
      <c r="Y99" s="261">
        <v>11796.62</v>
      </c>
      <c r="Z99" s="261" t="s">
        <v>79</v>
      </c>
      <c r="AA99" s="261" t="s">
        <v>79</v>
      </c>
      <c r="AB99" s="261">
        <v>35332.86</v>
      </c>
      <c r="AC99" s="239" t="s">
        <v>80</v>
      </c>
      <c r="AD99" s="278" t="s">
        <v>79</v>
      </c>
      <c r="AE99" s="278">
        <f>V99+Y99</f>
        <v>78644.17</v>
      </c>
      <c r="AF99" s="239" t="s">
        <v>79</v>
      </c>
      <c r="AG99" s="239" t="s">
        <v>33</v>
      </c>
      <c r="AH99" s="239" t="s">
        <v>405</v>
      </c>
      <c r="AI99" s="239" t="s">
        <v>406</v>
      </c>
      <c r="AJ99" s="239"/>
    </row>
    <row r="100" spans="2:36" ht="55.2" x14ac:dyDescent="0.3">
      <c r="B100" s="238"/>
      <c r="C100" s="238"/>
      <c r="D100" s="238"/>
      <c r="E100" s="227"/>
      <c r="F100" s="227"/>
      <c r="G100" s="227"/>
      <c r="H100" s="238"/>
      <c r="I100" s="238"/>
      <c r="J100" s="11" t="s">
        <v>116</v>
      </c>
      <c r="K100" s="7" t="s">
        <v>117</v>
      </c>
      <c r="L100" s="7" t="s">
        <v>85</v>
      </c>
      <c r="M100" s="7">
        <v>1</v>
      </c>
      <c r="N100" s="239"/>
      <c r="O100" s="238"/>
      <c r="P100" s="238"/>
      <c r="Q100" s="238"/>
      <c r="R100" s="265"/>
      <c r="S100" s="265"/>
      <c r="T100" s="271"/>
      <c r="U100" s="271"/>
      <c r="V100" s="261"/>
      <c r="W100" s="261"/>
      <c r="X100" s="261"/>
      <c r="Y100" s="261"/>
      <c r="Z100" s="261"/>
      <c r="AA100" s="261"/>
      <c r="AB100" s="261"/>
      <c r="AC100" s="239"/>
      <c r="AD100" s="278"/>
      <c r="AE100" s="278"/>
      <c r="AF100" s="238"/>
      <c r="AG100" s="239"/>
      <c r="AH100" s="239"/>
      <c r="AI100" s="239"/>
      <c r="AJ100" s="238"/>
    </row>
    <row r="101" spans="2:36" ht="41.4" x14ac:dyDescent="0.3">
      <c r="B101" s="238"/>
      <c r="C101" s="238"/>
      <c r="D101" s="238"/>
      <c r="E101" s="227"/>
      <c r="F101" s="227"/>
      <c r="G101" s="227"/>
      <c r="H101" s="238"/>
      <c r="I101" s="238"/>
      <c r="J101" s="11" t="s">
        <v>208</v>
      </c>
      <c r="K101" s="7" t="s">
        <v>118</v>
      </c>
      <c r="L101" s="7" t="s">
        <v>119</v>
      </c>
      <c r="M101" s="7">
        <v>1</v>
      </c>
      <c r="N101" s="239"/>
      <c r="O101" s="238"/>
      <c r="P101" s="238"/>
      <c r="Q101" s="238"/>
      <c r="R101" s="265"/>
      <c r="S101" s="265"/>
      <c r="T101" s="271"/>
      <c r="U101" s="271"/>
      <c r="V101" s="261"/>
      <c r="W101" s="261"/>
      <c r="X101" s="261"/>
      <c r="Y101" s="261"/>
      <c r="Z101" s="261"/>
      <c r="AA101" s="261"/>
      <c r="AB101" s="261"/>
      <c r="AC101" s="239"/>
      <c r="AD101" s="278"/>
      <c r="AE101" s="278"/>
      <c r="AF101" s="238"/>
      <c r="AG101" s="239"/>
      <c r="AH101" s="239"/>
      <c r="AI101" s="239"/>
      <c r="AJ101" s="238"/>
    </row>
    <row r="102" spans="2:36" ht="27.6" x14ac:dyDescent="0.3">
      <c r="B102" s="238"/>
      <c r="C102" s="238"/>
      <c r="D102" s="238"/>
      <c r="E102" s="227"/>
      <c r="F102" s="227"/>
      <c r="G102" s="227"/>
      <c r="H102" s="238"/>
      <c r="I102" s="238"/>
      <c r="J102" s="11" t="s">
        <v>120</v>
      </c>
      <c r="K102" s="7" t="s">
        <v>121</v>
      </c>
      <c r="L102" s="7" t="s">
        <v>119</v>
      </c>
      <c r="M102" s="63">
        <v>1</v>
      </c>
      <c r="N102" s="239"/>
      <c r="O102" s="238"/>
      <c r="P102" s="238"/>
      <c r="Q102" s="238"/>
      <c r="R102" s="265"/>
      <c r="S102" s="265"/>
      <c r="T102" s="271"/>
      <c r="U102" s="271"/>
      <c r="V102" s="261"/>
      <c r="W102" s="261"/>
      <c r="X102" s="261"/>
      <c r="Y102" s="261"/>
      <c r="Z102" s="261"/>
      <c r="AA102" s="261"/>
      <c r="AB102" s="261"/>
      <c r="AC102" s="239"/>
      <c r="AD102" s="278"/>
      <c r="AE102" s="278"/>
      <c r="AF102" s="238"/>
      <c r="AG102" s="239"/>
      <c r="AH102" s="239"/>
      <c r="AI102" s="239"/>
      <c r="AJ102" s="238"/>
    </row>
    <row r="103" spans="2:36" s="36" customFormat="1" ht="96.6" x14ac:dyDescent="0.3">
      <c r="B103" s="231" t="s">
        <v>980</v>
      </c>
      <c r="C103" s="231" t="s">
        <v>239</v>
      </c>
      <c r="D103" s="231" t="s">
        <v>66</v>
      </c>
      <c r="E103" s="226" t="s">
        <v>67</v>
      </c>
      <c r="F103" s="226" t="s">
        <v>134</v>
      </c>
      <c r="G103" s="226" t="s">
        <v>147</v>
      </c>
      <c r="H103" s="231" t="s">
        <v>70</v>
      </c>
      <c r="I103" s="231" t="s">
        <v>79</v>
      </c>
      <c r="J103" s="11" t="s">
        <v>207</v>
      </c>
      <c r="K103" s="7" t="s">
        <v>107</v>
      </c>
      <c r="L103" s="7" t="s">
        <v>86</v>
      </c>
      <c r="M103" s="63">
        <v>40</v>
      </c>
      <c r="N103" s="247" t="s">
        <v>108</v>
      </c>
      <c r="O103" s="231" t="s">
        <v>237</v>
      </c>
      <c r="P103" s="231" t="s">
        <v>75</v>
      </c>
      <c r="Q103" s="231" t="s">
        <v>76</v>
      </c>
      <c r="R103" s="262" t="s">
        <v>77</v>
      </c>
      <c r="S103" s="262" t="s">
        <v>109</v>
      </c>
      <c r="T103" s="266">
        <f>V103+Y103</f>
        <v>88061.72</v>
      </c>
      <c r="U103" s="266" t="s">
        <v>79</v>
      </c>
      <c r="V103" s="258">
        <v>74852.45</v>
      </c>
      <c r="W103" s="258" t="s">
        <v>79</v>
      </c>
      <c r="X103" s="258" t="s">
        <v>79</v>
      </c>
      <c r="Y103" s="258">
        <v>13209.27</v>
      </c>
      <c r="Z103" s="258" t="s">
        <v>79</v>
      </c>
      <c r="AA103" s="258" t="s">
        <v>79</v>
      </c>
      <c r="AB103" s="258">
        <v>39563.97</v>
      </c>
      <c r="AC103" s="247" t="s">
        <v>110</v>
      </c>
      <c r="AD103" s="274" t="s">
        <v>79</v>
      </c>
      <c r="AE103" s="274">
        <f>V103+Y103</f>
        <v>88061.72</v>
      </c>
      <c r="AF103" s="247" t="s">
        <v>79</v>
      </c>
      <c r="AG103" s="247" t="s">
        <v>33</v>
      </c>
      <c r="AH103" s="247" t="s">
        <v>250</v>
      </c>
      <c r="AI103" s="247" t="s">
        <v>252</v>
      </c>
      <c r="AJ103" s="247"/>
    </row>
    <row r="104" spans="2:36" s="36" customFormat="1" ht="59.1" customHeight="1" x14ac:dyDescent="0.3">
      <c r="B104" s="232"/>
      <c r="C104" s="232"/>
      <c r="D104" s="232"/>
      <c r="E104" s="234"/>
      <c r="F104" s="234"/>
      <c r="G104" s="234"/>
      <c r="H104" s="232"/>
      <c r="I104" s="232"/>
      <c r="J104" s="11" t="s">
        <v>111</v>
      </c>
      <c r="K104" s="7" t="s">
        <v>112</v>
      </c>
      <c r="L104" s="7" t="s">
        <v>85</v>
      </c>
      <c r="M104" s="63">
        <v>1</v>
      </c>
      <c r="N104" s="248"/>
      <c r="O104" s="232"/>
      <c r="P104" s="232"/>
      <c r="Q104" s="232"/>
      <c r="R104" s="263"/>
      <c r="S104" s="263"/>
      <c r="T104" s="267"/>
      <c r="U104" s="267"/>
      <c r="V104" s="259"/>
      <c r="W104" s="259"/>
      <c r="X104" s="259"/>
      <c r="Y104" s="259"/>
      <c r="Z104" s="259"/>
      <c r="AA104" s="259"/>
      <c r="AB104" s="259"/>
      <c r="AC104" s="248"/>
      <c r="AD104" s="275"/>
      <c r="AE104" s="275"/>
      <c r="AF104" s="232"/>
      <c r="AG104" s="248"/>
      <c r="AH104" s="248"/>
      <c r="AI104" s="248"/>
      <c r="AJ104" s="232"/>
    </row>
    <row r="105" spans="2:36" s="36" customFormat="1" ht="72" customHeight="1" x14ac:dyDescent="0.3">
      <c r="B105" s="233"/>
      <c r="C105" s="233"/>
      <c r="D105" s="233"/>
      <c r="E105" s="273"/>
      <c r="F105" s="273"/>
      <c r="G105" s="273"/>
      <c r="H105" s="233"/>
      <c r="I105" s="233"/>
      <c r="J105" s="11" t="s">
        <v>127</v>
      </c>
      <c r="K105" s="7" t="s">
        <v>128</v>
      </c>
      <c r="L105" s="7" t="s">
        <v>85</v>
      </c>
      <c r="M105" s="63">
        <v>40</v>
      </c>
      <c r="N105" s="249"/>
      <c r="O105" s="233"/>
      <c r="P105" s="233"/>
      <c r="Q105" s="233"/>
      <c r="R105" s="264"/>
      <c r="S105" s="264"/>
      <c r="T105" s="268"/>
      <c r="U105" s="268"/>
      <c r="V105" s="260"/>
      <c r="W105" s="260"/>
      <c r="X105" s="260"/>
      <c r="Y105" s="260"/>
      <c r="Z105" s="260"/>
      <c r="AA105" s="260"/>
      <c r="AB105" s="260"/>
      <c r="AC105" s="249"/>
      <c r="AD105" s="276"/>
      <c r="AE105" s="276"/>
      <c r="AF105" s="233"/>
      <c r="AG105" s="249"/>
      <c r="AH105" s="249"/>
      <c r="AI105" s="249"/>
      <c r="AJ105" s="233"/>
    </row>
    <row r="106" spans="2:36" s="36" customFormat="1" ht="96.6" x14ac:dyDescent="0.3">
      <c r="B106" s="306" t="s">
        <v>1212</v>
      </c>
      <c r="C106" s="306" t="s">
        <v>241</v>
      </c>
      <c r="D106" s="306" t="s">
        <v>66</v>
      </c>
      <c r="E106" s="313" t="s">
        <v>67</v>
      </c>
      <c r="F106" s="313" t="s">
        <v>134</v>
      </c>
      <c r="G106" s="313" t="s">
        <v>147</v>
      </c>
      <c r="H106" s="306" t="s">
        <v>70</v>
      </c>
      <c r="I106" s="306" t="s">
        <v>79</v>
      </c>
      <c r="J106" s="56" t="s">
        <v>207</v>
      </c>
      <c r="K106" s="57" t="s">
        <v>107</v>
      </c>
      <c r="L106" s="57" t="s">
        <v>86</v>
      </c>
      <c r="M106" s="75">
        <v>40</v>
      </c>
      <c r="N106" s="309" t="s">
        <v>108</v>
      </c>
      <c r="O106" s="306" t="s">
        <v>248</v>
      </c>
      <c r="P106" s="306" t="s">
        <v>75</v>
      </c>
      <c r="Q106" s="306" t="s">
        <v>76</v>
      </c>
      <c r="R106" s="351" t="s">
        <v>77</v>
      </c>
      <c r="S106" s="351" t="s">
        <v>109</v>
      </c>
      <c r="T106" s="289">
        <f>V106+Y106</f>
        <v>39134.770000000004</v>
      </c>
      <c r="U106" s="289" t="s">
        <v>79</v>
      </c>
      <c r="V106" s="280">
        <v>33264.550000000003</v>
      </c>
      <c r="W106" s="280" t="s">
        <v>79</v>
      </c>
      <c r="X106" s="280" t="s">
        <v>79</v>
      </c>
      <c r="Y106" s="280">
        <v>5870.22</v>
      </c>
      <c r="Z106" s="280" t="s">
        <v>79</v>
      </c>
      <c r="AA106" s="280" t="s">
        <v>79</v>
      </c>
      <c r="AB106" s="280">
        <v>17582.29</v>
      </c>
      <c r="AC106" s="309" t="s">
        <v>110</v>
      </c>
      <c r="AD106" s="358" t="s">
        <v>79</v>
      </c>
      <c r="AE106" s="358">
        <f>V106+Y106</f>
        <v>39134.770000000004</v>
      </c>
      <c r="AF106" s="309" t="s">
        <v>79</v>
      </c>
      <c r="AG106" s="309" t="s">
        <v>33</v>
      </c>
      <c r="AH106" s="309" t="s">
        <v>250</v>
      </c>
      <c r="AI106" s="309" t="s">
        <v>252</v>
      </c>
      <c r="AJ106" s="309"/>
    </row>
    <row r="107" spans="2:36" s="36" customFormat="1" ht="59.1" customHeight="1" x14ac:dyDescent="0.3">
      <c r="B107" s="307"/>
      <c r="C107" s="307"/>
      <c r="D107" s="307"/>
      <c r="E107" s="314"/>
      <c r="F107" s="314"/>
      <c r="G107" s="314"/>
      <c r="H107" s="307"/>
      <c r="I107" s="307"/>
      <c r="J107" s="20" t="s">
        <v>111</v>
      </c>
      <c r="K107" s="27" t="s">
        <v>112</v>
      </c>
      <c r="L107" s="27" t="s">
        <v>85</v>
      </c>
      <c r="M107" s="61">
        <v>1</v>
      </c>
      <c r="N107" s="324"/>
      <c r="O107" s="307"/>
      <c r="P107" s="307"/>
      <c r="Q107" s="307"/>
      <c r="R107" s="436"/>
      <c r="S107" s="436"/>
      <c r="T107" s="290"/>
      <c r="U107" s="290"/>
      <c r="V107" s="281"/>
      <c r="W107" s="281"/>
      <c r="X107" s="281"/>
      <c r="Y107" s="281"/>
      <c r="Z107" s="281"/>
      <c r="AA107" s="281"/>
      <c r="AB107" s="281"/>
      <c r="AC107" s="324"/>
      <c r="AD107" s="359"/>
      <c r="AE107" s="359"/>
      <c r="AF107" s="307"/>
      <c r="AG107" s="324"/>
      <c r="AH107" s="324"/>
      <c r="AI107" s="324"/>
      <c r="AJ107" s="307"/>
    </row>
    <row r="108" spans="2:36" s="36" customFormat="1" ht="72" customHeight="1" x14ac:dyDescent="0.3">
      <c r="B108" s="308"/>
      <c r="C108" s="308"/>
      <c r="D108" s="308"/>
      <c r="E108" s="315"/>
      <c r="F108" s="315"/>
      <c r="G108" s="315"/>
      <c r="H108" s="308"/>
      <c r="I108" s="308"/>
      <c r="J108" s="20" t="s">
        <v>127</v>
      </c>
      <c r="K108" s="27" t="s">
        <v>128</v>
      </c>
      <c r="L108" s="27" t="s">
        <v>85</v>
      </c>
      <c r="M108" s="61">
        <v>5</v>
      </c>
      <c r="N108" s="325"/>
      <c r="O108" s="308"/>
      <c r="P108" s="308"/>
      <c r="Q108" s="308"/>
      <c r="R108" s="437"/>
      <c r="S108" s="437"/>
      <c r="T108" s="291"/>
      <c r="U108" s="291"/>
      <c r="V108" s="282"/>
      <c r="W108" s="282"/>
      <c r="X108" s="282"/>
      <c r="Y108" s="282"/>
      <c r="Z108" s="282"/>
      <c r="AA108" s="282"/>
      <c r="AB108" s="282"/>
      <c r="AC108" s="325"/>
      <c r="AD108" s="360"/>
      <c r="AE108" s="360"/>
      <c r="AF108" s="308"/>
      <c r="AG108" s="325"/>
      <c r="AH108" s="325"/>
      <c r="AI108" s="325"/>
      <c r="AJ108" s="308"/>
    </row>
    <row r="109" spans="2:36" s="36" customFormat="1" ht="96.6" x14ac:dyDescent="0.3">
      <c r="B109" s="231" t="s">
        <v>1174</v>
      </c>
      <c r="C109" s="231" t="s">
        <v>239</v>
      </c>
      <c r="D109" s="231" t="s">
        <v>66</v>
      </c>
      <c r="E109" s="226" t="s">
        <v>67</v>
      </c>
      <c r="F109" s="226" t="s">
        <v>134</v>
      </c>
      <c r="G109" s="226" t="s">
        <v>147</v>
      </c>
      <c r="H109" s="231" t="s">
        <v>70</v>
      </c>
      <c r="I109" s="231" t="s">
        <v>79</v>
      </c>
      <c r="J109" s="11" t="s">
        <v>207</v>
      </c>
      <c r="K109" s="7" t="s">
        <v>107</v>
      </c>
      <c r="L109" s="7" t="s">
        <v>86</v>
      </c>
      <c r="M109" s="63">
        <v>40</v>
      </c>
      <c r="N109" s="247" t="s">
        <v>108</v>
      </c>
      <c r="O109" s="231" t="s">
        <v>237</v>
      </c>
      <c r="P109" s="231" t="s">
        <v>75</v>
      </c>
      <c r="Q109" s="231" t="s">
        <v>76</v>
      </c>
      <c r="R109" s="262" t="s">
        <v>77</v>
      </c>
      <c r="S109" s="262" t="s">
        <v>109</v>
      </c>
      <c r="T109" s="266">
        <f>V109+Y109</f>
        <v>44032.19</v>
      </c>
      <c r="U109" s="266" t="s">
        <v>79</v>
      </c>
      <c r="V109" s="258">
        <v>37427.35</v>
      </c>
      <c r="W109" s="258" t="s">
        <v>79</v>
      </c>
      <c r="X109" s="258" t="s">
        <v>79</v>
      </c>
      <c r="Y109" s="258">
        <v>6604.84</v>
      </c>
      <c r="Z109" s="258" t="s">
        <v>79</v>
      </c>
      <c r="AA109" s="258" t="s">
        <v>79</v>
      </c>
      <c r="AB109" s="258">
        <v>19782.59</v>
      </c>
      <c r="AC109" s="247" t="s">
        <v>110</v>
      </c>
      <c r="AD109" s="274" t="s">
        <v>79</v>
      </c>
      <c r="AE109" s="274">
        <f>V109+Y109</f>
        <v>44032.19</v>
      </c>
      <c r="AF109" s="247" t="s">
        <v>79</v>
      </c>
      <c r="AG109" s="247" t="s">
        <v>33</v>
      </c>
      <c r="AH109" s="247" t="s">
        <v>405</v>
      </c>
      <c r="AI109" s="247" t="s">
        <v>406</v>
      </c>
      <c r="AJ109" s="247"/>
    </row>
    <row r="110" spans="2:36" s="36" customFormat="1" ht="59.1" customHeight="1" x14ac:dyDescent="0.3">
      <c r="B110" s="232"/>
      <c r="C110" s="232"/>
      <c r="D110" s="232"/>
      <c r="E110" s="234"/>
      <c r="F110" s="234"/>
      <c r="G110" s="234"/>
      <c r="H110" s="232"/>
      <c r="I110" s="232"/>
      <c r="J110" s="11" t="s">
        <v>111</v>
      </c>
      <c r="K110" s="7" t="s">
        <v>112</v>
      </c>
      <c r="L110" s="7" t="s">
        <v>85</v>
      </c>
      <c r="M110" s="63">
        <v>1</v>
      </c>
      <c r="N110" s="248"/>
      <c r="O110" s="232"/>
      <c r="P110" s="232"/>
      <c r="Q110" s="232"/>
      <c r="R110" s="263"/>
      <c r="S110" s="263"/>
      <c r="T110" s="267"/>
      <c r="U110" s="267"/>
      <c r="V110" s="259"/>
      <c r="W110" s="259"/>
      <c r="X110" s="259"/>
      <c r="Y110" s="259"/>
      <c r="Z110" s="259"/>
      <c r="AA110" s="259"/>
      <c r="AB110" s="259"/>
      <c r="AC110" s="248"/>
      <c r="AD110" s="275"/>
      <c r="AE110" s="275"/>
      <c r="AF110" s="232"/>
      <c r="AG110" s="248"/>
      <c r="AH110" s="248"/>
      <c r="AI110" s="248"/>
      <c r="AJ110" s="232"/>
    </row>
    <row r="111" spans="2:36" s="36" customFormat="1" ht="72" customHeight="1" x14ac:dyDescent="0.3">
      <c r="B111" s="233"/>
      <c r="C111" s="233"/>
      <c r="D111" s="233"/>
      <c r="E111" s="273"/>
      <c r="F111" s="273"/>
      <c r="G111" s="273"/>
      <c r="H111" s="233"/>
      <c r="I111" s="233"/>
      <c r="J111" s="11" t="s">
        <v>127</v>
      </c>
      <c r="K111" s="7" t="s">
        <v>128</v>
      </c>
      <c r="L111" s="7" t="s">
        <v>85</v>
      </c>
      <c r="M111" s="63">
        <v>20</v>
      </c>
      <c r="N111" s="249"/>
      <c r="O111" s="233"/>
      <c r="P111" s="233"/>
      <c r="Q111" s="233"/>
      <c r="R111" s="264"/>
      <c r="S111" s="264"/>
      <c r="T111" s="268"/>
      <c r="U111" s="268"/>
      <c r="V111" s="260"/>
      <c r="W111" s="260"/>
      <c r="X111" s="260"/>
      <c r="Y111" s="260"/>
      <c r="Z111" s="260"/>
      <c r="AA111" s="260"/>
      <c r="AB111" s="260"/>
      <c r="AC111" s="249"/>
      <c r="AD111" s="276"/>
      <c r="AE111" s="276"/>
      <c r="AF111" s="233"/>
      <c r="AG111" s="249"/>
      <c r="AH111" s="249"/>
      <c r="AI111" s="249"/>
      <c r="AJ111" s="233"/>
    </row>
    <row r="112" spans="2:36" s="36" customFormat="1" ht="96.6" x14ac:dyDescent="0.3">
      <c r="B112" s="231" t="s">
        <v>1211</v>
      </c>
      <c r="C112" s="231" t="s">
        <v>1210</v>
      </c>
      <c r="D112" s="231" t="s">
        <v>66</v>
      </c>
      <c r="E112" s="226" t="s">
        <v>67</v>
      </c>
      <c r="F112" s="226" t="s">
        <v>134</v>
      </c>
      <c r="G112" s="226" t="s">
        <v>147</v>
      </c>
      <c r="H112" s="231" t="s">
        <v>70</v>
      </c>
      <c r="I112" s="231" t="s">
        <v>79</v>
      </c>
      <c r="J112" s="28" t="s">
        <v>207</v>
      </c>
      <c r="K112" s="14" t="s">
        <v>107</v>
      </c>
      <c r="L112" s="14" t="s">
        <v>86</v>
      </c>
      <c r="M112" s="71">
        <v>40</v>
      </c>
      <c r="N112" s="247" t="s">
        <v>108</v>
      </c>
      <c r="O112" s="231" t="s">
        <v>248</v>
      </c>
      <c r="P112" s="231" t="s">
        <v>75</v>
      </c>
      <c r="Q112" s="231" t="s">
        <v>76</v>
      </c>
      <c r="R112" s="262" t="s">
        <v>77</v>
      </c>
      <c r="S112" s="262" t="s">
        <v>109</v>
      </c>
      <c r="T112" s="266">
        <f>V112+Y112</f>
        <v>39134.770000000004</v>
      </c>
      <c r="U112" s="266" t="s">
        <v>79</v>
      </c>
      <c r="V112" s="258">
        <v>33264.550000000003</v>
      </c>
      <c r="W112" s="258" t="s">
        <v>79</v>
      </c>
      <c r="X112" s="258" t="s">
        <v>79</v>
      </c>
      <c r="Y112" s="258">
        <v>5870.22</v>
      </c>
      <c r="Z112" s="258" t="s">
        <v>79</v>
      </c>
      <c r="AA112" s="258" t="s">
        <v>79</v>
      </c>
      <c r="AB112" s="258">
        <v>17582.29</v>
      </c>
      <c r="AC112" s="247" t="s">
        <v>110</v>
      </c>
      <c r="AD112" s="274" t="s">
        <v>79</v>
      </c>
      <c r="AE112" s="274">
        <f>V112+Y112</f>
        <v>39134.770000000004</v>
      </c>
      <c r="AF112" s="247" t="s">
        <v>79</v>
      </c>
      <c r="AG112" s="247" t="s">
        <v>33</v>
      </c>
      <c r="AH112" s="247" t="s">
        <v>405</v>
      </c>
      <c r="AI112" s="247" t="s">
        <v>406</v>
      </c>
      <c r="AJ112" s="247"/>
    </row>
    <row r="113" spans="1:36" s="36" customFormat="1" ht="59.1" customHeight="1" x14ac:dyDescent="0.3">
      <c r="B113" s="232"/>
      <c r="C113" s="232"/>
      <c r="D113" s="232"/>
      <c r="E113" s="234"/>
      <c r="F113" s="234"/>
      <c r="G113" s="234"/>
      <c r="H113" s="232"/>
      <c r="I113" s="232"/>
      <c r="J113" s="11" t="s">
        <v>111</v>
      </c>
      <c r="K113" s="7" t="s">
        <v>112</v>
      </c>
      <c r="L113" s="7" t="s">
        <v>85</v>
      </c>
      <c r="M113" s="63">
        <v>1</v>
      </c>
      <c r="N113" s="248"/>
      <c r="O113" s="232"/>
      <c r="P113" s="232"/>
      <c r="Q113" s="232"/>
      <c r="R113" s="263"/>
      <c r="S113" s="263"/>
      <c r="T113" s="267"/>
      <c r="U113" s="267"/>
      <c r="V113" s="259"/>
      <c r="W113" s="259"/>
      <c r="X113" s="259"/>
      <c r="Y113" s="259"/>
      <c r="Z113" s="259"/>
      <c r="AA113" s="259"/>
      <c r="AB113" s="259"/>
      <c r="AC113" s="248"/>
      <c r="AD113" s="275"/>
      <c r="AE113" s="275"/>
      <c r="AF113" s="232"/>
      <c r="AG113" s="248"/>
      <c r="AH113" s="248"/>
      <c r="AI113" s="248"/>
      <c r="AJ113" s="232"/>
    </row>
    <row r="114" spans="1:36" s="36" customFormat="1" ht="72" customHeight="1" x14ac:dyDescent="0.3">
      <c r="B114" s="233"/>
      <c r="C114" s="233"/>
      <c r="D114" s="233"/>
      <c r="E114" s="273"/>
      <c r="F114" s="273"/>
      <c r="G114" s="273"/>
      <c r="H114" s="233"/>
      <c r="I114" s="233"/>
      <c r="J114" s="11" t="s">
        <v>127</v>
      </c>
      <c r="K114" s="7" t="s">
        <v>128</v>
      </c>
      <c r="L114" s="7" t="s">
        <v>85</v>
      </c>
      <c r="M114" s="63">
        <v>5</v>
      </c>
      <c r="N114" s="249"/>
      <c r="O114" s="233"/>
      <c r="P114" s="233"/>
      <c r="Q114" s="233"/>
      <c r="R114" s="264"/>
      <c r="S114" s="264"/>
      <c r="T114" s="268"/>
      <c r="U114" s="268"/>
      <c r="V114" s="260"/>
      <c r="W114" s="260"/>
      <c r="X114" s="260"/>
      <c r="Y114" s="260"/>
      <c r="Z114" s="260"/>
      <c r="AA114" s="260"/>
      <c r="AB114" s="260"/>
      <c r="AC114" s="249"/>
      <c r="AD114" s="276"/>
      <c r="AE114" s="276"/>
      <c r="AF114" s="233"/>
      <c r="AG114" s="249"/>
      <c r="AH114" s="249"/>
      <c r="AI114" s="249"/>
      <c r="AJ114" s="233"/>
    </row>
    <row r="115" spans="1:36" s="36" customFormat="1" ht="132" customHeight="1" x14ac:dyDescent="0.3">
      <c r="B115" s="238" t="s">
        <v>182</v>
      </c>
      <c r="C115" s="238" t="s">
        <v>183</v>
      </c>
      <c r="D115" s="238" t="s">
        <v>106</v>
      </c>
      <c r="E115" s="227" t="s">
        <v>67</v>
      </c>
      <c r="F115" s="227" t="s">
        <v>184</v>
      </c>
      <c r="G115" s="227" t="s">
        <v>147</v>
      </c>
      <c r="H115" s="238" t="s">
        <v>70</v>
      </c>
      <c r="I115" s="238" t="s">
        <v>79</v>
      </c>
      <c r="J115" s="11" t="s">
        <v>207</v>
      </c>
      <c r="K115" s="7" t="s">
        <v>107</v>
      </c>
      <c r="L115" s="7" t="s">
        <v>86</v>
      </c>
      <c r="M115" s="7">
        <v>40</v>
      </c>
      <c r="N115" s="239" t="s">
        <v>108</v>
      </c>
      <c r="O115" s="238" t="s">
        <v>185</v>
      </c>
      <c r="P115" s="238" t="s">
        <v>75</v>
      </c>
      <c r="Q115" s="238" t="s">
        <v>76</v>
      </c>
      <c r="R115" s="265" t="s">
        <v>77</v>
      </c>
      <c r="S115" s="265" t="s">
        <v>109</v>
      </c>
      <c r="T115" s="271">
        <f>V115+Y115</f>
        <v>153010</v>
      </c>
      <c r="U115" s="271" t="s">
        <v>98</v>
      </c>
      <c r="V115" s="258">
        <v>130058.5</v>
      </c>
      <c r="W115" s="261" t="s">
        <v>79</v>
      </c>
      <c r="X115" s="261" t="s">
        <v>79</v>
      </c>
      <c r="Y115" s="261">
        <v>22951.5</v>
      </c>
      <c r="Z115" s="261" t="s">
        <v>98</v>
      </c>
      <c r="AA115" s="261" t="s">
        <v>79</v>
      </c>
      <c r="AB115" s="261">
        <v>68743.62</v>
      </c>
      <c r="AC115" s="239" t="s">
        <v>149</v>
      </c>
      <c r="AD115" s="278" t="s">
        <v>79</v>
      </c>
      <c r="AE115" s="278">
        <f>V115+Y115</f>
        <v>153010</v>
      </c>
      <c r="AF115" s="239" t="s">
        <v>79</v>
      </c>
      <c r="AG115" s="239" t="s">
        <v>33</v>
      </c>
      <c r="AH115" s="239" t="s">
        <v>157</v>
      </c>
      <c r="AI115" s="239" t="s">
        <v>158</v>
      </c>
      <c r="AJ115" s="239"/>
    </row>
    <row r="116" spans="1:36" s="36" customFormat="1" ht="86.1" customHeight="1" x14ac:dyDescent="0.3">
      <c r="B116" s="238"/>
      <c r="C116" s="238"/>
      <c r="D116" s="238"/>
      <c r="E116" s="227"/>
      <c r="F116" s="227"/>
      <c r="G116" s="227"/>
      <c r="H116" s="238"/>
      <c r="I116" s="238"/>
      <c r="J116" s="11" t="s">
        <v>111</v>
      </c>
      <c r="K116" s="7" t="s">
        <v>112</v>
      </c>
      <c r="L116" s="7" t="s">
        <v>85</v>
      </c>
      <c r="M116" s="7">
        <v>2</v>
      </c>
      <c r="N116" s="239"/>
      <c r="O116" s="238"/>
      <c r="P116" s="238"/>
      <c r="Q116" s="238"/>
      <c r="R116" s="265"/>
      <c r="S116" s="265"/>
      <c r="T116" s="271"/>
      <c r="U116" s="271"/>
      <c r="V116" s="259"/>
      <c r="W116" s="261"/>
      <c r="X116" s="261"/>
      <c r="Y116" s="261"/>
      <c r="Z116" s="261"/>
      <c r="AA116" s="261"/>
      <c r="AB116" s="261"/>
      <c r="AC116" s="239"/>
      <c r="AD116" s="278"/>
      <c r="AE116" s="278"/>
      <c r="AF116" s="238"/>
      <c r="AG116" s="239"/>
      <c r="AH116" s="239"/>
      <c r="AI116" s="239"/>
      <c r="AJ116" s="238"/>
    </row>
    <row r="117" spans="1:36" s="36" customFormat="1" ht="59.1" customHeight="1" x14ac:dyDescent="0.3">
      <c r="B117" s="238"/>
      <c r="C117" s="238"/>
      <c r="D117" s="238"/>
      <c r="E117" s="227"/>
      <c r="F117" s="227"/>
      <c r="G117" s="227"/>
      <c r="H117" s="238"/>
      <c r="I117" s="238"/>
      <c r="J117" s="11" t="s">
        <v>127</v>
      </c>
      <c r="K117" s="7" t="s">
        <v>128</v>
      </c>
      <c r="L117" s="7" t="s">
        <v>85</v>
      </c>
      <c r="M117" s="63">
        <v>130</v>
      </c>
      <c r="N117" s="239"/>
      <c r="O117" s="238"/>
      <c r="P117" s="238"/>
      <c r="Q117" s="238"/>
      <c r="R117" s="265"/>
      <c r="S117" s="265"/>
      <c r="T117" s="271"/>
      <c r="U117" s="271"/>
      <c r="V117" s="260"/>
      <c r="W117" s="261"/>
      <c r="X117" s="261"/>
      <c r="Y117" s="261"/>
      <c r="Z117" s="261"/>
      <c r="AA117" s="261"/>
      <c r="AB117" s="261"/>
      <c r="AC117" s="239"/>
      <c r="AD117" s="278"/>
      <c r="AE117" s="278"/>
      <c r="AF117" s="238"/>
      <c r="AG117" s="239"/>
      <c r="AH117" s="239"/>
      <c r="AI117" s="239"/>
      <c r="AJ117" s="238"/>
    </row>
    <row r="118" spans="1:36" s="36" customFormat="1" ht="104.1" customHeight="1" x14ac:dyDescent="0.3">
      <c r="B118" s="238" t="s">
        <v>186</v>
      </c>
      <c r="C118" s="238" t="s">
        <v>187</v>
      </c>
      <c r="D118" s="238" t="s">
        <v>106</v>
      </c>
      <c r="E118" s="227" t="s">
        <v>67</v>
      </c>
      <c r="F118" s="227" t="s">
        <v>134</v>
      </c>
      <c r="G118" s="227" t="s">
        <v>147</v>
      </c>
      <c r="H118" s="231" t="s">
        <v>70</v>
      </c>
      <c r="I118" s="238" t="s">
        <v>79</v>
      </c>
      <c r="J118" s="11" t="s">
        <v>207</v>
      </c>
      <c r="K118" s="7" t="s">
        <v>107</v>
      </c>
      <c r="L118" s="7" t="s">
        <v>86</v>
      </c>
      <c r="M118" s="7">
        <v>40</v>
      </c>
      <c r="N118" s="239" t="s">
        <v>108</v>
      </c>
      <c r="O118" s="238" t="s">
        <v>188</v>
      </c>
      <c r="P118" s="238" t="s">
        <v>75</v>
      </c>
      <c r="Q118" s="238" t="s">
        <v>76</v>
      </c>
      <c r="R118" s="265" t="s">
        <v>77</v>
      </c>
      <c r="S118" s="262" t="s">
        <v>109</v>
      </c>
      <c r="T118" s="266">
        <f>V118+Y118</f>
        <v>75900</v>
      </c>
      <c r="U118" s="266" t="s">
        <v>98</v>
      </c>
      <c r="V118" s="258">
        <v>64515</v>
      </c>
      <c r="W118" s="258" t="s">
        <v>79</v>
      </c>
      <c r="X118" s="258" t="s">
        <v>79</v>
      </c>
      <c r="Y118" s="258">
        <v>11385</v>
      </c>
      <c r="Z118" s="258" t="s">
        <v>79</v>
      </c>
      <c r="AA118" s="258" t="s">
        <v>79</v>
      </c>
      <c r="AB118" s="258">
        <v>34100</v>
      </c>
      <c r="AC118" s="247" t="s">
        <v>110</v>
      </c>
      <c r="AD118" s="274" t="s">
        <v>79</v>
      </c>
      <c r="AE118" s="274">
        <f>V118+Y118</f>
        <v>75900</v>
      </c>
      <c r="AF118" s="247" t="s">
        <v>79</v>
      </c>
      <c r="AG118" s="239" t="s">
        <v>33</v>
      </c>
      <c r="AH118" s="239" t="s">
        <v>157</v>
      </c>
      <c r="AI118" s="239" t="s">
        <v>158</v>
      </c>
      <c r="AJ118" s="247"/>
    </row>
    <row r="119" spans="1:36" s="36" customFormat="1" ht="65.099999999999994" customHeight="1" x14ac:dyDescent="0.3">
      <c r="B119" s="238"/>
      <c r="C119" s="238"/>
      <c r="D119" s="238"/>
      <c r="E119" s="227"/>
      <c r="F119" s="227"/>
      <c r="G119" s="227"/>
      <c r="H119" s="232"/>
      <c r="I119" s="238"/>
      <c r="J119" s="11" t="s">
        <v>111</v>
      </c>
      <c r="K119" s="7" t="s">
        <v>112</v>
      </c>
      <c r="L119" s="7" t="s">
        <v>85</v>
      </c>
      <c r="M119" s="7">
        <v>1</v>
      </c>
      <c r="N119" s="239"/>
      <c r="O119" s="238"/>
      <c r="P119" s="238"/>
      <c r="Q119" s="238"/>
      <c r="R119" s="265"/>
      <c r="S119" s="263"/>
      <c r="T119" s="267"/>
      <c r="U119" s="267"/>
      <c r="V119" s="259"/>
      <c r="W119" s="259"/>
      <c r="X119" s="259"/>
      <c r="Y119" s="259"/>
      <c r="Z119" s="259"/>
      <c r="AA119" s="259"/>
      <c r="AB119" s="259"/>
      <c r="AC119" s="248"/>
      <c r="AD119" s="275"/>
      <c r="AE119" s="275"/>
      <c r="AF119" s="232"/>
      <c r="AG119" s="239"/>
      <c r="AH119" s="239"/>
      <c r="AI119" s="239"/>
      <c r="AJ119" s="232"/>
    </row>
    <row r="120" spans="1:36" s="36" customFormat="1" ht="144.6" customHeight="1" x14ac:dyDescent="0.3">
      <c r="B120" s="238"/>
      <c r="C120" s="238"/>
      <c r="D120" s="238"/>
      <c r="E120" s="227"/>
      <c r="F120" s="227"/>
      <c r="G120" s="227"/>
      <c r="H120" s="233"/>
      <c r="I120" s="238"/>
      <c r="J120" s="11" t="s">
        <v>127</v>
      </c>
      <c r="K120" s="7" t="s">
        <v>128</v>
      </c>
      <c r="L120" s="7" t="s">
        <v>85</v>
      </c>
      <c r="M120" s="63">
        <v>45</v>
      </c>
      <c r="N120" s="239"/>
      <c r="O120" s="238"/>
      <c r="P120" s="238"/>
      <c r="Q120" s="238"/>
      <c r="R120" s="265"/>
      <c r="S120" s="264"/>
      <c r="T120" s="268"/>
      <c r="U120" s="268"/>
      <c r="V120" s="260"/>
      <c r="W120" s="260"/>
      <c r="X120" s="260"/>
      <c r="Y120" s="260"/>
      <c r="Z120" s="260"/>
      <c r="AA120" s="260"/>
      <c r="AB120" s="260"/>
      <c r="AC120" s="249"/>
      <c r="AD120" s="276"/>
      <c r="AE120" s="276"/>
      <c r="AF120" s="233"/>
      <c r="AG120" s="239"/>
      <c r="AH120" s="239"/>
      <c r="AI120" s="239"/>
      <c r="AJ120" s="233"/>
    </row>
    <row r="121" spans="1:36" s="36" customFormat="1" ht="96.6" x14ac:dyDescent="0.3">
      <c r="B121" s="231" t="s">
        <v>189</v>
      </c>
      <c r="C121" s="231" t="s">
        <v>190</v>
      </c>
      <c r="D121" s="231" t="s">
        <v>106</v>
      </c>
      <c r="E121" s="226" t="s">
        <v>67</v>
      </c>
      <c r="F121" s="226" t="s">
        <v>134</v>
      </c>
      <c r="G121" s="226" t="s">
        <v>147</v>
      </c>
      <c r="H121" s="231" t="s">
        <v>70</v>
      </c>
      <c r="I121" s="231" t="s">
        <v>79</v>
      </c>
      <c r="J121" s="11" t="s">
        <v>207</v>
      </c>
      <c r="K121" s="7" t="s">
        <v>107</v>
      </c>
      <c r="L121" s="7" t="s">
        <v>86</v>
      </c>
      <c r="M121" s="63">
        <v>40</v>
      </c>
      <c r="N121" s="247" t="s">
        <v>108</v>
      </c>
      <c r="O121" s="231" t="s">
        <v>185</v>
      </c>
      <c r="P121" s="231" t="s">
        <v>75</v>
      </c>
      <c r="Q121" s="231" t="s">
        <v>76</v>
      </c>
      <c r="R121" s="262" t="s">
        <v>77</v>
      </c>
      <c r="S121" s="262" t="s">
        <v>109</v>
      </c>
      <c r="T121" s="266">
        <f>V121+Y121</f>
        <v>103500</v>
      </c>
      <c r="U121" s="266" t="s">
        <v>98</v>
      </c>
      <c r="V121" s="258">
        <v>87975</v>
      </c>
      <c r="W121" s="258" t="s">
        <v>79</v>
      </c>
      <c r="X121" s="258" t="s">
        <v>79</v>
      </c>
      <c r="Y121" s="258">
        <v>15525</v>
      </c>
      <c r="Z121" s="258" t="s">
        <v>79</v>
      </c>
      <c r="AA121" s="258" t="s">
        <v>79</v>
      </c>
      <c r="AB121" s="258">
        <v>46500</v>
      </c>
      <c r="AC121" s="247" t="s">
        <v>110</v>
      </c>
      <c r="AD121" s="274" t="s">
        <v>79</v>
      </c>
      <c r="AE121" s="274">
        <f>V121+Y121</f>
        <v>103500</v>
      </c>
      <c r="AF121" s="247" t="s">
        <v>79</v>
      </c>
      <c r="AG121" s="239" t="s">
        <v>33</v>
      </c>
      <c r="AH121" s="239" t="s">
        <v>157</v>
      </c>
      <c r="AI121" s="239" t="s">
        <v>158</v>
      </c>
      <c r="AJ121" s="247"/>
    </row>
    <row r="122" spans="1:36" s="36" customFormat="1" ht="101.1" customHeight="1" x14ac:dyDescent="0.3">
      <c r="B122" s="232"/>
      <c r="C122" s="232"/>
      <c r="D122" s="232"/>
      <c r="E122" s="234"/>
      <c r="F122" s="234"/>
      <c r="G122" s="234"/>
      <c r="H122" s="232"/>
      <c r="I122" s="232"/>
      <c r="J122" s="11" t="s">
        <v>111</v>
      </c>
      <c r="K122" s="7" t="s">
        <v>112</v>
      </c>
      <c r="L122" s="7" t="s">
        <v>85</v>
      </c>
      <c r="M122" s="63">
        <v>1</v>
      </c>
      <c r="N122" s="248"/>
      <c r="O122" s="232"/>
      <c r="P122" s="232"/>
      <c r="Q122" s="232"/>
      <c r="R122" s="263"/>
      <c r="S122" s="263"/>
      <c r="T122" s="267"/>
      <c r="U122" s="267"/>
      <c r="V122" s="259"/>
      <c r="W122" s="259"/>
      <c r="X122" s="259"/>
      <c r="Y122" s="259"/>
      <c r="Z122" s="259"/>
      <c r="AA122" s="259"/>
      <c r="AB122" s="259"/>
      <c r="AC122" s="248"/>
      <c r="AD122" s="275"/>
      <c r="AE122" s="275"/>
      <c r="AF122" s="232"/>
      <c r="AG122" s="239"/>
      <c r="AH122" s="239"/>
      <c r="AI122" s="239"/>
      <c r="AJ122" s="232"/>
    </row>
    <row r="123" spans="1:36" s="36" customFormat="1" ht="101.1" customHeight="1" x14ac:dyDescent="0.3">
      <c r="B123" s="233"/>
      <c r="C123" s="233"/>
      <c r="D123" s="233"/>
      <c r="E123" s="273"/>
      <c r="F123" s="273"/>
      <c r="G123" s="273"/>
      <c r="H123" s="233"/>
      <c r="I123" s="233"/>
      <c r="J123" s="11" t="s">
        <v>127</v>
      </c>
      <c r="K123" s="7" t="s">
        <v>128</v>
      </c>
      <c r="L123" s="7" t="s">
        <v>85</v>
      </c>
      <c r="M123" s="63">
        <v>48</v>
      </c>
      <c r="N123" s="249"/>
      <c r="O123" s="233"/>
      <c r="P123" s="233"/>
      <c r="Q123" s="233"/>
      <c r="R123" s="264"/>
      <c r="S123" s="264"/>
      <c r="T123" s="268"/>
      <c r="U123" s="268"/>
      <c r="V123" s="260"/>
      <c r="W123" s="260"/>
      <c r="X123" s="260"/>
      <c r="Y123" s="260"/>
      <c r="Z123" s="260"/>
      <c r="AA123" s="260"/>
      <c r="AB123" s="260"/>
      <c r="AC123" s="249"/>
      <c r="AD123" s="276"/>
      <c r="AE123" s="276"/>
      <c r="AF123" s="233"/>
      <c r="AG123" s="239"/>
      <c r="AH123" s="239"/>
      <c r="AI123" s="239"/>
      <c r="AJ123" s="233"/>
    </row>
    <row r="124" spans="1:36" s="36" customFormat="1" ht="125.7" customHeight="1" x14ac:dyDescent="0.3">
      <c r="A124" s="64"/>
      <c r="B124" s="306" t="s">
        <v>1026</v>
      </c>
      <c r="C124" s="306" t="s">
        <v>191</v>
      </c>
      <c r="D124" s="306" t="s">
        <v>66</v>
      </c>
      <c r="E124" s="313" t="s">
        <v>67</v>
      </c>
      <c r="F124" s="313" t="s">
        <v>134</v>
      </c>
      <c r="G124" s="313" t="s">
        <v>147</v>
      </c>
      <c r="H124" s="306" t="s">
        <v>70</v>
      </c>
      <c r="I124" s="306" t="s">
        <v>79</v>
      </c>
      <c r="J124" s="20" t="s">
        <v>207</v>
      </c>
      <c r="K124" s="27" t="s">
        <v>107</v>
      </c>
      <c r="L124" s="27" t="s">
        <v>86</v>
      </c>
      <c r="M124" s="61">
        <v>40</v>
      </c>
      <c r="N124" s="309" t="s">
        <v>108</v>
      </c>
      <c r="O124" s="306" t="s">
        <v>155</v>
      </c>
      <c r="P124" s="306" t="s">
        <v>75</v>
      </c>
      <c r="Q124" s="306" t="s">
        <v>76</v>
      </c>
      <c r="R124" s="351" t="s">
        <v>77</v>
      </c>
      <c r="S124" s="351" t="s">
        <v>109</v>
      </c>
      <c r="T124" s="289">
        <f>V124+Y124</f>
        <v>64200</v>
      </c>
      <c r="U124" s="289" t="s">
        <v>98</v>
      </c>
      <c r="V124" s="280">
        <v>54570</v>
      </c>
      <c r="W124" s="280" t="s">
        <v>79</v>
      </c>
      <c r="X124" s="280" t="s">
        <v>79</v>
      </c>
      <c r="Y124" s="280">
        <v>9630</v>
      </c>
      <c r="Z124" s="280" t="s">
        <v>79</v>
      </c>
      <c r="AA124" s="280" t="s">
        <v>79</v>
      </c>
      <c r="AB124" s="280">
        <v>28843.48</v>
      </c>
      <c r="AC124" s="309" t="s">
        <v>110</v>
      </c>
      <c r="AD124" s="358" t="s">
        <v>79</v>
      </c>
      <c r="AE124" s="358">
        <f>V124+Y124</f>
        <v>64200</v>
      </c>
      <c r="AF124" s="309" t="s">
        <v>79</v>
      </c>
      <c r="AG124" s="309" t="s">
        <v>33</v>
      </c>
      <c r="AH124" s="309" t="s">
        <v>662</v>
      </c>
      <c r="AI124" s="309" t="s">
        <v>158</v>
      </c>
      <c r="AJ124" s="309"/>
    </row>
    <row r="125" spans="1:36" s="36" customFormat="1" ht="153" customHeight="1" x14ac:dyDescent="0.3">
      <c r="A125" s="64"/>
      <c r="B125" s="308"/>
      <c r="C125" s="308"/>
      <c r="D125" s="308"/>
      <c r="E125" s="315"/>
      <c r="F125" s="315"/>
      <c r="G125" s="315"/>
      <c r="H125" s="308"/>
      <c r="I125" s="308"/>
      <c r="J125" s="20" t="s">
        <v>127</v>
      </c>
      <c r="K125" s="27" t="s">
        <v>128</v>
      </c>
      <c r="L125" s="27" t="s">
        <v>85</v>
      </c>
      <c r="M125" s="61">
        <v>30</v>
      </c>
      <c r="N125" s="325"/>
      <c r="O125" s="308"/>
      <c r="P125" s="308"/>
      <c r="Q125" s="308"/>
      <c r="R125" s="437"/>
      <c r="S125" s="437"/>
      <c r="T125" s="291"/>
      <c r="U125" s="291"/>
      <c r="V125" s="282"/>
      <c r="W125" s="282"/>
      <c r="X125" s="282"/>
      <c r="Y125" s="282"/>
      <c r="Z125" s="282"/>
      <c r="AA125" s="282"/>
      <c r="AB125" s="282"/>
      <c r="AC125" s="325"/>
      <c r="AD125" s="360"/>
      <c r="AE125" s="360"/>
      <c r="AF125" s="308"/>
      <c r="AG125" s="325"/>
      <c r="AH125" s="325"/>
      <c r="AI125" s="325"/>
      <c r="AJ125" s="308"/>
    </row>
    <row r="126" spans="1:36" s="36" customFormat="1" ht="288.60000000000002" customHeight="1" x14ac:dyDescent="0.3">
      <c r="B126" s="22" t="s">
        <v>193</v>
      </c>
      <c r="C126" s="22" t="s">
        <v>194</v>
      </c>
      <c r="D126" s="22" t="s">
        <v>66</v>
      </c>
      <c r="E126" s="18" t="s">
        <v>67</v>
      </c>
      <c r="F126" s="18" t="s">
        <v>134</v>
      </c>
      <c r="G126" s="18" t="s">
        <v>147</v>
      </c>
      <c r="H126" s="22" t="s">
        <v>70</v>
      </c>
      <c r="I126" s="22" t="s">
        <v>79</v>
      </c>
      <c r="J126" s="11" t="s">
        <v>127</v>
      </c>
      <c r="K126" s="7" t="s">
        <v>128</v>
      </c>
      <c r="L126" s="7" t="s">
        <v>85</v>
      </c>
      <c r="M126" s="63">
        <v>5</v>
      </c>
      <c r="N126" s="21" t="s">
        <v>108</v>
      </c>
      <c r="O126" s="22" t="s">
        <v>192</v>
      </c>
      <c r="P126" s="22" t="s">
        <v>75</v>
      </c>
      <c r="Q126" s="22" t="s">
        <v>76</v>
      </c>
      <c r="R126" s="49" t="s">
        <v>77</v>
      </c>
      <c r="S126" s="49" t="s">
        <v>109</v>
      </c>
      <c r="T126" s="23">
        <f>V126+Y126</f>
        <v>64200</v>
      </c>
      <c r="U126" s="23" t="s">
        <v>98</v>
      </c>
      <c r="V126" s="24">
        <v>54570</v>
      </c>
      <c r="W126" s="24" t="s">
        <v>79</v>
      </c>
      <c r="X126" s="24" t="s">
        <v>79</v>
      </c>
      <c r="Y126" s="24">
        <v>9630</v>
      </c>
      <c r="Z126" s="24" t="s">
        <v>79</v>
      </c>
      <c r="AA126" s="24" t="s">
        <v>79</v>
      </c>
      <c r="AB126" s="24">
        <v>28843.48</v>
      </c>
      <c r="AC126" s="21" t="s">
        <v>110</v>
      </c>
      <c r="AD126" s="50" t="s">
        <v>79</v>
      </c>
      <c r="AE126" s="50">
        <f>V126+Y126</f>
        <v>64200</v>
      </c>
      <c r="AF126" s="21" t="s">
        <v>79</v>
      </c>
      <c r="AG126" s="21" t="s">
        <v>33</v>
      </c>
      <c r="AH126" s="21" t="s">
        <v>157</v>
      </c>
      <c r="AI126" s="21" t="s">
        <v>158</v>
      </c>
      <c r="AJ126" s="21"/>
    </row>
    <row r="127" spans="1:36" ht="52.2" customHeight="1" x14ac:dyDescent="0.3">
      <c r="B127" s="238" t="s">
        <v>195</v>
      </c>
      <c r="C127" s="238" t="s">
        <v>196</v>
      </c>
      <c r="D127" s="238" t="s">
        <v>66</v>
      </c>
      <c r="E127" s="227" t="s">
        <v>67</v>
      </c>
      <c r="F127" s="227" t="s">
        <v>132</v>
      </c>
      <c r="G127" s="227" t="s">
        <v>69</v>
      </c>
      <c r="H127" s="238" t="s">
        <v>70</v>
      </c>
      <c r="I127" s="238" t="s">
        <v>79</v>
      </c>
      <c r="J127" s="11" t="s">
        <v>113</v>
      </c>
      <c r="K127" s="7" t="s">
        <v>114</v>
      </c>
      <c r="L127" s="7" t="s">
        <v>115</v>
      </c>
      <c r="M127" s="7">
        <v>1.5</v>
      </c>
      <c r="N127" s="239" t="s">
        <v>108</v>
      </c>
      <c r="O127" s="238" t="s">
        <v>164</v>
      </c>
      <c r="P127" s="238" t="s">
        <v>75</v>
      </c>
      <c r="Q127" s="238" t="s">
        <v>76</v>
      </c>
      <c r="R127" s="265" t="s">
        <v>77</v>
      </c>
      <c r="S127" s="265" t="s">
        <v>109</v>
      </c>
      <c r="T127" s="271">
        <f>+V127+Y127</f>
        <v>112350</v>
      </c>
      <c r="U127" s="271" t="s">
        <v>98</v>
      </c>
      <c r="V127" s="261">
        <v>95497.5</v>
      </c>
      <c r="W127" s="261" t="s">
        <v>79</v>
      </c>
      <c r="X127" s="261" t="s">
        <v>79</v>
      </c>
      <c r="Y127" s="261">
        <v>16852.5</v>
      </c>
      <c r="Z127" s="261" t="s">
        <v>79</v>
      </c>
      <c r="AA127" s="261" t="s">
        <v>79</v>
      </c>
      <c r="AB127" s="261">
        <v>50476.09</v>
      </c>
      <c r="AC127" s="239" t="s">
        <v>80</v>
      </c>
      <c r="AD127" s="278" t="s">
        <v>79</v>
      </c>
      <c r="AE127" s="278">
        <f>V127+Y127</f>
        <v>112350</v>
      </c>
      <c r="AF127" s="239" t="s">
        <v>79</v>
      </c>
      <c r="AG127" s="239" t="s">
        <v>33</v>
      </c>
      <c r="AH127" s="239" t="s">
        <v>157</v>
      </c>
      <c r="AI127" s="239" t="s">
        <v>158</v>
      </c>
      <c r="AJ127" s="239"/>
    </row>
    <row r="128" spans="1:36" ht="55.2" x14ac:dyDescent="0.3">
      <c r="B128" s="238"/>
      <c r="C128" s="238"/>
      <c r="D128" s="238"/>
      <c r="E128" s="227"/>
      <c r="F128" s="227"/>
      <c r="G128" s="227"/>
      <c r="H128" s="238"/>
      <c r="I128" s="238"/>
      <c r="J128" s="11" t="s">
        <v>116</v>
      </c>
      <c r="K128" s="7" t="s">
        <v>117</v>
      </c>
      <c r="L128" s="7" t="s">
        <v>85</v>
      </c>
      <c r="M128" s="7">
        <v>1</v>
      </c>
      <c r="N128" s="239"/>
      <c r="O128" s="238"/>
      <c r="P128" s="238"/>
      <c r="Q128" s="238"/>
      <c r="R128" s="265"/>
      <c r="S128" s="265"/>
      <c r="T128" s="271"/>
      <c r="U128" s="271"/>
      <c r="V128" s="261"/>
      <c r="W128" s="261"/>
      <c r="X128" s="261"/>
      <c r="Y128" s="261"/>
      <c r="Z128" s="261"/>
      <c r="AA128" s="261"/>
      <c r="AB128" s="261"/>
      <c r="AC128" s="239"/>
      <c r="AD128" s="278"/>
      <c r="AE128" s="278"/>
      <c r="AF128" s="238"/>
      <c r="AG128" s="239"/>
      <c r="AH128" s="239"/>
      <c r="AI128" s="239"/>
      <c r="AJ128" s="238"/>
    </row>
    <row r="129" spans="2:36" ht="41.4" x14ac:dyDescent="0.3">
      <c r="B129" s="238"/>
      <c r="C129" s="238"/>
      <c r="D129" s="238"/>
      <c r="E129" s="227"/>
      <c r="F129" s="227"/>
      <c r="G129" s="227"/>
      <c r="H129" s="238"/>
      <c r="I129" s="238"/>
      <c r="J129" s="11" t="s">
        <v>208</v>
      </c>
      <c r="K129" s="7" t="s">
        <v>118</v>
      </c>
      <c r="L129" s="7" t="s">
        <v>119</v>
      </c>
      <c r="M129" s="7">
        <v>1</v>
      </c>
      <c r="N129" s="239"/>
      <c r="O129" s="238"/>
      <c r="P129" s="238"/>
      <c r="Q129" s="238"/>
      <c r="R129" s="265"/>
      <c r="S129" s="265"/>
      <c r="T129" s="271"/>
      <c r="U129" s="271"/>
      <c r="V129" s="261"/>
      <c r="W129" s="261"/>
      <c r="X129" s="261"/>
      <c r="Y129" s="261"/>
      <c r="Z129" s="261"/>
      <c r="AA129" s="261"/>
      <c r="AB129" s="261"/>
      <c r="AC129" s="239"/>
      <c r="AD129" s="278"/>
      <c r="AE129" s="278"/>
      <c r="AF129" s="238"/>
      <c r="AG129" s="239"/>
      <c r="AH129" s="239"/>
      <c r="AI129" s="239"/>
      <c r="AJ129" s="238"/>
    </row>
    <row r="130" spans="2:36" ht="27.6" x14ac:dyDescent="0.3">
      <c r="B130" s="238"/>
      <c r="C130" s="238"/>
      <c r="D130" s="238"/>
      <c r="E130" s="227"/>
      <c r="F130" s="227"/>
      <c r="G130" s="227"/>
      <c r="H130" s="238"/>
      <c r="I130" s="238"/>
      <c r="J130" s="11" t="s">
        <v>120</v>
      </c>
      <c r="K130" s="7" t="s">
        <v>121</v>
      </c>
      <c r="L130" s="7" t="s">
        <v>119</v>
      </c>
      <c r="M130" s="63">
        <v>1</v>
      </c>
      <c r="N130" s="239"/>
      <c r="O130" s="238"/>
      <c r="P130" s="238"/>
      <c r="Q130" s="238"/>
      <c r="R130" s="265"/>
      <c r="S130" s="265"/>
      <c r="T130" s="271"/>
      <c r="U130" s="271"/>
      <c r="V130" s="261"/>
      <c r="W130" s="261"/>
      <c r="X130" s="261"/>
      <c r="Y130" s="261"/>
      <c r="Z130" s="261"/>
      <c r="AA130" s="261"/>
      <c r="AB130" s="261"/>
      <c r="AC130" s="239"/>
      <c r="AD130" s="278"/>
      <c r="AE130" s="278"/>
      <c r="AF130" s="238"/>
      <c r="AG130" s="239"/>
      <c r="AH130" s="239"/>
      <c r="AI130" s="239"/>
      <c r="AJ130" s="238"/>
    </row>
    <row r="131" spans="2:36" s="36" customFormat="1" ht="95.1" customHeight="1" x14ac:dyDescent="0.3">
      <c r="B131" s="306" t="s">
        <v>1027</v>
      </c>
      <c r="C131" s="306" t="s">
        <v>197</v>
      </c>
      <c r="D131" s="306" t="s">
        <v>66</v>
      </c>
      <c r="E131" s="313" t="s">
        <v>67</v>
      </c>
      <c r="F131" s="313" t="s">
        <v>134</v>
      </c>
      <c r="G131" s="313" t="s">
        <v>147</v>
      </c>
      <c r="H131" s="306" t="s">
        <v>70</v>
      </c>
      <c r="I131" s="306" t="s">
        <v>79</v>
      </c>
      <c r="J131" s="442" t="s">
        <v>207</v>
      </c>
      <c r="K131" s="306" t="s">
        <v>107</v>
      </c>
      <c r="L131" s="306" t="s">
        <v>86</v>
      </c>
      <c r="M131" s="439">
        <v>40</v>
      </c>
      <c r="N131" s="309" t="s">
        <v>108</v>
      </c>
      <c r="O131" s="306" t="s">
        <v>198</v>
      </c>
      <c r="P131" s="306" t="s">
        <v>75</v>
      </c>
      <c r="Q131" s="306" t="s">
        <v>76</v>
      </c>
      <c r="R131" s="351" t="s">
        <v>77</v>
      </c>
      <c r="S131" s="351" t="s">
        <v>109</v>
      </c>
      <c r="T131" s="289">
        <f>V131+Y131</f>
        <v>34500</v>
      </c>
      <c r="U131" s="289" t="s">
        <v>98</v>
      </c>
      <c r="V131" s="280">
        <v>29325</v>
      </c>
      <c r="W131" s="280" t="s">
        <v>79</v>
      </c>
      <c r="X131" s="280" t="s">
        <v>79</v>
      </c>
      <c r="Y131" s="280">
        <v>5175</v>
      </c>
      <c r="Z131" s="280" t="s">
        <v>79</v>
      </c>
      <c r="AA131" s="280" t="s">
        <v>79</v>
      </c>
      <c r="AB131" s="280">
        <v>15500</v>
      </c>
      <c r="AC131" s="309" t="s">
        <v>110</v>
      </c>
      <c r="AD131" s="358" t="s">
        <v>79</v>
      </c>
      <c r="AE131" s="358">
        <f>V131+Y131</f>
        <v>34500</v>
      </c>
      <c r="AF131" s="309" t="s">
        <v>79</v>
      </c>
      <c r="AG131" s="309" t="s">
        <v>33</v>
      </c>
      <c r="AH131" s="309" t="s">
        <v>160</v>
      </c>
      <c r="AI131" s="309" t="s">
        <v>179</v>
      </c>
      <c r="AJ131" s="309"/>
    </row>
    <row r="132" spans="2:36" s="36" customFormat="1" ht="91.2" customHeight="1" x14ac:dyDescent="0.3">
      <c r="B132" s="307"/>
      <c r="C132" s="307"/>
      <c r="D132" s="307"/>
      <c r="E132" s="314"/>
      <c r="F132" s="314"/>
      <c r="G132" s="314"/>
      <c r="H132" s="307"/>
      <c r="I132" s="307"/>
      <c r="J132" s="444"/>
      <c r="K132" s="308"/>
      <c r="L132" s="308"/>
      <c r="M132" s="441"/>
      <c r="N132" s="324"/>
      <c r="O132" s="307"/>
      <c r="P132" s="307"/>
      <c r="Q132" s="307"/>
      <c r="R132" s="436"/>
      <c r="S132" s="436"/>
      <c r="T132" s="290"/>
      <c r="U132" s="290"/>
      <c r="V132" s="281"/>
      <c r="W132" s="281"/>
      <c r="X132" s="281"/>
      <c r="Y132" s="281"/>
      <c r="Z132" s="281"/>
      <c r="AA132" s="281"/>
      <c r="AB132" s="281"/>
      <c r="AC132" s="324"/>
      <c r="AD132" s="359"/>
      <c r="AE132" s="359"/>
      <c r="AF132" s="307"/>
      <c r="AG132" s="324"/>
      <c r="AH132" s="324"/>
      <c r="AI132" s="324"/>
      <c r="AJ132" s="307"/>
    </row>
    <row r="133" spans="2:36" s="36" customFormat="1" ht="91.2" customHeight="1" x14ac:dyDescent="0.3">
      <c r="B133" s="307"/>
      <c r="C133" s="307"/>
      <c r="D133" s="307"/>
      <c r="E133" s="314"/>
      <c r="F133" s="314"/>
      <c r="G133" s="314"/>
      <c r="H133" s="307"/>
      <c r="I133" s="307"/>
      <c r="J133" s="20" t="s">
        <v>111</v>
      </c>
      <c r="K133" s="27" t="s">
        <v>112</v>
      </c>
      <c r="L133" s="27" t="s">
        <v>85</v>
      </c>
      <c r="M133" s="61">
        <v>1</v>
      </c>
      <c r="N133" s="324"/>
      <c r="O133" s="307"/>
      <c r="P133" s="307"/>
      <c r="Q133" s="307"/>
      <c r="R133" s="436"/>
      <c r="S133" s="436"/>
      <c r="T133" s="290"/>
      <c r="U133" s="290"/>
      <c r="V133" s="281"/>
      <c r="W133" s="281"/>
      <c r="X133" s="281"/>
      <c r="Y133" s="281"/>
      <c r="Z133" s="281"/>
      <c r="AA133" s="281"/>
      <c r="AB133" s="281"/>
      <c r="AC133" s="324"/>
      <c r="AD133" s="359"/>
      <c r="AE133" s="359"/>
      <c r="AF133" s="307"/>
      <c r="AG133" s="324"/>
      <c r="AH133" s="324"/>
      <c r="AI133" s="324"/>
      <c r="AJ133" s="307"/>
    </row>
    <row r="134" spans="2:36" s="36" customFormat="1" ht="67.2" customHeight="1" x14ac:dyDescent="0.3">
      <c r="B134" s="308"/>
      <c r="C134" s="308"/>
      <c r="D134" s="308"/>
      <c r="E134" s="315"/>
      <c r="F134" s="315"/>
      <c r="G134" s="315"/>
      <c r="H134" s="308"/>
      <c r="I134" s="308"/>
      <c r="J134" s="20" t="s">
        <v>127</v>
      </c>
      <c r="K134" s="27" t="s">
        <v>128</v>
      </c>
      <c r="L134" s="27" t="s">
        <v>85</v>
      </c>
      <c r="M134" s="61">
        <v>21</v>
      </c>
      <c r="N134" s="325"/>
      <c r="O134" s="308"/>
      <c r="P134" s="308"/>
      <c r="Q134" s="308"/>
      <c r="R134" s="437"/>
      <c r="S134" s="437"/>
      <c r="T134" s="291"/>
      <c r="U134" s="291"/>
      <c r="V134" s="282"/>
      <c r="W134" s="282"/>
      <c r="X134" s="282"/>
      <c r="Y134" s="282"/>
      <c r="Z134" s="282"/>
      <c r="AA134" s="282"/>
      <c r="AB134" s="282"/>
      <c r="AC134" s="325"/>
      <c r="AD134" s="360"/>
      <c r="AE134" s="360"/>
      <c r="AF134" s="308"/>
      <c r="AG134" s="325"/>
      <c r="AH134" s="325"/>
      <c r="AI134" s="325"/>
      <c r="AJ134" s="308"/>
    </row>
    <row r="135" spans="2:36" s="64" customFormat="1" ht="93" customHeight="1" x14ac:dyDescent="0.3">
      <c r="B135" s="306" t="s">
        <v>1028</v>
      </c>
      <c r="C135" s="306" t="s">
        <v>201</v>
      </c>
      <c r="D135" s="306" t="s">
        <v>66</v>
      </c>
      <c r="E135" s="313" t="s">
        <v>67</v>
      </c>
      <c r="F135" s="313" t="s">
        <v>134</v>
      </c>
      <c r="G135" s="313" t="s">
        <v>147</v>
      </c>
      <c r="H135" s="306" t="s">
        <v>70</v>
      </c>
      <c r="I135" s="306" t="s">
        <v>79</v>
      </c>
      <c r="J135" s="20" t="s">
        <v>207</v>
      </c>
      <c r="K135" s="27" t="s">
        <v>107</v>
      </c>
      <c r="L135" s="27" t="s">
        <v>86</v>
      </c>
      <c r="M135" s="61">
        <v>40</v>
      </c>
      <c r="N135" s="309" t="s">
        <v>108</v>
      </c>
      <c r="O135" s="306" t="s">
        <v>188</v>
      </c>
      <c r="P135" s="306" t="s">
        <v>75</v>
      </c>
      <c r="Q135" s="306" t="s">
        <v>76</v>
      </c>
      <c r="R135" s="351" t="s">
        <v>77</v>
      </c>
      <c r="S135" s="351" t="s">
        <v>109</v>
      </c>
      <c r="T135" s="289">
        <f>V135+Y135</f>
        <v>29509.95</v>
      </c>
      <c r="U135" s="289" t="s">
        <v>98</v>
      </c>
      <c r="V135" s="280">
        <v>25083.45</v>
      </c>
      <c r="W135" s="280" t="s">
        <v>79</v>
      </c>
      <c r="X135" s="280" t="s">
        <v>79</v>
      </c>
      <c r="Y135" s="280">
        <v>4426.5</v>
      </c>
      <c r="Z135" s="280" t="s">
        <v>79</v>
      </c>
      <c r="AA135" s="280" t="s">
        <v>79</v>
      </c>
      <c r="AB135" s="280">
        <v>13258.1</v>
      </c>
      <c r="AC135" s="309" t="s">
        <v>110</v>
      </c>
      <c r="AD135" s="358" t="s">
        <v>79</v>
      </c>
      <c r="AE135" s="358">
        <f>V135+Y135</f>
        <v>29509.95</v>
      </c>
      <c r="AF135" s="309" t="s">
        <v>79</v>
      </c>
      <c r="AG135" s="309" t="s">
        <v>33</v>
      </c>
      <c r="AH135" s="309" t="s">
        <v>160</v>
      </c>
      <c r="AI135" s="309" t="s">
        <v>179</v>
      </c>
      <c r="AJ135" s="309"/>
    </row>
    <row r="136" spans="2:36" s="64" customFormat="1" ht="59.1" customHeight="1" x14ac:dyDescent="0.3">
      <c r="B136" s="307"/>
      <c r="C136" s="307"/>
      <c r="D136" s="307"/>
      <c r="E136" s="314"/>
      <c r="F136" s="314"/>
      <c r="G136" s="314"/>
      <c r="H136" s="307"/>
      <c r="I136" s="307"/>
      <c r="J136" s="20" t="s">
        <v>111</v>
      </c>
      <c r="K136" s="27" t="s">
        <v>112</v>
      </c>
      <c r="L136" s="27" t="s">
        <v>85</v>
      </c>
      <c r="M136" s="61">
        <v>1</v>
      </c>
      <c r="N136" s="324"/>
      <c r="O136" s="307"/>
      <c r="P136" s="307"/>
      <c r="Q136" s="307"/>
      <c r="R136" s="436"/>
      <c r="S136" s="436"/>
      <c r="T136" s="290"/>
      <c r="U136" s="290"/>
      <c r="V136" s="281"/>
      <c r="W136" s="281"/>
      <c r="X136" s="281"/>
      <c r="Y136" s="281"/>
      <c r="Z136" s="281"/>
      <c r="AA136" s="281"/>
      <c r="AB136" s="281"/>
      <c r="AC136" s="324"/>
      <c r="AD136" s="359"/>
      <c r="AE136" s="359"/>
      <c r="AF136" s="307"/>
      <c r="AG136" s="324"/>
      <c r="AH136" s="324"/>
      <c r="AI136" s="324"/>
      <c r="AJ136" s="307"/>
    </row>
    <row r="137" spans="2:36" s="64" customFormat="1" ht="121.2" customHeight="1" x14ac:dyDescent="0.3">
      <c r="B137" s="308"/>
      <c r="C137" s="308"/>
      <c r="D137" s="308"/>
      <c r="E137" s="315"/>
      <c r="F137" s="315"/>
      <c r="G137" s="315"/>
      <c r="H137" s="308"/>
      <c r="I137" s="308"/>
      <c r="J137" s="20" t="s">
        <v>127</v>
      </c>
      <c r="K137" s="27" t="s">
        <v>128</v>
      </c>
      <c r="L137" s="27" t="s">
        <v>85</v>
      </c>
      <c r="M137" s="61">
        <v>20</v>
      </c>
      <c r="N137" s="325"/>
      <c r="O137" s="308"/>
      <c r="P137" s="308"/>
      <c r="Q137" s="308"/>
      <c r="R137" s="437"/>
      <c r="S137" s="437"/>
      <c r="T137" s="291"/>
      <c r="U137" s="291"/>
      <c r="V137" s="282"/>
      <c r="W137" s="282"/>
      <c r="X137" s="282"/>
      <c r="Y137" s="282"/>
      <c r="Z137" s="282"/>
      <c r="AA137" s="282"/>
      <c r="AB137" s="282"/>
      <c r="AC137" s="325"/>
      <c r="AD137" s="360"/>
      <c r="AE137" s="360"/>
      <c r="AF137" s="308"/>
      <c r="AG137" s="325"/>
      <c r="AH137" s="325"/>
      <c r="AI137" s="325"/>
      <c r="AJ137" s="308"/>
    </row>
    <row r="138" spans="2:36" s="36" customFormat="1" ht="53.1" customHeight="1" x14ac:dyDescent="0.3">
      <c r="B138" s="231" t="s">
        <v>199</v>
      </c>
      <c r="C138" s="231" t="s">
        <v>196</v>
      </c>
      <c r="D138" s="231" t="s">
        <v>66</v>
      </c>
      <c r="E138" s="226" t="s">
        <v>67</v>
      </c>
      <c r="F138" s="226" t="s">
        <v>132</v>
      </c>
      <c r="G138" s="226" t="s">
        <v>69</v>
      </c>
      <c r="H138" s="231" t="s">
        <v>70</v>
      </c>
      <c r="I138" s="231" t="s">
        <v>79</v>
      </c>
      <c r="J138" s="11" t="s">
        <v>113</v>
      </c>
      <c r="K138" s="7" t="s">
        <v>114</v>
      </c>
      <c r="L138" s="7" t="s">
        <v>115</v>
      </c>
      <c r="M138" s="77">
        <v>2.5</v>
      </c>
      <c r="N138" s="247" t="s">
        <v>108</v>
      </c>
      <c r="O138" s="231" t="s">
        <v>164</v>
      </c>
      <c r="P138" s="231" t="s">
        <v>75</v>
      </c>
      <c r="Q138" s="231" t="s">
        <v>76</v>
      </c>
      <c r="R138" s="262" t="s">
        <v>77</v>
      </c>
      <c r="S138" s="262" t="s">
        <v>109</v>
      </c>
      <c r="T138" s="266">
        <f>V138+Y138</f>
        <v>187250</v>
      </c>
      <c r="U138" s="266" t="s">
        <v>98</v>
      </c>
      <c r="V138" s="258">
        <v>159162.5</v>
      </c>
      <c r="W138" s="258" t="s">
        <v>79</v>
      </c>
      <c r="X138" s="258" t="s">
        <v>79</v>
      </c>
      <c r="Y138" s="258">
        <v>28087.5</v>
      </c>
      <c r="Z138" s="258" t="s">
        <v>79</v>
      </c>
      <c r="AA138" s="258" t="s">
        <v>79</v>
      </c>
      <c r="AB138" s="258">
        <v>84126.81</v>
      </c>
      <c r="AC138" s="247" t="s">
        <v>80</v>
      </c>
      <c r="AD138" s="274" t="s">
        <v>79</v>
      </c>
      <c r="AE138" s="274">
        <f>V138+Y138</f>
        <v>187250</v>
      </c>
      <c r="AF138" s="247" t="s">
        <v>79</v>
      </c>
      <c r="AG138" s="247" t="s">
        <v>33</v>
      </c>
      <c r="AH138" s="247" t="s">
        <v>160</v>
      </c>
      <c r="AI138" s="247" t="s">
        <v>294</v>
      </c>
      <c r="AJ138" s="247"/>
    </row>
    <row r="139" spans="2:36" s="36" customFormat="1" ht="57" customHeight="1" x14ac:dyDescent="0.3">
      <c r="B139" s="232"/>
      <c r="C139" s="232"/>
      <c r="D139" s="232"/>
      <c r="E139" s="234"/>
      <c r="F139" s="234"/>
      <c r="G139" s="234"/>
      <c r="H139" s="232"/>
      <c r="I139" s="232"/>
      <c r="J139" s="11" t="s">
        <v>116</v>
      </c>
      <c r="K139" s="7" t="s">
        <v>117</v>
      </c>
      <c r="L139" s="7" t="s">
        <v>85</v>
      </c>
      <c r="M139" s="63">
        <v>1</v>
      </c>
      <c r="N139" s="248"/>
      <c r="O139" s="232"/>
      <c r="P139" s="232"/>
      <c r="Q139" s="232"/>
      <c r="R139" s="263"/>
      <c r="S139" s="263"/>
      <c r="T139" s="267"/>
      <c r="U139" s="267"/>
      <c r="V139" s="259"/>
      <c r="W139" s="259"/>
      <c r="X139" s="259"/>
      <c r="Y139" s="259"/>
      <c r="Z139" s="259"/>
      <c r="AA139" s="259"/>
      <c r="AB139" s="259"/>
      <c r="AC139" s="248"/>
      <c r="AD139" s="275"/>
      <c r="AE139" s="275"/>
      <c r="AF139" s="232"/>
      <c r="AG139" s="248"/>
      <c r="AH139" s="248"/>
      <c r="AI139" s="248"/>
      <c r="AJ139" s="232"/>
    </row>
    <row r="140" spans="2:36" s="36" customFormat="1" ht="49.2" customHeight="1" x14ac:dyDescent="0.3">
      <c r="B140" s="232"/>
      <c r="C140" s="232"/>
      <c r="D140" s="232"/>
      <c r="E140" s="234"/>
      <c r="F140" s="234"/>
      <c r="G140" s="234"/>
      <c r="H140" s="232"/>
      <c r="I140" s="232"/>
      <c r="J140" s="11" t="s">
        <v>208</v>
      </c>
      <c r="K140" s="7" t="s">
        <v>118</v>
      </c>
      <c r="L140" s="7" t="s">
        <v>119</v>
      </c>
      <c r="M140" s="63">
        <v>1</v>
      </c>
      <c r="N140" s="248"/>
      <c r="O140" s="232"/>
      <c r="P140" s="232"/>
      <c r="Q140" s="232"/>
      <c r="R140" s="263"/>
      <c r="S140" s="263"/>
      <c r="T140" s="267"/>
      <c r="U140" s="267"/>
      <c r="V140" s="259"/>
      <c r="W140" s="259"/>
      <c r="X140" s="259"/>
      <c r="Y140" s="259"/>
      <c r="Z140" s="259"/>
      <c r="AA140" s="259"/>
      <c r="AB140" s="259"/>
      <c r="AC140" s="248"/>
      <c r="AD140" s="275"/>
      <c r="AE140" s="275"/>
      <c r="AF140" s="232"/>
      <c r="AG140" s="248"/>
      <c r="AH140" s="248"/>
      <c r="AI140" s="248"/>
      <c r="AJ140" s="232"/>
    </row>
    <row r="141" spans="2:36" s="36" customFormat="1" ht="44.1" customHeight="1" x14ac:dyDescent="0.3">
      <c r="B141" s="233"/>
      <c r="C141" s="233"/>
      <c r="D141" s="233"/>
      <c r="E141" s="273"/>
      <c r="F141" s="273"/>
      <c r="G141" s="273"/>
      <c r="H141" s="233"/>
      <c r="I141" s="233"/>
      <c r="J141" s="11" t="s">
        <v>120</v>
      </c>
      <c r="K141" s="7" t="s">
        <v>121</v>
      </c>
      <c r="L141" s="7" t="s">
        <v>119</v>
      </c>
      <c r="M141" s="63">
        <v>1</v>
      </c>
      <c r="N141" s="249"/>
      <c r="O141" s="233"/>
      <c r="P141" s="233"/>
      <c r="Q141" s="233"/>
      <c r="R141" s="264"/>
      <c r="S141" s="264"/>
      <c r="T141" s="268"/>
      <c r="U141" s="268"/>
      <c r="V141" s="260"/>
      <c r="W141" s="260"/>
      <c r="X141" s="260"/>
      <c r="Y141" s="260"/>
      <c r="Z141" s="260"/>
      <c r="AA141" s="260"/>
      <c r="AB141" s="260"/>
      <c r="AC141" s="249"/>
      <c r="AD141" s="276"/>
      <c r="AE141" s="276"/>
      <c r="AF141" s="233"/>
      <c r="AG141" s="249"/>
      <c r="AH141" s="249"/>
      <c r="AI141" s="249"/>
      <c r="AJ141" s="233"/>
    </row>
    <row r="142" spans="2:36" s="36" customFormat="1" ht="93" customHeight="1" x14ac:dyDescent="0.3">
      <c r="B142" s="231" t="s">
        <v>200</v>
      </c>
      <c r="C142" s="231" t="s">
        <v>187</v>
      </c>
      <c r="D142" s="231" t="s">
        <v>66</v>
      </c>
      <c r="E142" s="226" t="s">
        <v>67</v>
      </c>
      <c r="F142" s="226" t="s">
        <v>134</v>
      </c>
      <c r="G142" s="226" t="s">
        <v>147</v>
      </c>
      <c r="H142" s="231" t="s">
        <v>70</v>
      </c>
      <c r="I142" s="231" t="s">
        <v>79</v>
      </c>
      <c r="J142" s="11" t="s">
        <v>207</v>
      </c>
      <c r="K142" s="7" t="s">
        <v>107</v>
      </c>
      <c r="L142" s="7" t="s">
        <v>86</v>
      </c>
      <c r="M142" s="63">
        <v>40</v>
      </c>
      <c r="N142" s="247" t="s">
        <v>108</v>
      </c>
      <c r="O142" s="231" t="s">
        <v>188</v>
      </c>
      <c r="P142" s="231" t="s">
        <v>75</v>
      </c>
      <c r="Q142" s="231" t="s">
        <v>76</v>
      </c>
      <c r="R142" s="262" t="s">
        <v>77</v>
      </c>
      <c r="S142" s="262" t="s">
        <v>109</v>
      </c>
      <c r="T142" s="266">
        <f>V142+Y142</f>
        <v>112420</v>
      </c>
      <c r="U142" s="266" t="s">
        <v>98</v>
      </c>
      <c r="V142" s="258">
        <v>95557</v>
      </c>
      <c r="W142" s="258" t="s">
        <v>79</v>
      </c>
      <c r="X142" s="258" t="s">
        <v>79</v>
      </c>
      <c r="Y142" s="258">
        <v>16863</v>
      </c>
      <c r="Z142" s="258" t="s">
        <v>79</v>
      </c>
      <c r="AA142" s="258" t="s">
        <v>79</v>
      </c>
      <c r="AB142" s="258">
        <v>50507.54</v>
      </c>
      <c r="AC142" s="247" t="s">
        <v>110</v>
      </c>
      <c r="AD142" s="274" t="s">
        <v>79</v>
      </c>
      <c r="AE142" s="274">
        <f>V142+Y142</f>
        <v>112420</v>
      </c>
      <c r="AF142" s="247" t="s">
        <v>79</v>
      </c>
      <c r="AG142" s="247" t="s">
        <v>33</v>
      </c>
      <c r="AH142" s="247" t="s">
        <v>246</v>
      </c>
      <c r="AI142" s="247" t="s">
        <v>247</v>
      </c>
      <c r="AJ142" s="247"/>
    </row>
    <row r="143" spans="2:36" s="36" customFormat="1" ht="59.1" customHeight="1" x14ac:dyDescent="0.3">
      <c r="B143" s="232"/>
      <c r="C143" s="232"/>
      <c r="D143" s="232"/>
      <c r="E143" s="234"/>
      <c r="F143" s="234"/>
      <c r="G143" s="234"/>
      <c r="H143" s="232"/>
      <c r="I143" s="232"/>
      <c r="J143" s="11" t="s">
        <v>111</v>
      </c>
      <c r="K143" s="7" t="s">
        <v>112</v>
      </c>
      <c r="L143" s="7" t="s">
        <v>85</v>
      </c>
      <c r="M143" s="63">
        <v>2</v>
      </c>
      <c r="N143" s="248"/>
      <c r="O143" s="232"/>
      <c r="P143" s="232"/>
      <c r="Q143" s="232"/>
      <c r="R143" s="263"/>
      <c r="S143" s="263"/>
      <c r="T143" s="267"/>
      <c r="U143" s="267"/>
      <c r="V143" s="259"/>
      <c r="W143" s="259"/>
      <c r="X143" s="259"/>
      <c r="Y143" s="259"/>
      <c r="Z143" s="259"/>
      <c r="AA143" s="259"/>
      <c r="AB143" s="259"/>
      <c r="AC143" s="248"/>
      <c r="AD143" s="275"/>
      <c r="AE143" s="275"/>
      <c r="AF143" s="232"/>
      <c r="AG143" s="248"/>
      <c r="AH143" s="248"/>
      <c r="AI143" s="248"/>
      <c r="AJ143" s="232"/>
    </row>
    <row r="144" spans="2:36" s="36" customFormat="1" ht="121.2" customHeight="1" x14ac:dyDescent="0.3">
      <c r="B144" s="233"/>
      <c r="C144" s="233"/>
      <c r="D144" s="233"/>
      <c r="E144" s="273"/>
      <c r="F144" s="273"/>
      <c r="G144" s="273"/>
      <c r="H144" s="233"/>
      <c r="I144" s="233"/>
      <c r="J144" s="11" t="s">
        <v>127</v>
      </c>
      <c r="K144" s="7" t="s">
        <v>128</v>
      </c>
      <c r="L144" s="7" t="s">
        <v>85</v>
      </c>
      <c r="M144" s="63">
        <v>65</v>
      </c>
      <c r="N144" s="249"/>
      <c r="O144" s="233"/>
      <c r="P144" s="233"/>
      <c r="Q144" s="233"/>
      <c r="R144" s="264"/>
      <c r="S144" s="264"/>
      <c r="T144" s="268"/>
      <c r="U144" s="268"/>
      <c r="V144" s="260"/>
      <c r="W144" s="260"/>
      <c r="X144" s="260"/>
      <c r="Y144" s="260"/>
      <c r="Z144" s="260"/>
      <c r="AA144" s="260"/>
      <c r="AB144" s="260"/>
      <c r="AC144" s="249"/>
      <c r="AD144" s="276"/>
      <c r="AE144" s="276"/>
      <c r="AF144" s="233"/>
      <c r="AG144" s="249"/>
      <c r="AH144" s="249"/>
      <c r="AI144" s="249"/>
      <c r="AJ144" s="233"/>
    </row>
    <row r="145" spans="2:36" s="36" customFormat="1" ht="93" customHeight="1" x14ac:dyDescent="0.3">
      <c r="B145" s="231" t="s">
        <v>202</v>
      </c>
      <c r="C145" s="231" t="s">
        <v>203</v>
      </c>
      <c r="D145" s="231" t="s">
        <v>66</v>
      </c>
      <c r="E145" s="226" t="s">
        <v>67</v>
      </c>
      <c r="F145" s="226" t="s">
        <v>134</v>
      </c>
      <c r="G145" s="226" t="s">
        <v>147</v>
      </c>
      <c r="H145" s="231" t="s">
        <v>70</v>
      </c>
      <c r="I145" s="231" t="s">
        <v>79</v>
      </c>
      <c r="J145" s="311" t="s">
        <v>207</v>
      </c>
      <c r="K145" s="231" t="s">
        <v>107</v>
      </c>
      <c r="L145" s="231" t="s">
        <v>86</v>
      </c>
      <c r="M145" s="415">
        <v>40</v>
      </c>
      <c r="N145" s="247" t="s">
        <v>108</v>
      </c>
      <c r="O145" s="231" t="s">
        <v>188</v>
      </c>
      <c r="P145" s="231" t="s">
        <v>75</v>
      </c>
      <c r="Q145" s="231" t="s">
        <v>76</v>
      </c>
      <c r="R145" s="262" t="s">
        <v>77</v>
      </c>
      <c r="S145" s="262" t="s">
        <v>109</v>
      </c>
      <c r="T145" s="266">
        <f>V145+Y145</f>
        <v>33460</v>
      </c>
      <c r="U145" s="266" t="s">
        <v>98</v>
      </c>
      <c r="V145" s="258">
        <v>28441</v>
      </c>
      <c r="W145" s="258" t="s">
        <v>79</v>
      </c>
      <c r="X145" s="258" t="s">
        <v>79</v>
      </c>
      <c r="Y145" s="258">
        <v>5019</v>
      </c>
      <c r="Z145" s="258" t="s">
        <v>79</v>
      </c>
      <c r="AA145" s="258" t="s">
        <v>79</v>
      </c>
      <c r="AB145" s="258">
        <v>15032.75</v>
      </c>
      <c r="AC145" s="247" t="s">
        <v>110</v>
      </c>
      <c r="AD145" s="274" t="s">
        <v>79</v>
      </c>
      <c r="AE145" s="274">
        <f>V145+Y145</f>
        <v>33460</v>
      </c>
      <c r="AF145" s="247" t="s">
        <v>79</v>
      </c>
      <c r="AG145" s="247" t="s">
        <v>33</v>
      </c>
      <c r="AH145" s="247" t="s">
        <v>246</v>
      </c>
      <c r="AI145" s="247" t="s">
        <v>247</v>
      </c>
      <c r="AJ145" s="247"/>
    </row>
    <row r="146" spans="2:36" s="36" customFormat="1" ht="59.1" customHeight="1" x14ac:dyDescent="0.3">
      <c r="B146" s="232"/>
      <c r="C146" s="232"/>
      <c r="D146" s="232"/>
      <c r="E146" s="234"/>
      <c r="F146" s="234"/>
      <c r="G146" s="234"/>
      <c r="H146" s="232"/>
      <c r="I146" s="232"/>
      <c r="J146" s="312"/>
      <c r="K146" s="233"/>
      <c r="L146" s="233"/>
      <c r="M146" s="417"/>
      <c r="N146" s="248"/>
      <c r="O146" s="232"/>
      <c r="P146" s="232"/>
      <c r="Q146" s="232"/>
      <c r="R146" s="263"/>
      <c r="S146" s="263"/>
      <c r="T146" s="267"/>
      <c r="U146" s="267"/>
      <c r="V146" s="259"/>
      <c r="W146" s="259"/>
      <c r="X146" s="259"/>
      <c r="Y146" s="259"/>
      <c r="Z146" s="259"/>
      <c r="AA146" s="259"/>
      <c r="AB146" s="259"/>
      <c r="AC146" s="248"/>
      <c r="AD146" s="275"/>
      <c r="AE146" s="275"/>
      <c r="AF146" s="232"/>
      <c r="AG146" s="248"/>
      <c r="AH146" s="248"/>
      <c r="AI146" s="248"/>
      <c r="AJ146" s="232"/>
    </row>
    <row r="147" spans="2:36" s="36" customFormat="1" ht="121.2" customHeight="1" x14ac:dyDescent="0.3">
      <c r="B147" s="233"/>
      <c r="C147" s="233"/>
      <c r="D147" s="233"/>
      <c r="E147" s="273"/>
      <c r="F147" s="273"/>
      <c r="G147" s="273"/>
      <c r="H147" s="233"/>
      <c r="I147" s="233"/>
      <c r="J147" s="11" t="s">
        <v>127</v>
      </c>
      <c r="K147" s="7" t="s">
        <v>128</v>
      </c>
      <c r="L147" s="7" t="s">
        <v>85</v>
      </c>
      <c r="M147" s="63">
        <v>16</v>
      </c>
      <c r="N147" s="249"/>
      <c r="O147" s="233"/>
      <c r="P147" s="233"/>
      <c r="Q147" s="233"/>
      <c r="R147" s="264"/>
      <c r="S147" s="264"/>
      <c r="T147" s="268"/>
      <c r="U147" s="268"/>
      <c r="V147" s="260"/>
      <c r="W147" s="260"/>
      <c r="X147" s="260"/>
      <c r="Y147" s="260"/>
      <c r="Z147" s="260"/>
      <c r="AA147" s="260"/>
      <c r="AB147" s="260"/>
      <c r="AC147" s="249"/>
      <c r="AD147" s="276"/>
      <c r="AE147" s="276"/>
      <c r="AF147" s="233"/>
      <c r="AG147" s="249"/>
      <c r="AH147" s="249"/>
      <c r="AI147" s="249"/>
      <c r="AJ147" s="233"/>
    </row>
    <row r="148" spans="2:36" s="36" customFormat="1" ht="93" customHeight="1" x14ac:dyDescent="0.3">
      <c r="B148" s="306" t="s">
        <v>1029</v>
      </c>
      <c r="C148" s="306" t="s">
        <v>191</v>
      </c>
      <c r="D148" s="306" t="s">
        <v>66</v>
      </c>
      <c r="E148" s="313" t="s">
        <v>67</v>
      </c>
      <c r="F148" s="313" t="s">
        <v>134</v>
      </c>
      <c r="G148" s="313" t="s">
        <v>147</v>
      </c>
      <c r="H148" s="306" t="s">
        <v>70</v>
      </c>
      <c r="I148" s="306" t="s">
        <v>79</v>
      </c>
      <c r="J148" s="442" t="s">
        <v>207</v>
      </c>
      <c r="K148" s="306" t="s">
        <v>107</v>
      </c>
      <c r="L148" s="306" t="s">
        <v>86</v>
      </c>
      <c r="M148" s="439">
        <v>40</v>
      </c>
      <c r="N148" s="309" t="s">
        <v>108</v>
      </c>
      <c r="O148" s="306" t="s">
        <v>188</v>
      </c>
      <c r="P148" s="306" t="s">
        <v>75</v>
      </c>
      <c r="Q148" s="306" t="s">
        <v>76</v>
      </c>
      <c r="R148" s="351" t="s">
        <v>77</v>
      </c>
      <c r="S148" s="351" t="s">
        <v>109</v>
      </c>
      <c r="T148" s="289">
        <f>V148+Y148</f>
        <v>29700</v>
      </c>
      <c r="U148" s="289">
        <f>T148</f>
        <v>29700</v>
      </c>
      <c r="V148" s="280">
        <v>25245</v>
      </c>
      <c r="W148" s="280" t="s">
        <v>79</v>
      </c>
      <c r="X148" s="280" t="s">
        <v>79</v>
      </c>
      <c r="Y148" s="280">
        <v>4455</v>
      </c>
      <c r="Z148" s="280" t="s">
        <v>79</v>
      </c>
      <c r="AA148" s="280" t="s">
        <v>79</v>
      </c>
      <c r="AB148" s="280">
        <v>13343.48</v>
      </c>
      <c r="AC148" s="309" t="s">
        <v>110</v>
      </c>
      <c r="AD148" s="358" t="s">
        <v>79</v>
      </c>
      <c r="AE148" s="358">
        <f>V148+Y148</f>
        <v>29700</v>
      </c>
      <c r="AF148" s="309" t="s">
        <v>79</v>
      </c>
      <c r="AG148" s="309" t="s">
        <v>33</v>
      </c>
      <c r="AH148" s="309" t="s">
        <v>176</v>
      </c>
      <c r="AI148" s="309" t="s">
        <v>161</v>
      </c>
      <c r="AJ148" s="309"/>
    </row>
    <row r="149" spans="2:36" s="36" customFormat="1" ht="59.1" customHeight="1" x14ac:dyDescent="0.3">
      <c r="B149" s="307"/>
      <c r="C149" s="307"/>
      <c r="D149" s="307"/>
      <c r="E149" s="314"/>
      <c r="F149" s="314"/>
      <c r="G149" s="314"/>
      <c r="H149" s="307"/>
      <c r="I149" s="307"/>
      <c r="J149" s="444"/>
      <c r="K149" s="308"/>
      <c r="L149" s="308"/>
      <c r="M149" s="441"/>
      <c r="N149" s="324"/>
      <c r="O149" s="307"/>
      <c r="P149" s="307"/>
      <c r="Q149" s="307"/>
      <c r="R149" s="436"/>
      <c r="S149" s="436"/>
      <c r="T149" s="290"/>
      <c r="U149" s="290"/>
      <c r="V149" s="281"/>
      <c r="W149" s="281"/>
      <c r="X149" s="281"/>
      <c r="Y149" s="281"/>
      <c r="Z149" s="281"/>
      <c r="AA149" s="281"/>
      <c r="AB149" s="281"/>
      <c r="AC149" s="324"/>
      <c r="AD149" s="359"/>
      <c r="AE149" s="359"/>
      <c r="AF149" s="307"/>
      <c r="AG149" s="324"/>
      <c r="AH149" s="324"/>
      <c r="AI149" s="324"/>
      <c r="AJ149" s="307"/>
    </row>
    <row r="150" spans="2:36" s="36" customFormat="1" ht="121.2" customHeight="1" x14ac:dyDescent="0.3">
      <c r="B150" s="308"/>
      <c r="C150" s="308"/>
      <c r="D150" s="308"/>
      <c r="E150" s="315"/>
      <c r="F150" s="315"/>
      <c r="G150" s="315"/>
      <c r="H150" s="308"/>
      <c r="I150" s="308"/>
      <c r="J150" s="20" t="s">
        <v>127</v>
      </c>
      <c r="K150" s="27" t="s">
        <v>128</v>
      </c>
      <c r="L150" s="27" t="s">
        <v>85</v>
      </c>
      <c r="M150" s="61">
        <v>13</v>
      </c>
      <c r="N150" s="325"/>
      <c r="O150" s="308"/>
      <c r="P150" s="308"/>
      <c r="Q150" s="308"/>
      <c r="R150" s="437"/>
      <c r="S150" s="437"/>
      <c r="T150" s="291"/>
      <c r="U150" s="291"/>
      <c r="V150" s="282"/>
      <c r="W150" s="282"/>
      <c r="X150" s="282"/>
      <c r="Y150" s="282"/>
      <c r="Z150" s="282"/>
      <c r="AA150" s="282"/>
      <c r="AB150" s="282"/>
      <c r="AC150" s="325"/>
      <c r="AD150" s="360"/>
      <c r="AE150" s="360"/>
      <c r="AF150" s="308"/>
      <c r="AG150" s="325"/>
      <c r="AH150" s="325"/>
      <c r="AI150" s="325"/>
      <c r="AJ150" s="308"/>
    </row>
    <row r="151" spans="2:36" s="36" customFormat="1" ht="215.1" customHeight="1" x14ac:dyDescent="0.3">
      <c r="B151" s="14" t="s">
        <v>1236</v>
      </c>
      <c r="C151" s="57" t="s">
        <v>204</v>
      </c>
      <c r="D151" s="57" t="s">
        <v>66</v>
      </c>
      <c r="E151" s="205" t="s">
        <v>67</v>
      </c>
      <c r="F151" s="205" t="s">
        <v>134</v>
      </c>
      <c r="G151" s="205" t="s">
        <v>147</v>
      </c>
      <c r="H151" s="57" t="s">
        <v>70</v>
      </c>
      <c r="I151" s="57" t="s">
        <v>79</v>
      </c>
      <c r="J151" s="20" t="s">
        <v>127</v>
      </c>
      <c r="K151" s="27" t="s">
        <v>128</v>
      </c>
      <c r="L151" s="27" t="s">
        <v>85</v>
      </c>
      <c r="M151" s="61">
        <v>5</v>
      </c>
      <c r="N151" s="203" t="s">
        <v>108</v>
      </c>
      <c r="O151" s="57" t="s">
        <v>188</v>
      </c>
      <c r="P151" s="57" t="s">
        <v>75</v>
      </c>
      <c r="Q151" s="57" t="s">
        <v>76</v>
      </c>
      <c r="R151" s="207" t="s">
        <v>77</v>
      </c>
      <c r="S151" s="207" t="s">
        <v>109</v>
      </c>
      <c r="T151" s="206">
        <f>V151+Y151</f>
        <v>64200</v>
      </c>
      <c r="U151" s="206" t="s">
        <v>98</v>
      </c>
      <c r="V151" s="164">
        <v>54570</v>
      </c>
      <c r="W151" s="164" t="s">
        <v>79</v>
      </c>
      <c r="X151" s="164" t="s">
        <v>79</v>
      </c>
      <c r="Y151" s="164">
        <v>9630</v>
      </c>
      <c r="Z151" s="164" t="s">
        <v>79</v>
      </c>
      <c r="AA151" s="164" t="s">
        <v>79</v>
      </c>
      <c r="AB151" s="164">
        <v>28843.48</v>
      </c>
      <c r="AC151" s="203" t="s">
        <v>110</v>
      </c>
      <c r="AD151" s="204" t="s">
        <v>79</v>
      </c>
      <c r="AE151" s="204">
        <f>V151+Y151</f>
        <v>64200</v>
      </c>
      <c r="AF151" s="203" t="s">
        <v>79</v>
      </c>
      <c r="AG151" s="203" t="s">
        <v>33</v>
      </c>
      <c r="AH151" s="203" t="s">
        <v>246</v>
      </c>
      <c r="AI151" s="203" t="s">
        <v>247</v>
      </c>
      <c r="AJ151" s="203"/>
    </row>
    <row r="152" spans="2:36" s="36" customFormat="1" ht="125.7" customHeight="1" x14ac:dyDescent="0.3">
      <c r="B152" s="231" t="s">
        <v>967</v>
      </c>
      <c r="C152" s="231" t="s">
        <v>191</v>
      </c>
      <c r="D152" s="231" t="s">
        <v>66</v>
      </c>
      <c r="E152" s="226" t="s">
        <v>67</v>
      </c>
      <c r="F152" s="226" t="s">
        <v>134</v>
      </c>
      <c r="G152" s="226" t="s">
        <v>147</v>
      </c>
      <c r="H152" s="231" t="s">
        <v>70</v>
      </c>
      <c r="I152" s="231" t="s">
        <v>79</v>
      </c>
      <c r="J152" s="11" t="s">
        <v>207</v>
      </c>
      <c r="K152" s="7" t="s">
        <v>107</v>
      </c>
      <c r="L152" s="7" t="s">
        <v>86</v>
      </c>
      <c r="M152" s="63">
        <v>40</v>
      </c>
      <c r="N152" s="247" t="s">
        <v>108</v>
      </c>
      <c r="O152" s="231" t="s">
        <v>155</v>
      </c>
      <c r="P152" s="231" t="s">
        <v>75</v>
      </c>
      <c r="Q152" s="231" t="s">
        <v>76</v>
      </c>
      <c r="R152" s="262" t="s">
        <v>77</v>
      </c>
      <c r="S152" s="262" t="s">
        <v>109</v>
      </c>
      <c r="T152" s="266">
        <f>V152+Y152</f>
        <v>64200</v>
      </c>
      <c r="U152" s="266" t="s">
        <v>98</v>
      </c>
      <c r="V152" s="258">
        <v>54570</v>
      </c>
      <c r="W152" s="258" t="s">
        <v>79</v>
      </c>
      <c r="X152" s="258" t="s">
        <v>79</v>
      </c>
      <c r="Y152" s="258">
        <v>9630</v>
      </c>
      <c r="Z152" s="258" t="s">
        <v>79</v>
      </c>
      <c r="AA152" s="258" t="s">
        <v>79</v>
      </c>
      <c r="AB152" s="258">
        <v>28843.48</v>
      </c>
      <c r="AC152" s="247" t="s">
        <v>110</v>
      </c>
      <c r="AD152" s="274" t="s">
        <v>79</v>
      </c>
      <c r="AE152" s="274">
        <f>V152+Y152</f>
        <v>64200</v>
      </c>
      <c r="AF152" s="247" t="s">
        <v>79</v>
      </c>
      <c r="AG152" s="247" t="s">
        <v>33</v>
      </c>
      <c r="AH152" s="247" t="s">
        <v>968</v>
      </c>
      <c r="AI152" s="247" t="s">
        <v>247</v>
      </c>
      <c r="AJ152" s="247"/>
    </row>
    <row r="153" spans="2:36" s="36" customFormat="1" ht="80.25" customHeight="1" x14ac:dyDescent="0.3">
      <c r="B153" s="233"/>
      <c r="C153" s="233"/>
      <c r="D153" s="233"/>
      <c r="E153" s="273"/>
      <c r="F153" s="273"/>
      <c r="G153" s="273"/>
      <c r="H153" s="233"/>
      <c r="I153" s="233"/>
      <c r="J153" s="11" t="s">
        <v>127</v>
      </c>
      <c r="K153" s="7" t="s">
        <v>128</v>
      </c>
      <c r="L153" s="7" t="s">
        <v>85</v>
      </c>
      <c r="M153" s="63">
        <v>30</v>
      </c>
      <c r="N153" s="249"/>
      <c r="O153" s="233"/>
      <c r="P153" s="233"/>
      <c r="Q153" s="233"/>
      <c r="R153" s="264"/>
      <c r="S153" s="264"/>
      <c r="T153" s="268"/>
      <c r="U153" s="268"/>
      <c r="V153" s="260"/>
      <c r="W153" s="260"/>
      <c r="X153" s="260"/>
      <c r="Y153" s="260"/>
      <c r="Z153" s="260"/>
      <c r="AA153" s="260"/>
      <c r="AB153" s="260"/>
      <c r="AC153" s="249"/>
      <c r="AD153" s="276"/>
      <c r="AE153" s="276"/>
      <c r="AF153" s="233"/>
      <c r="AG153" s="249"/>
      <c r="AH153" s="249"/>
      <c r="AI153" s="249"/>
      <c r="AJ153" s="233"/>
    </row>
    <row r="154" spans="2:36" s="36" customFormat="1" ht="93" customHeight="1" x14ac:dyDescent="0.3">
      <c r="B154" s="14" t="s">
        <v>969</v>
      </c>
      <c r="C154" s="231" t="s">
        <v>970</v>
      </c>
      <c r="D154" s="231" t="s">
        <v>66</v>
      </c>
      <c r="E154" s="231" t="s">
        <v>67</v>
      </c>
      <c r="F154" s="231" t="s">
        <v>134</v>
      </c>
      <c r="G154" s="231" t="s">
        <v>147</v>
      </c>
      <c r="H154" s="231" t="s">
        <v>70</v>
      </c>
      <c r="I154" s="231" t="s">
        <v>79</v>
      </c>
      <c r="J154" s="311" t="s">
        <v>207</v>
      </c>
      <c r="K154" s="231" t="s">
        <v>107</v>
      </c>
      <c r="L154" s="231" t="s">
        <v>86</v>
      </c>
      <c r="M154" s="415">
        <v>40</v>
      </c>
      <c r="N154" s="247" t="s">
        <v>108</v>
      </c>
      <c r="O154" s="231" t="s">
        <v>188</v>
      </c>
      <c r="P154" s="231" t="s">
        <v>75</v>
      </c>
      <c r="Q154" s="231" t="s">
        <v>76</v>
      </c>
      <c r="R154" s="262" t="s">
        <v>77</v>
      </c>
      <c r="S154" s="262" t="s">
        <v>109</v>
      </c>
      <c r="T154" s="266">
        <f>V154+Y154</f>
        <v>29509.95</v>
      </c>
      <c r="U154" s="266" t="s">
        <v>98</v>
      </c>
      <c r="V154" s="258">
        <v>25083.45</v>
      </c>
      <c r="W154" s="258" t="s">
        <v>79</v>
      </c>
      <c r="X154" s="258" t="s">
        <v>79</v>
      </c>
      <c r="Y154" s="258">
        <v>4426.5</v>
      </c>
      <c r="Z154" s="258" t="s">
        <v>79</v>
      </c>
      <c r="AA154" s="258" t="s">
        <v>79</v>
      </c>
      <c r="AB154" s="258">
        <v>13258.1</v>
      </c>
      <c r="AC154" s="247" t="s">
        <v>110</v>
      </c>
      <c r="AD154" s="274" t="s">
        <v>79</v>
      </c>
      <c r="AE154" s="274">
        <f>V154+Y154</f>
        <v>29509.95</v>
      </c>
      <c r="AF154" s="247" t="s">
        <v>79</v>
      </c>
      <c r="AG154" s="247" t="s">
        <v>33</v>
      </c>
      <c r="AH154" s="247" t="s">
        <v>247</v>
      </c>
      <c r="AI154" s="247" t="s">
        <v>250</v>
      </c>
      <c r="AJ154" s="247"/>
    </row>
    <row r="155" spans="2:36" s="36" customFormat="1" ht="18.600000000000001" customHeight="1" x14ac:dyDescent="0.3">
      <c r="B155" s="78"/>
      <c r="C155" s="232"/>
      <c r="D155" s="232"/>
      <c r="E155" s="232"/>
      <c r="F155" s="232"/>
      <c r="G155" s="232"/>
      <c r="H155" s="232"/>
      <c r="I155" s="232"/>
      <c r="J155" s="312"/>
      <c r="K155" s="233"/>
      <c r="L155" s="233"/>
      <c r="M155" s="417"/>
      <c r="N155" s="248"/>
      <c r="O155" s="232"/>
      <c r="P155" s="232"/>
      <c r="Q155" s="232"/>
      <c r="R155" s="263"/>
      <c r="S155" s="263"/>
      <c r="T155" s="267"/>
      <c r="U155" s="267"/>
      <c r="V155" s="259"/>
      <c r="W155" s="259"/>
      <c r="X155" s="259"/>
      <c r="Y155" s="259"/>
      <c r="Z155" s="259"/>
      <c r="AA155" s="259"/>
      <c r="AB155" s="259"/>
      <c r="AC155" s="248"/>
      <c r="AD155" s="275"/>
      <c r="AE155" s="275"/>
      <c r="AF155" s="248"/>
      <c r="AG155" s="248"/>
      <c r="AH155" s="248"/>
      <c r="AI155" s="248"/>
      <c r="AJ155" s="248"/>
    </row>
    <row r="156" spans="2:36" s="36" customFormat="1" ht="51" customHeight="1" x14ac:dyDescent="0.3">
      <c r="B156" s="232"/>
      <c r="C156" s="232"/>
      <c r="D156" s="232"/>
      <c r="E156" s="232"/>
      <c r="F156" s="232"/>
      <c r="G156" s="232"/>
      <c r="H156" s="232"/>
      <c r="I156" s="232"/>
      <c r="J156" s="11" t="s">
        <v>127</v>
      </c>
      <c r="K156" s="7" t="s">
        <v>128</v>
      </c>
      <c r="L156" s="7" t="s">
        <v>85</v>
      </c>
      <c r="M156" s="63">
        <v>20</v>
      </c>
      <c r="N156" s="248"/>
      <c r="O156" s="232"/>
      <c r="P156" s="232"/>
      <c r="Q156" s="232"/>
      <c r="R156" s="263"/>
      <c r="S156" s="263"/>
      <c r="T156" s="267"/>
      <c r="U156" s="267"/>
      <c r="V156" s="259"/>
      <c r="W156" s="259"/>
      <c r="X156" s="259"/>
      <c r="Y156" s="259"/>
      <c r="Z156" s="259"/>
      <c r="AA156" s="259"/>
      <c r="AB156" s="259"/>
      <c r="AC156" s="248"/>
      <c r="AD156" s="275"/>
      <c r="AE156" s="275"/>
      <c r="AF156" s="248"/>
      <c r="AG156" s="248"/>
      <c r="AH156" s="248"/>
      <c r="AI156" s="248"/>
      <c r="AJ156" s="248"/>
    </row>
    <row r="157" spans="2:36" s="36" customFormat="1" ht="50.7" customHeight="1" x14ac:dyDescent="0.3">
      <c r="B157" s="233"/>
      <c r="C157" s="233"/>
      <c r="D157" s="233"/>
      <c r="E157" s="233"/>
      <c r="F157" s="233"/>
      <c r="G157" s="233"/>
      <c r="H157" s="233"/>
      <c r="I157" s="233"/>
      <c r="J157" s="11" t="s">
        <v>111</v>
      </c>
      <c r="K157" s="11" t="s">
        <v>112</v>
      </c>
      <c r="L157" s="7" t="s">
        <v>85</v>
      </c>
      <c r="M157" s="63">
        <v>1</v>
      </c>
      <c r="N157" s="249"/>
      <c r="O157" s="233"/>
      <c r="P157" s="233"/>
      <c r="Q157" s="233"/>
      <c r="R157" s="264"/>
      <c r="S157" s="264"/>
      <c r="T157" s="268"/>
      <c r="U157" s="268"/>
      <c r="V157" s="260"/>
      <c r="W157" s="260"/>
      <c r="X157" s="260"/>
      <c r="Y157" s="260"/>
      <c r="Z157" s="260"/>
      <c r="AA157" s="260"/>
      <c r="AB157" s="260"/>
      <c r="AC157" s="249"/>
      <c r="AD157" s="276"/>
      <c r="AE157" s="276"/>
      <c r="AF157" s="249"/>
      <c r="AG157" s="249"/>
      <c r="AH157" s="249"/>
      <c r="AI157" s="249"/>
      <c r="AJ157" s="249"/>
    </row>
    <row r="158" spans="2:36" s="36" customFormat="1" ht="53.1" customHeight="1" x14ac:dyDescent="0.3">
      <c r="B158" s="231" t="s">
        <v>1179</v>
      </c>
      <c r="C158" s="231" t="s">
        <v>196</v>
      </c>
      <c r="D158" s="231" t="s">
        <v>66</v>
      </c>
      <c r="E158" s="226" t="s">
        <v>67</v>
      </c>
      <c r="F158" s="226" t="s">
        <v>132</v>
      </c>
      <c r="G158" s="226" t="s">
        <v>69</v>
      </c>
      <c r="H158" s="231" t="s">
        <v>70</v>
      </c>
      <c r="I158" s="231" t="s">
        <v>79</v>
      </c>
      <c r="J158" s="11" t="s">
        <v>113</v>
      </c>
      <c r="K158" s="7" t="s">
        <v>114</v>
      </c>
      <c r="L158" s="7" t="s">
        <v>115</v>
      </c>
      <c r="M158" s="63">
        <v>1</v>
      </c>
      <c r="N158" s="247" t="s">
        <v>108</v>
      </c>
      <c r="O158" s="231" t="s">
        <v>164</v>
      </c>
      <c r="P158" s="231" t="s">
        <v>75</v>
      </c>
      <c r="Q158" s="231" t="s">
        <v>76</v>
      </c>
      <c r="R158" s="262" t="s">
        <v>77</v>
      </c>
      <c r="S158" s="262" t="s">
        <v>109</v>
      </c>
      <c r="T158" s="266">
        <f>V158+Y158</f>
        <v>74900</v>
      </c>
      <c r="U158" s="266" t="s">
        <v>98</v>
      </c>
      <c r="V158" s="258">
        <v>63665</v>
      </c>
      <c r="W158" s="258" t="s">
        <v>79</v>
      </c>
      <c r="X158" s="258" t="s">
        <v>79</v>
      </c>
      <c r="Y158" s="258">
        <v>11235</v>
      </c>
      <c r="Z158" s="258" t="s">
        <v>79</v>
      </c>
      <c r="AA158" s="258" t="s">
        <v>79</v>
      </c>
      <c r="AB158" s="258">
        <v>33650.730000000003</v>
      </c>
      <c r="AC158" s="247" t="s">
        <v>80</v>
      </c>
      <c r="AD158" s="274" t="s">
        <v>79</v>
      </c>
      <c r="AE158" s="274">
        <f>V158+Y158</f>
        <v>74900</v>
      </c>
      <c r="AF158" s="247" t="s">
        <v>79</v>
      </c>
      <c r="AG158" s="247" t="s">
        <v>33</v>
      </c>
      <c r="AH158" s="247" t="s">
        <v>232</v>
      </c>
      <c r="AI158" s="247" t="s">
        <v>405</v>
      </c>
      <c r="AJ158" s="247"/>
    </row>
    <row r="159" spans="2:36" s="36" customFormat="1" ht="57" customHeight="1" x14ac:dyDescent="0.3">
      <c r="B159" s="232"/>
      <c r="C159" s="232"/>
      <c r="D159" s="232"/>
      <c r="E159" s="234"/>
      <c r="F159" s="234"/>
      <c r="G159" s="234"/>
      <c r="H159" s="232"/>
      <c r="I159" s="232"/>
      <c r="J159" s="11" t="s">
        <v>116</v>
      </c>
      <c r="K159" s="7" t="s">
        <v>117</v>
      </c>
      <c r="L159" s="7" t="s">
        <v>85</v>
      </c>
      <c r="M159" s="63">
        <v>1</v>
      </c>
      <c r="N159" s="248"/>
      <c r="O159" s="232"/>
      <c r="P159" s="232"/>
      <c r="Q159" s="232"/>
      <c r="R159" s="263"/>
      <c r="S159" s="263"/>
      <c r="T159" s="267"/>
      <c r="U159" s="267"/>
      <c r="V159" s="259"/>
      <c r="W159" s="259"/>
      <c r="X159" s="259"/>
      <c r="Y159" s="259"/>
      <c r="Z159" s="259"/>
      <c r="AA159" s="259"/>
      <c r="AB159" s="259"/>
      <c r="AC159" s="248"/>
      <c r="AD159" s="275"/>
      <c r="AE159" s="275"/>
      <c r="AF159" s="232"/>
      <c r="AG159" s="248"/>
      <c r="AH159" s="248"/>
      <c r="AI159" s="248"/>
      <c r="AJ159" s="232"/>
    </row>
    <row r="160" spans="2:36" s="36" customFormat="1" ht="49.2" customHeight="1" x14ac:dyDescent="0.3">
      <c r="B160" s="232"/>
      <c r="C160" s="232"/>
      <c r="D160" s="232"/>
      <c r="E160" s="234"/>
      <c r="F160" s="234"/>
      <c r="G160" s="234"/>
      <c r="H160" s="232"/>
      <c r="I160" s="232"/>
      <c r="J160" s="11" t="s">
        <v>208</v>
      </c>
      <c r="K160" s="7" t="s">
        <v>118</v>
      </c>
      <c r="L160" s="7" t="s">
        <v>119</v>
      </c>
      <c r="M160" s="63">
        <v>1</v>
      </c>
      <c r="N160" s="248"/>
      <c r="O160" s="232"/>
      <c r="P160" s="232"/>
      <c r="Q160" s="232"/>
      <c r="R160" s="263"/>
      <c r="S160" s="263"/>
      <c r="T160" s="267"/>
      <c r="U160" s="267"/>
      <c r="V160" s="259"/>
      <c r="W160" s="259"/>
      <c r="X160" s="259"/>
      <c r="Y160" s="259"/>
      <c r="Z160" s="259"/>
      <c r="AA160" s="259"/>
      <c r="AB160" s="259"/>
      <c r="AC160" s="248"/>
      <c r="AD160" s="275"/>
      <c r="AE160" s="275"/>
      <c r="AF160" s="232"/>
      <c r="AG160" s="248"/>
      <c r="AH160" s="248"/>
      <c r="AI160" s="248"/>
      <c r="AJ160" s="232"/>
    </row>
    <row r="161" spans="2:36" s="36" customFormat="1" ht="44.1" customHeight="1" x14ac:dyDescent="0.3">
      <c r="B161" s="233"/>
      <c r="C161" s="233"/>
      <c r="D161" s="233"/>
      <c r="E161" s="273"/>
      <c r="F161" s="273"/>
      <c r="G161" s="273"/>
      <c r="H161" s="233"/>
      <c r="I161" s="233"/>
      <c r="J161" s="11" t="s">
        <v>120</v>
      </c>
      <c r="K161" s="7" t="s">
        <v>121</v>
      </c>
      <c r="L161" s="7" t="s">
        <v>119</v>
      </c>
      <c r="M161" s="63">
        <v>1</v>
      </c>
      <c r="N161" s="249"/>
      <c r="O161" s="233"/>
      <c r="P161" s="233"/>
      <c r="Q161" s="233"/>
      <c r="R161" s="264"/>
      <c r="S161" s="264"/>
      <c r="T161" s="268"/>
      <c r="U161" s="268"/>
      <c r="V161" s="260"/>
      <c r="W161" s="260"/>
      <c r="X161" s="260"/>
      <c r="Y161" s="260"/>
      <c r="Z161" s="260"/>
      <c r="AA161" s="260"/>
      <c r="AB161" s="260"/>
      <c r="AC161" s="249"/>
      <c r="AD161" s="276"/>
      <c r="AE161" s="276"/>
      <c r="AF161" s="233"/>
      <c r="AG161" s="249"/>
      <c r="AH161" s="249"/>
      <c r="AI161" s="249"/>
      <c r="AJ161" s="233"/>
    </row>
    <row r="162" spans="2:36" s="36" customFormat="1" ht="215.1" customHeight="1" x14ac:dyDescent="0.3">
      <c r="B162" s="14" t="s">
        <v>1235</v>
      </c>
      <c r="C162" s="14" t="s">
        <v>204</v>
      </c>
      <c r="D162" s="14" t="s">
        <v>66</v>
      </c>
      <c r="E162" s="31" t="s">
        <v>67</v>
      </c>
      <c r="F162" s="31" t="s">
        <v>134</v>
      </c>
      <c r="G162" s="31" t="s">
        <v>147</v>
      </c>
      <c r="H162" s="14" t="s">
        <v>70</v>
      </c>
      <c r="I162" s="14" t="s">
        <v>79</v>
      </c>
      <c r="J162" s="11" t="s">
        <v>127</v>
      </c>
      <c r="K162" s="7" t="s">
        <v>128</v>
      </c>
      <c r="L162" s="7" t="s">
        <v>85</v>
      </c>
      <c r="M162" s="63">
        <v>5</v>
      </c>
      <c r="N162" s="15" t="s">
        <v>108</v>
      </c>
      <c r="O162" s="14" t="s">
        <v>188</v>
      </c>
      <c r="P162" s="14" t="s">
        <v>75</v>
      </c>
      <c r="Q162" s="14" t="s">
        <v>76</v>
      </c>
      <c r="R162" s="218" t="s">
        <v>77</v>
      </c>
      <c r="S162" s="218" t="s">
        <v>109</v>
      </c>
      <c r="T162" s="217">
        <f>V162+Y162</f>
        <v>64200</v>
      </c>
      <c r="U162" s="217" t="s">
        <v>98</v>
      </c>
      <c r="V162" s="19">
        <v>54570</v>
      </c>
      <c r="W162" s="19" t="s">
        <v>79</v>
      </c>
      <c r="X162" s="19" t="s">
        <v>79</v>
      </c>
      <c r="Y162" s="19">
        <v>9630</v>
      </c>
      <c r="Z162" s="19" t="s">
        <v>79</v>
      </c>
      <c r="AA162" s="19" t="s">
        <v>79</v>
      </c>
      <c r="AB162" s="19">
        <v>28843.48</v>
      </c>
      <c r="AC162" s="15" t="s">
        <v>110</v>
      </c>
      <c r="AD162" s="35" t="s">
        <v>79</v>
      </c>
      <c r="AE162" s="35">
        <f>V162+Y162</f>
        <v>64200</v>
      </c>
      <c r="AF162" s="15" t="s">
        <v>79</v>
      </c>
      <c r="AG162" s="15" t="s">
        <v>33</v>
      </c>
      <c r="AH162" s="15" t="s">
        <v>161</v>
      </c>
      <c r="AI162" s="15" t="s">
        <v>179</v>
      </c>
      <c r="AJ162" s="15"/>
    </row>
    <row r="163" spans="2:36" s="36" customFormat="1" ht="125.7" customHeight="1" x14ac:dyDescent="0.3">
      <c r="B163" s="231" t="s">
        <v>1257</v>
      </c>
      <c r="C163" s="231" t="s">
        <v>191</v>
      </c>
      <c r="D163" s="231" t="s">
        <v>66</v>
      </c>
      <c r="E163" s="226" t="s">
        <v>67</v>
      </c>
      <c r="F163" s="226" t="s">
        <v>134</v>
      </c>
      <c r="G163" s="226" t="s">
        <v>147</v>
      </c>
      <c r="H163" s="231" t="s">
        <v>70</v>
      </c>
      <c r="I163" s="231" t="s">
        <v>79</v>
      </c>
      <c r="J163" s="11" t="s">
        <v>207</v>
      </c>
      <c r="K163" s="7" t="s">
        <v>107</v>
      </c>
      <c r="L163" s="7" t="s">
        <v>86</v>
      </c>
      <c r="M163" s="63">
        <v>40</v>
      </c>
      <c r="N163" s="247" t="s">
        <v>108</v>
      </c>
      <c r="O163" s="231" t="s">
        <v>155</v>
      </c>
      <c r="P163" s="231" t="s">
        <v>75</v>
      </c>
      <c r="Q163" s="231" t="s">
        <v>76</v>
      </c>
      <c r="R163" s="262" t="s">
        <v>77</v>
      </c>
      <c r="S163" s="262" t="s">
        <v>109</v>
      </c>
      <c r="T163" s="266">
        <f>V163+Y163</f>
        <v>9855.17</v>
      </c>
      <c r="U163" s="266" t="s">
        <v>98</v>
      </c>
      <c r="V163" s="258">
        <v>8376.89</v>
      </c>
      <c r="W163" s="258" t="s">
        <v>79</v>
      </c>
      <c r="X163" s="258" t="s">
        <v>79</v>
      </c>
      <c r="Y163" s="258">
        <v>1478.28</v>
      </c>
      <c r="Z163" s="258" t="s">
        <v>79</v>
      </c>
      <c r="AA163" s="258" t="s">
        <v>79</v>
      </c>
      <c r="AB163" s="258">
        <v>4427.63</v>
      </c>
      <c r="AC163" s="247" t="s">
        <v>110</v>
      </c>
      <c r="AD163" s="274" t="s">
        <v>79</v>
      </c>
      <c r="AE163" s="274">
        <f>V163+Y163</f>
        <v>9855.17</v>
      </c>
      <c r="AF163" s="247" t="s">
        <v>79</v>
      </c>
      <c r="AG163" s="247" t="s">
        <v>33</v>
      </c>
      <c r="AH163" s="247" t="s">
        <v>1258</v>
      </c>
      <c r="AI163" s="247" t="s">
        <v>510</v>
      </c>
      <c r="AJ163" s="247"/>
    </row>
    <row r="164" spans="2:36" s="36" customFormat="1" ht="80.25" customHeight="1" x14ac:dyDescent="0.3">
      <c r="B164" s="233"/>
      <c r="C164" s="233"/>
      <c r="D164" s="233"/>
      <c r="E164" s="273"/>
      <c r="F164" s="273"/>
      <c r="G164" s="273"/>
      <c r="H164" s="233"/>
      <c r="I164" s="233"/>
      <c r="J164" s="11" t="s">
        <v>127</v>
      </c>
      <c r="K164" s="7" t="s">
        <v>128</v>
      </c>
      <c r="L164" s="7" t="s">
        <v>85</v>
      </c>
      <c r="M164" s="63">
        <v>5</v>
      </c>
      <c r="N164" s="249"/>
      <c r="O164" s="233"/>
      <c r="P164" s="233"/>
      <c r="Q164" s="233"/>
      <c r="R164" s="264"/>
      <c r="S164" s="264"/>
      <c r="T164" s="268"/>
      <c r="U164" s="268"/>
      <c r="V164" s="260"/>
      <c r="W164" s="260"/>
      <c r="X164" s="260"/>
      <c r="Y164" s="260"/>
      <c r="Z164" s="260"/>
      <c r="AA164" s="260"/>
      <c r="AB164" s="260"/>
      <c r="AC164" s="249"/>
      <c r="AD164" s="276"/>
      <c r="AE164" s="276"/>
      <c r="AF164" s="233"/>
      <c r="AG164" s="249"/>
      <c r="AH164" s="249"/>
      <c r="AI164" s="249"/>
      <c r="AJ164" s="233"/>
    </row>
    <row r="165" spans="2:36" s="36" customFormat="1" ht="132" customHeight="1" x14ac:dyDescent="0.3">
      <c r="B165" s="238" t="s">
        <v>145</v>
      </c>
      <c r="C165" s="238" t="s">
        <v>146</v>
      </c>
      <c r="D165" s="238" t="s">
        <v>106</v>
      </c>
      <c r="E165" s="227" t="s">
        <v>67</v>
      </c>
      <c r="F165" s="227" t="s">
        <v>134</v>
      </c>
      <c r="G165" s="227" t="s">
        <v>147</v>
      </c>
      <c r="H165" s="238" t="s">
        <v>70</v>
      </c>
      <c r="I165" s="238" t="s">
        <v>79</v>
      </c>
      <c r="J165" s="11" t="s">
        <v>207</v>
      </c>
      <c r="K165" s="7" t="s">
        <v>107</v>
      </c>
      <c r="L165" s="7" t="s">
        <v>86</v>
      </c>
      <c r="M165" s="7">
        <v>40</v>
      </c>
      <c r="N165" s="239" t="s">
        <v>108</v>
      </c>
      <c r="O165" s="238" t="s">
        <v>148</v>
      </c>
      <c r="P165" s="238" t="s">
        <v>75</v>
      </c>
      <c r="Q165" s="238" t="s">
        <v>76</v>
      </c>
      <c r="R165" s="265" t="s">
        <v>77</v>
      </c>
      <c r="S165" s="265" t="s">
        <v>109</v>
      </c>
      <c r="T165" s="271">
        <f>V165+Y165</f>
        <v>165600</v>
      </c>
      <c r="U165" s="271" t="s">
        <v>79</v>
      </c>
      <c r="V165" s="258">
        <v>140760</v>
      </c>
      <c r="W165" s="261" t="s">
        <v>79</v>
      </c>
      <c r="X165" s="261" t="s">
        <v>79</v>
      </c>
      <c r="Y165" s="261">
        <v>24840</v>
      </c>
      <c r="Z165" s="261" t="s">
        <v>98</v>
      </c>
      <c r="AA165" s="261" t="s">
        <v>79</v>
      </c>
      <c r="AB165" s="261">
        <v>74400</v>
      </c>
      <c r="AC165" s="239" t="s">
        <v>149</v>
      </c>
      <c r="AD165" s="278" t="s">
        <v>79</v>
      </c>
      <c r="AE165" s="278">
        <f>V165+Y165</f>
        <v>165600</v>
      </c>
      <c r="AF165" s="239" t="s">
        <v>79</v>
      </c>
      <c r="AG165" s="239" t="s">
        <v>33</v>
      </c>
      <c r="AH165" s="239" t="s">
        <v>157</v>
      </c>
      <c r="AI165" s="239" t="s">
        <v>158</v>
      </c>
      <c r="AJ165" s="239"/>
    </row>
    <row r="166" spans="2:36" s="36" customFormat="1" ht="86.1" customHeight="1" x14ac:dyDescent="0.3">
      <c r="B166" s="238"/>
      <c r="C166" s="238"/>
      <c r="D166" s="238"/>
      <c r="E166" s="227"/>
      <c r="F166" s="227"/>
      <c r="G166" s="227"/>
      <c r="H166" s="238"/>
      <c r="I166" s="238"/>
      <c r="J166" s="11" t="s">
        <v>111</v>
      </c>
      <c r="K166" s="7" t="s">
        <v>112</v>
      </c>
      <c r="L166" s="7" t="s">
        <v>85</v>
      </c>
      <c r="M166" s="7">
        <v>1</v>
      </c>
      <c r="N166" s="239"/>
      <c r="O166" s="238"/>
      <c r="P166" s="238"/>
      <c r="Q166" s="238"/>
      <c r="R166" s="265"/>
      <c r="S166" s="265"/>
      <c r="T166" s="271"/>
      <c r="U166" s="271"/>
      <c r="V166" s="259"/>
      <c r="W166" s="261"/>
      <c r="X166" s="261"/>
      <c r="Y166" s="261"/>
      <c r="Z166" s="261"/>
      <c r="AA166" s="261"/>
      <c r="AB166" s="261"/>
      <c r="AC166" s="239"/>
      <c r="AD166" s="278"/>
      <c r="AE166" s="278"/>
      <c r="AF166" s="238"/>
      <c r="AG166" s="239"/>
      <c r="AH166" s="239"/>
      <c r="AI166" s="239"/>
      <c r="AJ166" s="238"/>
    </row>
    <row r="167" spans="2:36" s="36" customFormat="1" ht="59.1" customHeight="1" x14ac:dyDescent="0.3">
      <c r="B167" s="238"/>
      <c r="C167" s="238"/>
      <c r="D167" s="238"/>
      <c r="E167" s="227"/>
      <c r="F167" s="227"/>
      <c r="G167" s="227"/>
      <c r="H167" s="238"/>
      <c r="I167" s="238"/>
      <c r="J167" s="11" t="s">
        <v>127</v>
      </c>
      <c r="K167" s="7" t="s">
        <v>128</v>
      </c>
      <c r="L167" s="7" t="s">
        <v>85</v>
      </c>
      <c r="M167" s="63">
        <v>104</v>
      </c>
      <c r="N167" s="239"/>
      <c r="O167" s="238"/>
      <c r="P167" s="238"/>
      <c r="Q167" s="238"/>
      <c r="R167" s="265"/>
      <c r="S167" s="265"/>
      <c r="T167" s="271"/>
      <c r="U167" s="271"/>
      <c r="V167" s="260"/>
      <c r="W167" s="261"/>
      <c r="X167" s="261"/>
      <c r="Y167" s="261"/>
      <c r="Z167" s="261"/>
      <c r="AA167" s="261"/>
      <c r="AB167" s="261"/>
      <c r="AC167" s="239"/>
      <c r="AD167" s="278"/>
      <c r="AE167" s="278"/>
      <c r="AF167" s="238"/>
      <c r="AG167" s="239"/>
      <c r="AH167" s="239"/>
      <c r="AI167" s="239"/>
      <c r="AJ167" s="238"/>
    </row>
    <row r="168" spans="2:36" s="36" customFormat="1" ht="104.1" customHeight="1" x14ac:dyDescent="0.3">
      <c r="B168" s="270" t="s">
        <v>1015</v>
      </c>
      <c r="C168" s="270" t="s">
        <v>151</v>
      </c>
      <c r="D168" s="270" t="s">
        <v>106</v>
      </c>
      <c r="E168" s="322" t="s">
        <v>67</v>
      </c>
      <c r="F168" s="322" t="s">
        <v>134</v>
      </c>
      <c r="G168" s="322" t="s">
        <v>147</v>
      </c>
      <c r="H168" s="306" t="s">
        <v>70</v>
      </c>
      <c r="I168" s="270" t="s">
        <v>79</v>
      </c>
      <c r="J168" s="20" t="s">
        <v>207</v>
      </c>
      <c r="K168" s="27" t="s">
        <v>107</v>
      </c>
      <c r="L168" s="27" t="s">
        <v>86</v>
      </c>
      <c r="M168" s="27">
        <v>40</v>
      </c>
      <c r="N168" s="279" t="s">
        <v>108</v>
      </c>
      <c r="O168" s="270" t="s">
        <v>152</v>
      </c>
      <c r="P168" s="270" t="s">
        <v>75</v>
      </c>
      <c r="Q168" s="270" t="s">
        <v>76</v>
      </c>
      <c r="R168" s="310" t="s">
        <v>77</v>
      </c>
      <c r="S168" s="351" t="s">
        <v>109</v>
      </c>
      <c r="T168" s="289">
        <f>V168+Y168</f>
        <v>138000</v>
      </c>
      <c r="U168" s="289" t="s">
        <v>485</v>
      </c>
      <c r="V168" s="280">
        <v>117300</v>
      </c>
      <c r="W168" s="280" t="s">
        <v>79</v>
      </c>
      <c r="X168" s="280" t="s">
        <v>79</v>
      </c>
      <c r="Y168" s="280">
        <v>20700</v>
      </c>
      <c r="Z168" s="280" t="s">
        <v>79</v>
      </c>
      <c r="AA168" s="280" t="s">
        <v>79</v>
      </c>
      <c r="AB168" s="280">
        <v>62000</v>
      </c>
      <c r="AC168" s="309" t="s">
        <v>110</v>
      </c>
      <c r="AD168" s="358" t="s">
        <v>79</v>
      </c>
      <c r="AE168" s="358">
        <f>V168+Y168</f>
        <v>138000</v>
      </c>
      <c r="AF168" s="309" t="s">
        <v>79</v>
      </c>
      <c r="AG168" s="279" t="s">
        <v>33</v>
      </c>
      <c r="AH168" s="279" t="s">
        <v>157</v>
      </c>
      <c r="AI168" s="279" t="s">
        <v>158</v>
      </c>
      <c r="AJ168" s="309"/>
    </row>
    <row r="169" spans="2:36" s="36" customFormat="1" ht="65.099999999999994" customHeight="1" x14ac:dyDescent="0.3">
      <c r="B169" s="270"/>
      <c r="C169" s="270"/>
      <c r="D169" s="270"/>
      <c r="E169" s="322"/>
      <c r="F169" s="322"/>
      <c r="G169" s="322"/>
      <c r="H169" s="307"/>
      <c r="I169" s="270"/>
      <c r="J169" s="20" t="s">
        <v>111</v>
      </c>
      <c r="K169" s="27" t="s">
        <v>112</v>
      </c>
      <c r="L169" s="27" t="s">
        <v>85</v>
      </c>
      <c r="M169" s="27">
        <v>1</v>
      </c>
      <c r="N169" s="279"/>
      <c r="O169" s="270"/>
      <c r="P169" s="270"/>
      <c r="Q169" s="270"/>
      <c r="R169" s="310"/>
      <c r="S169" s="436"/>
      <c r="T169" s="290"/>
      <c r="U169" s="290"/>
      <c r="V169" s="281"/>
      <c r="W169" s="281"/>
      <c r="X169" s="281"/>
      <c r="Y169" s="281"/>
      <c r="Z169" s="281"/>
      <c r="AA169" s="281"/>
      <c r="AB169" s="281"/>
      <c r="AC169" s="324"/>
      <c r="AD169" s="359"/>
      <c r="AE169" s="359"/>
      <c r="AF169" s="307"/>
      <c r="AG169" s="279"/>
      <c r="AH169" s="279"/>
      <c r="AI169" s="279"/>
      <c r="AJ169" s="307"/>
    </row>
    <row r="170" spans="2:36" s="36" customFormat="1" ht="101.1" customHeight="1" x14ac:dyDescent="0.3">
      <c r="B170" s="270"/>
      <c r="C170" s="270"/>
      <c r="D170" s="270"/>
      <c r="E170" s="322"/>
      <c r="F170" s="322"/>
      <c r="G170" s="322"/>
      <c r="H170" s="308"/>
      <c r="I170" s="270"/>
      <c r="J170" s="20" t="s">
        <v>127</v>
      </c>
      <c r="K170" s="27" t="s">
        <v>128</v>
      </c>
      <c r="L170" s="27" t="s">
        <v>85</v>
      </c>
      <c r="M170" s="61">
        <v>110</v>
      </c>
      <c r="N170" s="279"/>
      <c r="O170" s="270"/>
      <c r="P170" s="270"/>
      <c r="Q170" s="270"/>
      <c r="R170" s="310"/>
      <c r="S170" s="437"/>
      <c r="T170" s="291"/>
      <c r="U170" s="291"/>
      <c r="V170" s="282"/>
      <c r="W170" s="282"/>
      <c r="X170" s="282"/>
      <c r="Y170" s="282"/>
      <c r="Z170" s="282"/>
      <c r="AA170" s="282"/>
      <c r="AB170" s="282"/>
      <c r="AC170" s="325"/>
      <c r="AD170" s="360"/>
      <c r="AE170" s="360"/>
      <c r="AF170" s="308"/>
      <c r="AG170" s="279"/>
      <c r="AH170" s="279"/>
      <c r="AI170" s="279"/>
      <c r="AJ170" s="308"/>
    </row>
    <row r="171" spans="2:36" s="36" customFormat="1" ht="101.1" customHeight="1" x14ac:dyDescent="0.3">
      <c r="B171" s="306" t="s">
        <v>1016</v>
      </c>
      <c r="C171" s="306" t="s">
        <v>153</v>
      </c>
      <c r="D171" s="306" t="s">
        <v>106</v>
      </c>
      <c r="E171" s="313" t="s">
        <v>67</v>
      </c>
      <c r="F171" s="313" t="s">
        <v>134</v>
      </c>
      <c r="G171" s="313" t="s">
        <v>147</v>
      </c>
      <c r="H171" s="306" t="s">
        <v>70</v>
      </c>
      <c r="I171" s="306" t="s">
        <v>79</v>
      </c>
      <c r="J171" s="20" t="s">
        <v>207</v>
      </c>
      <c r="K171" s="27" t="s">
        <v>107</v>
      </c>
      <c r="L171" s="27" t="s">
        <v>86</v>
      </c>
      <c r="M171" s="61">
        <v>40</v>
      </c>
      <c r="N171" s="309" t="s">
        <v>108</v>
      </c>
      <c r="O171" s="306" t="s">
        <v>148</v>
      </c>
      <c r="P171" s="306" t="s">
        <v>75</v>
      </c>
      <c r="Q171" s="306" t="s">
        <v>76</v>
      </c>
      <c r="R171" s="351" t="s">
        <v>77</v>
      </c>
      <c r="S171" s="351" t="s">
        <v>109</v>
      </c>
      <c r="T171" s="289">
        <f>V171+Y171</f>
        <v>85600</v>
      </c>
      <c r="U171" s="289" t="s">
        <v>79</v>
      </c>
      <c r="V171" s="280">
        <v>72760</v>
      </c>
      <c r="W171" s="280" t="s">
        <v>79</v>
      </c>
      <c r="X171" s="280" t="s">
        <v>79</v>
      </c>
      <c r="Y171" s="280">
        <v>12840</v>
      </c>
      <c r="Z171" s="280" t="s">
        <v>79</v>
      </c>
      <c r="AA171" s="280" t="s">
        <v>79</v>
      </c>
      <c r="AB171" s="280">
        <v>12840</v>
      </c>
      <c r="AC171" s="309" t="s">
        <v>110</v>
      </c>
      <c r="AD171" s="358" t="s">
        <v>79</v>
      </c>
      <c r="AE171" s="358">
        <f>V171+Y171</f>
        <v>85600</v>
      </c>
      <c r="AF171" s="309" t="s">
        <v>79</v>
      </c>
      <c r="AG171" s="279" t="s">
        <v>33</v>
      </c>
      <c r="AH171" s="279" t="s">
        <v>157</v>
      </c>
      <c r="AI171" s="279" t="s">
        <v>158</v>
      </c>
      <c r="AJ171" s="309"/>
    </row>
    <row r="172" spans="2:36" s="36" customFormat="1" ht="101.1" customHeight="1" x14ac:dyDescent="0.3">
      <c r="B172" s="307"/>
      <c r="C172" s="307"/>
      <c r="D172" s="307"/>
      <c r="E172" s="314"/>
      <c r="F172" s="314"/>
      <c r="G172" s="314"/>
      <c r="H172" s="307"/>
      <c r="I172" s="307"/>
      <c r="J172" s="20" t="s">
        <v>111</v>
      </c>
      <c r="K172" s="27" t="s">
        <v>112</v>
      </c>
      <c r="L172" s="27" t="s">
        <v>85</v>
      </c>
      <c r="M172" s="61">
        <v>1</v>
      </c>
      <c r="N172" s="324"/>
      <c r="O172" s="307"/>
      <c r="P172" s="307"/>
      <c r="Q172" s="307"/>
      <c r="R172" s="436"/>
      <c r="S172" s="436"/>
      <c r="T172" s="290"/>
      <c r="U172" s="290"/>
      <c r="V172" s="281"/>
      <c r="W172" s="281"/>
      <c r="X172" s="281"/>
      <c r="Y172" s="281"/>
      <c r="Z172" s="281"/>
      <c r="AA172" s="281"/>
      <c r="AB172" s="281"/>
      <c r="AC172" s="324"/>
      <c r="AD172" s="359"/>
      <c r="AE172" s="359"/>
      <c r="AF172" s="307"/>
      <c r="AG172" s="279"/>
      <c r="AH172" s="279"/>
      <c r="AI172" s="279"/>
      <c r="AJ172" s="307"/>
    </row>
    <row r="173" spans="2:36" s="36" customFormat="1" ht="115.5" customHeight="1" x14ac:dyDescent="0.3">
      <c r="B173" s="308"/>
      <c r="C173" s="308"/>
      <c r="D173" s="308"/>
      <c r="E173" s="315"/>
      <c r="F173" s="315"/>
      <c r="G173" s="315"/>
      <c r="H173" s="308"/>
      <c r="I173" s="308"/>
      <c r="J173" s="20" t="s">
        <v>127</v>
      </c>
      <c r="K173" s="27" t="s">
        <v>128</v>
      </c>
      <c r="L173" s="27" t="s">
        <v>85</v>
      </c>
      <c r="M173" s="61">
        <v>40</v>
      </c>
      <c r="N173" s="325"/>
      <c r="O173" s="308"/>
      <c r="P173" s="308"/>
      <c r="Q173" s="308"/>
      <c r="R173" s="437"/>
      <c r="S173" s="437"/>
      <c r="T173" s="291"/>
      <c r="U173" s="291"/>
      <c r="V173" s="282"/>
      <c r="W173" s="282"/>
      <c r="X173" s="282"/>
      <c r="Y173" s="282"/>
      <c r="Z173" s="282"/>
      <c r="AA173" s="282"/>
      <c r="AB173" s="282"/>
      <c r="AC173" s="325"/>
      <c r="AD173" s="360"/>
      <c r="AE173" s="360"/>
      <c r="AF173" s="308"/>
      <c r="AG173" s="279"/>
      <c r="AH173" s="279"/>
      <c r="AI173" s="279"/>
      <c r="AJ173" s="308"/>
    </row>
    <row r="174" spans="2:36" s="36" customFormat="1" ht="101.1" customHeight="1" x14ac:dyDescent="0.3">
      <c r="B174" s="306" t="s">
        <v>1017</v>
      </c>
      <c r="C174" s="306" t="s">
        <v>154</v>
      </c>
      <c r="D174" s="306" t="s">
        <v>66</v>
      </c>
      <c r="E174" s="313" t="s">
        <v>67</v>
      </c>
      <c r="F174" s="313" t="s">
        <v>134</v>
      </c>
      <c r="G174" s="313" t="s">
        <v>147</v>
      </c>
      <c r="H174" s="306" t="s">
        <v>70</v>
      </c>
      <c r="I174" s="306" t="s">
        <v>79</v>
      </c>
      <c r="J174" s="20" t="s">
        <v>111</v>
      </c>
      <c r="K174" s="27" t="s">
        <v>112</v>
      </c>
      <c r="L174" s="27" t="s">
        <v>85</v>
      </c>
      <c r="M174" s="61">
        <v>2</v>
      </c>
      <c r="N174" s="309" t="s">
        <v>108</v>
      </c>
      <c r="O174" s="306" t="s">
        <v>155</v>
      </c>
      <c r="P174" s="306" t="s">
        <v>75</v>
      </c>
      <c r="Q174" s="306" t="s">
        <v>76</v>
      </c>
      <c r="R174" s="351" t="s">
        <v>77</v>
      </c>
      <c r="S174" s="351" t="s">
        <v>109</v>
      </c>
      <c r="T174" s="289">
        <f>V174+Y174</f>
        <v>60990.630000000005</v>
      </c>
      <c r="U174" s="289" t="s">
        <v>79</v>
      </c>
      <c r="V174" s="280">
        <v>51842.04</v>
      </c>
      <c r="W174" s="280" t="s">
        <v>79</v>
      </c>
      <c r="X174" s="280" t="s">
        <v>79</v>
      </c>
      <c r="Y174" s="280">
        <v>9148.59</v>
      </c>
      <c r="Z174" s="280" t="s">
        <v>79</v>
      </c>
      <c r="AA174" s="280" t="s">
        <v>79</v>
      </c>
      <c r="AB174" s="280">
        <v>27401.59</v>
      </c>
      <c r="AC174" s="309" t="s">
        <v>110</v>
      </c>
      <c r="AD174" s="358" t="s">
        <v>79</v>
      </c>
      <c r="AE174" s="358">
        <f>V174+Y174</f>
        <v>60990.630000000005</v>
      </c>
      <c r="AF174" s="309" t="s">
        <v>79</v>
      </c>
      <c r="AG174" s="309" t="s">
        <v>33</v>
      </c>
      <c r="AH174" s="309" t="s">
        <v>157</v>
      </c>
      <c r="AI174" s="309" t="s">
        <v>158</v>
      </c>
      <c r="AJ174" s="309"/>
    </row>
    <row r="175" spans="2:36" s="36" customFormat="1" ht="181.2" customHeight="1" x14ac:dyDescent="0.3">
      <c r="B175" s="308"/>
      <c r="C175" s="308"/>
      <c r="D175" s="308"/>
      <c r="E175" s="315"/>
      <c r="F175" s="315"/>
      <c r="G175" s="315"/>
      <c r="H175" s="308"/>
      <c r="I175" s="308"/>
      <c r="J175" s="20" t="s">
        <v>127</v>
      </c>
      <c r="K175" s="27" t="s">
        <v>128</v>
      </c>
      <c r="L175" s="27" t="s">
        <v>85</v>
      </c>
      <c r="M175" s="61">
        <v>30</v>
      </c>
      <c r="N175" s="325"/>
      <c r="O175" s="308"/>
      <c r="P175" s="308"/>
      <c r="Q175" s="308"/>
      <c r="R175" s="437"/>
      <c r="S175" s="437"/>
      <c r="T175" s="291"/>
      <c r="U175" s="291"/>
      <c r="V175" s="282"/>
      <c r="W175" s="282"/>
      <c r="X175" s="282"/>
      <c r="Y175" s="282"/>
      <c r="Z175" s="282"/>
      <c r="AA175" s="282"/>
      <c r="AB175" s="282"/>
      <c r="AC175" s="325"/>
      <c r="AD175" s="360"/>
      <c r="AE175" s="360"/>
      <c r="AF175" s="308"/>
      <c r="AG175" s="325"/>
      <c r="AH175" s="325"/>
      <c r="AI175" s="325"/>
      <c r="AJ175" s="308"/>
    </row>
    <row r="176" spans="2:36" s="36" customFormat="1" ht="207" customHeight="1" x14ac:dyDescent="0.3">
      <c r="B176" s="60" t="s">
        <v>1018</v>
      </c>
      <c r="C176" s="60" t="s">
        <v>156</v>
      </c>
      <c r="D176" s="60" t="s">
        <v>66</v>
      </c>
      <c r="E176" s="66" t="s">
        <v>67</v>
      </c>
      <c r="F176" s="66" t="s">
        <v>134</v>
      </c>
      <c r="G176" s="66" t="s">
        <v>147</v>
      </c>
      <c r="H176" s="60" t="s">
        <v>70</v>
      </c>
      <c r="I176" s="60" t="s">
        <v>79</v>
      </c>
      <c r="J176" s="20" t="s">
        <v>127</v>
      </c>
      <c r="K176" s="27" t="s">
        <v>128</v>
      </c>
      <c r="L176" s="27" t="s">
        <v>85</v>
      </c>
      <c r="M176" s="61">
        <v>12</v>
      </c>
      <c r="N176" s="67" t="s">
        <v>108</v>
      </c>
      <c r="O176" s="60" t="s">
        <v>155</v>
      </c>
      <c r="P176" s="60" t="s">
        <v>75</v>
      </c>
      <c r="Q176" s="60" t="s">
        <v>76</v>
      </c>
      <c r="R176" s="68" t="s">
        <v>77</v>
      </c>
      <c r="S176" s="68" t="s">
        <v>109</v>
      </c>
      <c r="T176" s="69">
        <v>154080</v>
      </c>
      <c r="U176" s="69" t="s">
        <v>79</v>
      </c>
      <c r="V176" s="62">
        <v>130968</v>
      </c>
      <c r="W176" s="62" t="s">
        <v>79</v>
      </c>
      <c r="X176" s="62" t="s">
        <v>79</v>
      </c>
      <c r="Y176" s="62">
        <v>23112</v>
      </c>
      <c r="Z176" s="62" t="s">
        <v>79</v>
      </c>
      <c r="AA176" s="62" t="s">
        <v>79</v>
      </c>
      <c r="AB176" s="62">
        <v>69224.350000000006</v>
      </c>
      <c r="AC176" s="67" t="s">
        <v>110</v>
      </c>
      <c r="AD176" s="70" t="s">
        <v>79</v>
      </c>
      <c r="AE176" s="70">
        <v>154080</v>
      </c>
      <c r="AF176" s="67" t="s">
        <v>79</v>
      </c>
      <c r="AG176" s="67" t="s">
        <v>33</v>
      </c>
      <c r="AH176" s="67" t="s">
        <v>157</v>
      </c>
      <c r="AI176" s="67" t="s">
        <v>158</v>
      </c>
      <c r="AJ176" s="67"/>
    </row>
    <row r="177" spans="2:38" s="36" customFormat="1" ht="122.1" customHeight="1" x14ac:dyDescent="0.3">
      <c r="B177" s="22" t="s">
        <v>270</v>
      </c>
      <c r="C177" s="60" t="s">
        <v>156</v>
      </c>
      <c r="D177" s="60" t="s">
        <v>66</v>
      </c>
      <c r="E177" s="66" t="s">
        <v>67</v>
      </c>
      <c r="F177" s="66" t="s">
        <v>134</v>
      </c>
      <c r="G177" s="66" t="s">
        <v>147</v>
      </c>
      <c r="H177" s="60" t="s">
        <v>70</v>
      </c>
      <c r="I177" s="60" t="s">
        <v>79</v>
      </c>
      <c r="J177" s="20" t="s">
        <v>127</v>
      </c>
      <c r="K177" s="27" t="s">
        <v>128</v>
      </c>
      <c r="L177" s="27" t="s">
        <v>85</v>
      </c>
      <c r="M177" s="61">
        <v>6</v>
      </c>
      <c r="N177" s="67" t="s">
        <v>108</v>
      </c>
      <c r="O177" s="60" t="s">
        <v>155</v>
      </c>
      <c r="P177" s="22" t="s">
        <v>75</v>
      </c>
      <c r="Q177" s="22" t="s">
        <v>76</v>
      </c>
      <c r="R177" s="49" t="s">
        <v>77</v>
      </c>
      <c r="S177" s="68" t="s">
        <v>109</v>
      </c>
      <c r="T177" s="69">
        <f>V177+Y177</f>
        <v>0</v>
      </c>
      <c r="U177" s="69" t="s">
        <v>79</v>
      </c>
      <c r="V177" s="62">
        <v>0</v>
      </c>
      <c r="W177" s="62" t="s">
        <v>79</v>
      </c>
      <c r="X177" s="62" t="s">
        <v>79</v>
      </c>
      <c r="Y177" s="62">
        <v>0</v>
      </c>
      <c r="Z177" s="62" t="s">
        <v>79</v>
      </c>
      <c r="AA177" s="62" t="s">
        <v>79</v>
      </c>
      <c r="AB177" s="62">
        <v>0</v>
      </c>
      <c r="AC177" s="67" t="s">
        <v>110</v>
      </c>
      <c r="AD177" s="70" t="s">
        <v>79</v>
      </c>
      <c r="AE177" s="70">
        <f>V177+Y177</f>
        <v>0</v>
      </c>
      <c r="AF177" s="67" t="s">
        <v>79</v>
      </c>
      <c r="AG177" s="67" t="s">
        <v>33</v>
      </c>
      <c r="AH177" s="67" t="s">
        <v>157</v>
      </c>
      <c r="AI177" s="67" t="s">
        <v>158</v>
      </c>
      <c r="AJ177" s="21"/>
    </row>
    <row r="178" spans="2:38" s="36" customFormat="1" ht="95.1" customHeight="1" x14ac:dyDescent="0.3">
      <c r="B178" s="231" t="s">
        <v>486</v>
      </c>
      <c r="C178" s="231" t="s">
        <v>159</v>
      </c>
      <c r="D178" s="231" t="s">
        <v>66</v>
      </c>
      <c r="E178" s="226" t="s">
        <v>67</v>
      </c>
      <c r="F178" s="226" t="s">
        <v>134</v>
      </c>
      <c r="G178" s="226" t="s">
        <v>147</v>
      </c>
      <c r="H178" s="231" t="s">
        <v>70</v>
      </c>
      <c r="I178" s="231" t="s">
        <v>79</v>
      </c>
      <c r="J178" s="11" t="s">
        <v>207</v>
      </c>
      <c r="K178" s="7" t="s">
        <v>107</v>
      </c>
      <c r="L178" s="7" t="s">
        <v>86</v>
      </c>
      <c r="M178" s="63">
        <v>40</v>
      </c>
      <c r="N178" s="247" t="s">
        <v>108</v>
      </c>
      <c r="O178" s="231" t="s">
        <v>152</v>
      </c>
      <c r="P178" s="231" t="s">
        <v>75</v>
      </c>
      <c r="Q178" s="231" t="s">
        <v>76</v>
      </c>
      <c r="R178" s="262" t="s">
        <v>77</v>
      </c>
      <c r="S178" s="262" t="s">
        <v>109</v>
      </c>
      <c r="T178" s="266">
        <f>V178+Y178</f>
        <v>59225.409999999996</v>
      </c>
      <c r="U178" s="266" t="s">
        <v>79</v>
      </c>
      <c r="V178" s="258">
        <v>50341.599999999999</v>
      </c>
      <c r="W178" s="258" t="s">
        <v>79</v>
      </c>
      <c r="X178" s="258" t="s">
        <v>79</v>
      </c>
      <c r="Y178" s="258">
        <v>8883.81</v>
      </c>
      <c r="Z178" s="258" t="s">
        <v>79</v>
      </c>
      <c r="AA178" s="258" t="s">
        <v>79</v>
      </c>
      <c r="AB178" s="258">
        <v>26608.51</v>
      </c>
      <c r="AC178" s="247" t="s">
        <v>110</v>
      </c>
      <c r="AD178" s="274" t="s">
        <v>79</v>
      </c>
      <c r="AE178" s="274">
        <f>V178+Y178</f>
        <v>59225.409999999996</v>
      </c>
      <c r="AF178" s="247" t="s">
        <v>79</v>
      </c>
      <c r="AG178" s="247" t="s">
        <v>33</v>
      </c>
      <c r="AH178" s="247" t="s">
        <v>252</v>
      </c>
      <c r="AI178" s="247" t="s">
        <v>253</v>
      </c>
      <c r="AJ178" s="247"/>
    </row>
    <row r="179" spans="2:38" s="36" customFormat="1" ht="109.2" customHeight="1" x14ac:dyDescent="0.3">
      <c r="B179" s="232"/>
      <c r="C179" s="232"/>
      <c r="D179" s="232"/>
      <c r="E179" s="234"/>
      <c r="F179" s="234"/>
      <c r="G179" s="234"/>
      <c r="H179" s="232"/>
      <c r="I179" s="232"/>
      <c r="J179" s="11" t="s">
        <v>111</v>
      </c>
      <c r="K179" s="7" t="s">
        <v>112</v>
      </c>
      <c r="L179" s="7" t="s">
        <v>85</v>
      </c>
      <c r="M179" s="63">
        <v>1</v>
      </c>
      <c r="N179" s="248"/>
      <c r="O179" s="232"/>
      <c r="P179" s="232"/>
      <c r="Q179" s="232"/>
      <c r="R179" s="263"/>
      <c r="S179" s="263"/>
      <c r="T179" s="267"/>
      <c r="U179" s="267"/>
      <c r="V179" s="259"/>
      <c r="W179" s="259"/>
      <c r="X179" s="259"/>
      <c r="Y179" s="259"/>
      <c r="Z179" s="259"/>
      <c r="AA179" s="259"/>
      <c r="AB179" s="259"/>
      <c r="AC179" s="248"/>
      <c r="AD179" s="275"/>
      <c r="AE179" s="275"/>
      <c r="AF179" s="232"/>
      <c r="AG179" s="248"/>
      <c r="AH179" s="248"/>
      <c r="AI179" s="248"/>
      <c r="AJ179" s="232"/>
    </row>
    <row r="180" spans="2:38" s="36" customFormat="1" ht="100.5" customHeight="1" x14ac:dyDescent="0.3">
      <c r="B180" s="233"/>
      <c r="C180" s="233"/>
      <c r="D180" s="233"/>
      <c r="E180" s="273"/>
      <c r="F180" s="273"/>
      <c r="G180" s="273"/>
      <c r="H180" s="233"/>
      <c r="I180" s="233"/>
      <c r="J180" s="11" t="s">
        <v>127</v>
      </c>
      <c r="K180" s="7" t="s">
        <v>128</v>
      </c>
      <c r="L180" s="7" t="s">
        <v>85</v>
      </c>
      <c r="M180" s="63">
        <v>36</v>
      </c>
      <c r="N180" s="249"/>
      <c r="O180" s="233"/>
      <c r="P180" s="233"/>
      <c r="Q180" s="233"/>
      <c r="R180" s="264"/>
      <c r="S180" s="264"/>
      <c r="T180" s="268"/>
      <c r="U180" s="268"/>
      <c r="V180" s="260"/>
      <c r="W180" s="260"/>
      <c r="X180" s="260"/>
      <c r="Y180" s="260"/>
      <c r="Z180" s="260"/>
      <c r="AA180" s="260"/>
      <c r="AB180" s="260"/>
      <c r="AC180" s="249"/>
      <c r="AD180" s="276"/>
      <c r="AE180" s="276"/>
      <c r="AF180" s="233"/>
      <c r="AG180" s="249"/>
      <c r="AH180" s="249"/>
      <c r="AI180" s="249"/>
      <c r="AJ180" s="233"/>
    </row>
    <row r="181" spans="2:38" s="36" customFormat="1" ht="93" customHeight="1" x14ac:dyDescent="0.3">
      <c r="B181" s="231" t="s">
        <v>487</v>
      </c>
      <c r="C181" s="231" t="s">
        <v>162</v>
      </c>
      <c r="D181" s="231" t="s">
        <v>66</v>
      </c>
      <c r="E181" s="226" t="s">
        <v>67</v>
      </c>
      <c r="F181" s="226" t="s">
        <v>134</v>
      </c>
      <c r="G181" s="226" t="s">
        <v>147</v>
      </c>
      <c r="H181" s="231" t="s">
        <v>70</v>
      </c>
      <c r="I181" s="231" t="s">
        <v>79</v>
      </c>
      <c r="J181" s="11" t="s">
        <v>207</v>
      </c>
      <c r="K181" s="7" t="s">
        <v>107</v>
      </c>
      <c r="L181" s="7" t="s">
        <v>86</v>
      </c>
      <c r="M181" s="63">
        <v>40</v>
      </c>
      <c r="N181" s="247" t="s">
        <v>108</v>
      </c>
      <c r="O181" s="231" t="s">
        <v>152</v>
      </c>
      <c r="P181" s="231" t="s">
        <v>75</v>
      </c>
      <c r="Q181" s="231" t="s">
        <v>76</v>
      </c>
      <c r="R181" s="262" t="s">
        <v>77</v>
      </c>
      <c r="S181" s="262" t="s">
        <v>109</v>
      </c>
      <c r="T181" s="266">
        <f>V181+Y181</f>
        <v>175029.33</v>
      </c>
      <c r="U181" s="266" t="s">
        <v>79</v>
      </c>
      <c r="V181" s="258">
        <v>148774.93</v>
      </c>
      <c r="W181" s="258" t="s">
        <v>79</v>
      </c>
      <c r="X181" s="258" t="s">
        <v>79</v>
      </c>
      <c r="Y181" s="258">
        <v>26254.400000000001</v>
      </c>
      <c r="Z181" s="258" t="s">
        <v>79</v>
      </c>
      <c r="AA181" s="258" t="s">
        <v>79</v>
      </c>
      <c r="AB181" s="258">
        <v>19447.7</v>
      </c>
      <c r="AC181" s="247" t="s">
        <v>110</v>
      </c>
      <c r="AD181" s="274" t="s">
        <v>79</v>
      </c>
      <c r="AE181" s="274">
        <f>V181+Y181</f>
        <v>175029.33</v>
      </c>
      <c r="AF181" s="247" t="s">
        <v>79</v>
      </c>
      <c r="AG181" s="247" t="s">
        <v>33</v>
      </c>
      <c r="AH181" s="247" t="s">
        <v>252</v>
      </c>
      <c r="AI181" s="247" t="s">
        <v>253</v>
      </c>
      <c r="AJ181" s="247"/>
    </row>
    <row r="182" spans="2:38" s="36" customFormat="1" ht="59.1" customHeight="1" x14ac:dyDescent="0.3">
      <c r="B182" s="232"/>
      <c r="C182" s="232"/>
      <c r="D182" s="232"/>
      <c r="E182" s="234"/>
      <c r="F182" s="234"/>
      <c r="G182" s="234"/>
      <c r="H182" s="232"/>
      <c r="I182" s="232"/>
      <c r="J182" s="11" t="s">
        <v>111</v>
      </c>
      <c r="K182" s="7" t="s">
        <v>112</v>
      </c>
      <c r="L182" s="7" t="s">
        <v>85</v>
      </c>
      <c r="M182" s="63">
        <v>2</v>
      </c>
      <c r="N182" s="248"/>
      <c r="O182" s="232"/>
      <c r="P182" s="232"/>
      <c r="Q182" s="232"/>
      <c r="R182" s="263"/>
      <c r="S182" s="263"/>
      <c r="T182" s="267"/>
      <c r="U182" s="267"/>
      <c r="V182" s="259"/>
      <c r="W182" s="259"/>
      <c r="X182" s="259"/>
      <c r="Y182" s="259"/>
      <c r="Z182" s="259"/>
      <c r="AA182" s="259"/>
      <c r="AB182" s="259"/>
      <c r="AC182" s="248"/>
      <c r="AD182" s="275"/>
      <c r="AE182" s="275"/>
      <c r="AF182" s="232"/>
      <c r="AG182" s="248"/>
      <c r="AH182" s="248"/>
      <c r="AI182" s="248"/>
      <c r="AJ182" s="232"/>
    </row>
    <row r="183" spans="2:38" s="36" customFormat="1" ht="121.2" customHeight="1" x14ac:dyDescent="0.3">
      <c r="B183" s="233"/>
      <c r="C183" s="233"/>
      <c r="D183" s="233"/>
      <c r="E183" s="273"/>
      <c r="F183" s="273"/>
      <c r="G183" s="273"/>
      <c r="H183" s="233"/>
      <c r="I183" s="233"/>
      <c r="J183" s="11" t="s">
        <v>127</v>
      </c>
      <c r="K183" s="7" t="s">
        <v>128</v>
      </c>
      <c r="L183" s="7" t="s">
        <v>85</v>
      </c>
      <c r="M183" s="63">
        <v>140</v>
      </c>
      <c r="N183" s="249"/>
      <c r="O183" s="233"/>
      <c r="P183" s="233"/>
      <c r="Q183" s="233"/>
      <c r="R183" s="264"/>
      <c r="S183" s="264"/>
      <c r="T183" s="268"/>
      <c r="U183" s="268"/>
      <c r="V183" s="260"/>
      <c r="W183" s="260"/>
      <c r="X183" s="260"/>
      <c r="Y183" s="260"/>
      <c r="Z183" s="260"/>
      <c r="AA183" s="260"/>
      <c r="AB183" s="260"/>
      <c r="AC183" s="249"/>
      <c r="AD183" s="276"/>
      <c r="AE183" s="276"/>
      <c r="AF183" s="233"/>
      <c r="AG183" s="249"/>
      <c r="AH183" s="249"/>
      <c r="AI183" s="249"/>
      <c r="AJ183" s="233"/>
    </row>
    <row r="184" spans="2:38" s="36" customFormat="1" ht="53.1" customHeight="1" x14ac:dyDescent="0.3">
      <c r="B184" s="231" t="s">
        <v>488</v>
      </c>
      <c r="C184" s="231" t="s">
        <v>163</v>
      </c>
      <c r="D184" s="231" t="s">
        <v>66</v>
      </c>
      <c r="E184" s="226" t="s">
        <v>67</v>
      </c>
      <c r="F184" s="226" t="s">
        <v>132</v>
      </c>
      <c r="G184" s="226" t="s">
        <v>69</v>
      </c>
      <c r="H184" s="231" t="s">
        <v>70</v>
      </c>
      <c r="I184" s="231" t="s">
        <v>79</v>
      </c>
      <c r="J184" s="11" t="s">
        <v>113</v>
      </c>
      <c r="K184" s="7" t="s">
        <v>114</v>
      </c>
      <c r="L184" s="7" t="s">
        <v>115</v>
      </c>
      <c r="M184" s="63">
        <v>3</v>
      </c>
      <c r="N184" s="247" t="s">
        <v>108</v>
      </c>
      <c r="O184" s="231" t="s">
        <v>164</v>
      </c>
      <c r="P184" s="231" t="s">
        <v>75</v>
      </c>
      <c r="Q184" s="231" t="s">
        <v>76</v>
      </c>
      <c r="R184" s="262" t="s">
        <v>77</v>
      </c>
      <c r="S184" s="262" t="s">
        <v>109</v>
      </c>
      <c r="T184" s="266">
        <f>V184+Y184</f>
        <v>224700.01</v>
      </c>
      <c r="U184" s="266" t="s">
        <v>79</v>
      </c>
      <c r="V184" s="258">
        <v>190995.01</v>
      </c>
      <c r="W184" s="258" t="s">
        <v>79</v>
      </c>
      <c r="X184" s="258" t="s">
        <v>79</v>
      </c>
      <c r="Y184" s="258">
        <v>33705</v>
      </c>
      <c r="Z184" s="258" t="s">
        <v>79</v>
      </c>
      <c r="AA184" s="258" t="s">
        <v>79</v>
      </c>
      <c r="AB184" s="258">
        <v>24966.67</v>
      </c>
      <c r="AC184" s="258" t="s">
        <v>80</v>
      </c>
      <c r="AD184" s="258" t="s">
        <v>79</v>
      </c>
      <c r="AE184" s="258">
        <f>V184+Y184</f>
        <v>224700.01</v>
      </c>
      <c r="AF184" s="247" t="s">
        <v>79</v>
      </c>
      <c r="AG184" s="247" t="s">
        <v>33</v>
      </c>
      <c r="AH184" s="247" t="s">
        <v>253</v>
      </c>
      <c r="AI184" s="247" t="s">
        <v>166</v>
      </c>
      <c r="AJ184" s="247"/>
    </row>
    <row r="185" spans="2:38" s="36" customFormat="1" ht="57" customHeight="1" x14ac:dyDescent="0.3">
      <c r="B185" s="232"/>
      <c r="C185" s="232"/>
      <c r="D185" s="232"/>
      <c r="E185" s="234"/>
      <c r="F185" s="234"/>
      <c r="G185" s="234"/>
      <c r="H185" s="232"/>
      <c r="I185" s="232"/>
      <c r="J185" s="11" t="s">
        <v>116</v>
      </c>
      <c r="K185" s="7" t="s">
        <v>117</v>
      </c>
      <c r="L185" s="7" t="s">
        <v>85</v>
      </c>
      <c r="M185" s="63">
        <v>2</v>
      </c>
      <c r="N185" s="248"/>
      <c r="O185" s="232"/>
      <c r="P185" s="232"/>
      <c r="Q185" s="232"/>
      <c r="R185" s="263"/>
      <c r="S185" s="263"/>
      <c r="T185" s="267"/>
      <c r="U185" s="267"/>
      <c r="V185" s="259"/>
      <c r="W185" s="259"/>
      <c r="X185" s="259"/>
      <c r="Y185" s="259"/>
      <c r="Z185" s="259"/>
      <c r="AA185" s="259"/>
      <c r="AB185" s="259"/>
      <c r="AC185" s="259"/>
      <c r="AD185" s="259"/>
      <c r="AE185" s="259"/>
      <c r="AF185" s="232"/>
      <c r="AG185" s="248"/>
      <c r="AH185" s="248"/>
      <c r="AI185" s="248"/>
      <c r="AJ185" s="232"/>
    </row>
    <row r="186" spans="2:38" s="36" customFormat="1" ht="49.2" customHeight="1" x14ac:dyDescent="0.3">
      <c r="B186" s="232"/>
      <c r="C186" s="232"/>
      <c r="D186" s="232"/>
      <c r="E186" s="234"/>
      <c r="F186" s="234"/>
      <c r="G186" s="234"/>
      <c r="H186" s="232"/>
      <c r="I186" s="232"/>
      <c r="J186" s="11" t="s">
        <v>208</v>
      </c>
      <c r="K186" s="7" t="s">
        <v>118</v>
      </c>
      <c r="L186" s="7" t="s">
        <v>119</v>
      </c>
      <c r="M186" s="63">
        <v>2</v>
      </c>
      <c r="N186" s="248"/>
      <c r="O186" s="232"/>
      <c r="P186" s="232"/>
      <c r="Q186" s="232"/>
      <c r="R186" s="263"/>
      <c r="S186" s="263"/>
      <c r="T186" s="267"/>
      <c r="U186" s="267"/>
      <c r="V186" s="259"/>
      <c r="W186" s="259"/>
      <c r="X186" s="259"/>
      <c r="Y186" s="259"/>
      <c r="Z186" s="259"/>
      <c r="AA186" s="259"/>
      <c r="AB186" s="259"/>
      <c r="AC186" s="259"/>
      <c r="AD186" s="259"/>
      <c r="AE186" s="259"/>
      <c r="AF186" s="232"/>
      <c r="AG186" s="248"/>
      <c r="AH186" s="248"/>
      <c r="AI186" s="248"/>
      <c r="AJ186" s="232"/>
    </row>
    <row r="187" spans="2:38" s="36" customFormat="1" ht="44.1" customHeight="1" x14ac:dyDescent="0.3">
      <c r="B187" s="233"/>
      <c r="C187" s="233"/>
      <c r="D187" s="233"/>
      <c r="E187" s="273"/>
      <c r="F187" s="273"/>
      <c r="G187" s="273"/>
      <c r="H187" s="233"/>
      <c r="I187" s="233"/>
      <c r="J187" s="11" t="s">
        <v>120</v>
      </c>
      <c r="K187" s="7" t="s">
        <v>121</v>
      </c>
      <c r="L187" s="7" t="s">
        <v>119</v>
      </c>
      <c r="M187" s="63">
        <v>2</v>
      </c>
      <c r="N187" s="249"/>
      <c r="O187" s="233"/>
      <c r="P187" s="233"/>
      <c r="Q187" s="233"/>
      <c r="R187" s="264"/>
      <c r="S187" s="264"/>
      <c r="T187" s="268"/>
      <c r="U187" s="268"/>
      <c r="V187" s="260"/>
      <c r="W187" s="260"/>
      <c r="X187" s="260"/>
      <c r="Y187" s="260"/>
      <c r="Z187" s="260"/>
      <c r="AA187" s="260"/>
      <c r="AB187" s="260"/>
      <c r="AC187" s="260"/>
      <c r="AD187" s="260"/>
      <c r="AE187" s="260"/>
      <c r="AF187" s="233"/>
      <c r="AG187" s="249"/>
      <c r="AH187" s="249"/>
      <c r="AI187" s="249"/>
      <c r="AJ187" s="233"/>
    </row>
    <row r="188" spans="2:38" s="149" customFormat="1" ht="52.2" customHeight="1" x14ac:dyDescent="0.3">
      <c r="B188" s="270" t="s">
        <v>489</v>
      </c>
      <c r="C188" s="270" t="s">
        <v>165</v>
      </c>
      <c r="D188" s="270" t="s">
        <v>66</v>
      </c>
      <c r="E188" s="322" t="s">
        <v>67</v>
      </c>
      <c r="F188" s="322" t="s">
        <v>132</v>
      </c>
      <c r="G188" s="322" t="s">
        <v>69</v>
      </c>
      <c r="H188" s="270" t="s">
        <v>70</v>
      </c>
      <c r="I188" s="270" t="s">
        <v>79</v>
      </c>
      <c r="J188" s="20" t="s">
        <v>113</v>
      </c>
      <c r="K188" s="27" t="s">
        <v>114</v>
      </c>
      <c r="L188" s="27" t="s">
        <v>115</v>
      </c>
      <c r="M188" s="27">
        <v>1</v>
      </c>
      <c r="N188" s="279" t="s">
        <v>108</v>
      </c>
      <c r="O188" s="270" t="s">
        <v>164</v>
      </c>
      <c r="P188" s="270" t="s">
        <v>75</v>
      </c>
      <c r="Q188" s="270" t="s">
        <v>76</v>
      </c>
      <c r="R188" s="310" t="s">
        <v>77</v>
      </c>
      <c r="S188" s="310" t="s">
        <v>109</v>
      </c>
      <c r="T188" s="286">
        <f>V188+Y188</f>
        <v>74899.989999999991</v>
      </c>
      <c r="U188" s="286" t="s">
        <v>79</v>
      </c>
      <c r="V188" s="269">
        <v>63664.99</v>
      </c>
      <c r="W188" s="269" t="s">
        <v>79</v>
      </c>
      <c r="X188" s="269" t="s">
        <v>79</v>
      </c>
      <c r="Y188" s="269">
        <v>11235</v>
      </c>
      <c r="Z188" s="269" t="s">
        <v>79</v>
      </c>
      <c r="AA188" s="269" t="s">
        <v>79</v>
      </c>
      <c r="AB188" s="269">
        <v>33650.720000000001</v>
      </c>
      <c r="AC188" s="269" t="s">
        <v>80</v>
      </c>
      <c r="AD188" s="269" t="s">
        <v>79</v>
      </c>
      <c r="AE188" s="269">
        <f>+V188+Y188</f>
        <v>74899.989999999991</v>
      </c>
      <c r="AF188" s="279" t="s">
        <v>79</v>
      </c>
      <c r="AG188" s="279" t="s">
        <v>33</v>
      </c>
      <c r="AH188" s="309" t="s">
        <v>253</v>
      </c>
      <c r="AI188" s="309" t="s">
        <v>166</v>
      </c>
      <c r="AJ188" s="279"/>
    </row>
    <row r="189" spans="2:38" s="149" customFormat="1" ht="55.2" x14ac:dyDescent="0.3">
      <c r="B189" s="270"/>
      <c r="C189" s="270"/>
      <c r="D189" s="270"/>
      <c r="E189" s="322"/>
      <c r="F189" s="322"/>
      <c r="G189" s="322"/>
      <c r="H189" s="270"/>
      <c r="I189" s="270"/>
      <c r="J189" s="20" t="s">
        <v>116</v>
      </c>
      <c r="K189" s="27" t="s">
        <v>117</v>
      </c>
      <c r="L189" s="27" t="s">
        <v>85</v>
      </c>
      <c r="M189" s="27">
        <v>1</v>
      </c>
      <c r="N189" s="279"/>
      <c r="O189" s="270"/>
      <c r="P189" s="270"/>
      <c r="Q189" s="270"/>
      <c r="R189" s="310"/>
      <c r="S189" s="310"/>
      <c r="T189" s="286"/>
      <c r="U189" s="286"/>
      <c r="V189" s="269"/>
      <c r="W189" s="269"/>
      <c r="X189" s="269"/>
      <c r="Y189" s="269"/>
      <c r="Z189" s="269"/>
      <c r="AA189" s="269"/>
      <c r="AB189" s="269"/>
      <c r="AC189" s="269"/>
      <c r="AD189" s="269"/>
      <c r="AE189" s="269"/>
      <c r="AF189" s="270"/>
      <c r="AG189" s="279"/>
      <c r="AH189" s="324"/>
      <c r="AI189" s="324"/>
      <c r="AJ189" s="270"/>
    </row>
    <row r="190" spans="2:38" s="149" customFormat="1" ht="41.4" x14ac:dyDescent="0.3">
      <c r="B190" s="270"/>
      <c r="C190" s="270"/>
      <c r="D190" s="270"/>
      <c r="E190" s="322"/>
      <c r="F190" s="322"/>
      <c r="G190" s="322"/>
      <c r="H190" s="270"/>
      <c r="I190" s="270"/>
      <c r="J190" s="20" t="s">
        <v>208</v>
      </c>
      <c r="K190" s="27" t="s">
        <v>118</v>
      </c>
      <c r="L190" s="27" t="s">
        <v>119</v>
      </c>
      <c r="M190" s="27">
        <v>1</v>
      </c>
      <c r="N190" s="279"/>
      <c r="O190" s="270"/>
      <c r="P190" s="270"/>
      <c r="Q190" s="270"/>
      <c r="R190" s="310"/>
      <c r="S190" s="310"/>
      <c r="T190" s="286"/>
      <c r="U190" s="286"/>
      <c r="V190" s="269"/>
      <c r="W190" s="269"/>
      <c r="X190" s="269"/>
      <c r="Y190" s="269"/>
      <c r="Z190" s="269"/>
      <c r="AA190" s="269"/>
      <c r="AB190" s="269"/>
      <c r="AC190" s="269"/>
      <c r="AD190" s="269"/>
      <c r="AE190" s="269"/>
      <c r="AF190" s="270"/>
      <c r="AG190" s="279"/>
      <c r="AH190" s="324"/>
      <c r="AI190" s="324"/>
      <c r="AJ190" s="270"/>
    </row>
    <row r="191" spans="2:38" s="149" customFormat="1" ht="27.6" x14ac:dyDescent="0.3">
      <c r="B191" s="270"/>
      <c r="C191" s="270"/>
      <c r="D191" s="270"/>
      <c r="E191" s="322"/>
      <c r="F191" s="322"/>
      <c r="G191" s="322"/>
      <c r="H191" s="270"/>
      <c r="I191" s="270"/>
      <c r="J191" s="20" t="s">
        <v>120</v>
      </c>
      <c r="K191" s="27" t="s">
        <v>121</v>
      </c>
      <c r="L191" s="27" t="s">
        <v>119</v>
      </c>
      <c r="M191" s="61">
        <v>1</v>
      </c>
      <c r="N191" s="309"/>
      <c r="O191" s="306"/>
      <c r="P191" s="306"/>
      <c r="Q191" s="306"/>
      <c r="R191" s="310"/>
      <c r="S191" s="310"/>
      <c r="T191" s="286"/>
      <c r="U191" s="286"/>
      <c r="V191" s="269"/>
      <c r="W191" s="269"/>
      <c r="X191" s="269"/>
      <c r="Y191" s="269"/>
      <c r="Z191" s="269"/>
      <c r="AA191" s="269"/>
      <c r="AB191" s="269"/>
      <c r="AC191" s="269"/>
      <c r="AD191" s="269"/>
      <c r="AE191" s="269"/>
      <c r="AF191" s="270"/>
      <c r="AG191" s="279"/>
      <c r="AH191" s="325"/>
      <c r="AI191" s="325"/>
      <c r="AJ191" s="270"/>
    </row>
    <row r="192" spans="2:38" ht="104.4" customHeight="1" x14ac:dyDescent="0.3">
      <c r="B192" s="232" t="s">
        <v>1009</v>
      </c>
      <c r="C192" s="232" t="s">
        <v>1006</v>
      </c>
      <c r="D192" s="232" t="s">
        <v>66</v>
      </c>
      <c r="E192" s="232" t="s">
        <v>1007</v>
      </c>
      <c r="F192" s="232" t="s">
        <v>1008</v>
      </c>
      <c r="G192" s="232" t="s">
        <v>632</v>
      </c>
      <c r="H192" s="231" t="s">
        <v>70</v>
      </c>
      <c r="I192" s="231" t="s">
        <v>98</v>
      </c>
      <c r="J192" s="11" t="s">
        <v>207</v>
      </c>
      <c r="K192" s="7" t="s">
        <v>107</v>
      </c>
      <c r="L192" s="7" t="s">
        <v>86</v>
      </c>
      <c r="M192" s="63">
        <v>40</v>
      </c>
      <c r="N192" s="235" t="s">
        <v>641</v>
      </c>
      <c r="O192" s="235" t="s">
        <v>148</v>
      </c>
      <c r="P192" s="238" t="s">
        <v>75</v>
      </c>
      <c r="Q192" s="238" t="s">
        <v>76</v>
      </c>
      <c r="R192" s="262" t="s">
        <v>77</v>
      </c>
      <c r="S192" s="262" t="s">
        <v>109</v>
      </c>
      <c r="T192" s="316">
        <f>+V192+Y192</f>
        <v>85600</v>
      </c>
      <c r="U192" s="262" t="s">
        <v>98</v>
      </c>
      <c r="V192" s="319">
        <v>72760</v>
      </c>
      <c r="W192" s="319" t="s">
        <v>98</v>
      </c>
      <c r="X192" s="319" t="s">
        <v>98</v>
      </c>
      <c r="Y192" s="319">
        <v>12840</v>
      </c>
      <c r="Z192" s="319" t="s">
        <v>98</v>
      </c>
      <c r="AA192" s="319" t="s">
        <v>98</v>
      </c>
      <c r="AB192" s="319">
        <v>9511.11</v>
      </c>
      <c r="AC192" s="319" t="s">
        <v>110</v>
      </c>
      <c r="AD192" s="316" t="s">
        <v>98</v>
      </c>
      <c r="AE192" s="319">
        <f>+V192+Y192</f>
        <v>85600</v>
      </c>
      <c r="AF192" s="262" t="s">
        <v>98</v>
      </c>
      <c r="AG192" s="292" t="s">
        <v>33</v>
      </c>
      <c r="AH192" s="292" t="s">
        <v>252</v>
      </c>
      <c r="AI192" s="292" t="s">
        <v>253</v>
      </c>
      <c r="AJ192" s="265"/>
      <c r="AK192" s="401"/>
      <c r="AL192" s="401"/>
    </row>
    <row r="193" spans="2:38" ht="104.4" customHeight="1" x14ac:dyDescent="0.3">
      <c r="B193" s="232"/>
      <c r="C193" s="355"/>
      <c r="D193" s="355"/>
      <c r="E193" s="355"/>
      <c r="F193" s="355"/>
      <c r="G193" s="355"/>
      <c r="H193" s="232"/>
      <c r="I193" s="232"/>
      <c r="J193" s="11" t="s">
        <v>111</v>
      </c>
      <c r="K193" s="7" t="s">
        <v>112</v>
      </c>
      <c r="L193" s="7" t="s">
        <v>85</v>
      </c>
      <c r="M193" s="63">
        <v>1</v>
      </c>
      <c r="N193" s="435"/>
      <c r="O193" s="435"/>
      <c r="P193" s="238"/>
      <c r="Q193" s="238"/>
      <c r="R193" s="263"/>
      <c r="S193" s="263"/>
      <c r="T193" s="317"/>
      <c r="U193" s="263"/>
      <c r="V193" s="320"/>
      <c r="W193" s="320"/>
      <c r="X193" s="320"/>
      <c r="Y193" s="320"/>
      <c r="Z193" s="320"/>
      <c r="AA193" s="320"/>
      <c r="AB193" s="320"/>
      <c r="AC193" s="320"/>
      <c r="AD193" s="317"/>
      <c r="AE193" s="320"/>
      <c r="AF193" s="263"/>
      <c r="AG193" s="402"/>
      <c r="AH193" s="402"/>
      <c r="AI193" s="402"/>
      <c r="AJ193" s="265"/>
      <c r="AK193" s="401"/>
      <c r="AL193" s="401"/>
    </row>
    <row r="194" spans="2:38" ht="38.4" customHeight="1" x14ac:dyDescent="0.3">
      <c r="B194" s="232"/>
      <c r="C194" s="355"/>
      <c r="D194" s="355"/>
      <c r="E194" s="355"/>
      <c r="F194" s="355"/>
      <c r="G194" s="355"/>
      <c r="H194" s="232"/>
      <c r="I194" s="232"/>
      <c r="J194" s="28" t="s">
        <v>127</v>
      </c>
      <c r="K194" s="14" t="s">
        <v>128</v>
      </c>
      <c r="L194" s="14" t="s">
        <v>85</v>
      </c>
      <c r="M194" s="71">
        <v>40</v>
      </c>
      <c r="N194" s="435"/>
      <c r="O194" s="435"/>
      <c r="P194" s="238"/>
      <c r="Q194" s="238"/>
      <c r="R194" s="264"/>
      <c r="S194" s="264"/>
      <c r="T194" s="318"/>
      <c r="U194" s="264"/>
      <c r="V194" s="321"/>
      <c r="W194" s="321"/>
      <c r="X194" s="321"/>
      <c r="Y194" s="321"/>
      <c r="Z194" s="321"/>
      <c r="AA194" s="321"/>
      <c r="AB194" s="321"/>
      <c r="AC194" s="321"/>
      <c r="AD194" s="318"/>
      <c r="AE194" s="321"/>
      <c r="AF194" s="264"/>
      <c r="AG194" s="293"/>
      <c r="AH194" s="293"/>
      <c r="AI194" s="293"/>
      <c r="AJ194" s="265"/>
      <c r="AK194" s="401"/>
      <c r="AL194" s="401"/>
    </row>
    <row r="195" spans="2:38" ht="69" x14ac:dyDescent="0.3">
      <c r="B195" s="238" t="s">
        <v>1010</v>
      </c>
      <c r="C195" s="227" t="s">
        <v>1011</v>
      </c>
      <c r="D195" s="227" t="s">
        <v>66</v>
      </c>
      <c r="E195" s="227" t="s">
        <v>1007</v>
      </c>
      <c r="F195" s="350" t="s">
        <v>1012</v>
      </c>
      <c r="G195" s="350" t="s">
        <v>632</v>
      </c>
      <c r="H195" s="238" t="s">
        <v>70</v>
      </c>
      <c r="I195" s="238" t="s">
        <v>98</v>
      </c>
      <c r="J195" s="54" t="s">
        <v>954</v>
      </c>
      <c r="K195" s="80" t="s">
        <v>112</v>
      </c>
      <c r="L195" s="97" t="s">
        <v>85</v>
      </c>
      <c r="M195" s="86">
        <v>1</v>
      </c>
      <c r="N195" s="344" t="s">
        <v>641</v>
      </c>
      <c r="O195" s="344" t="s">
        <v>155</v>
      </c>
      <c r="P195" s="232" t="s">
        <v>75</v>
      </c>
      <c r="Q195" s="232" t="s">
        <v>76</v>
      </c>
      <c r="R195" s="231" t="s">
        <v>77</v>
      </c>
      <c r="S195" s="231" t="s">
        <v>109</v>
      </c>
      <c r="T195" s="266">
        <f>+V195+Y195</f>
        <v>60990.630000000005</v>
      </c>
      <c r="U195" s="231" t="s">
        <v>98</v>
      </c>
      <c r="V195" s="258">
        <v>51842.04</v>
      </c>
      <c r="W195" s="258" t="s">
        <v>98</v>
      </c>
      <c r="X195" s="258" t="s">
        <v>98</v>
      </c>
      <c r="Y195" s="258">
        <v>9148.59</v>
      </c>
      <c r="Z195" s="258" t="s">
        <v>98</v>
      </c>
      <c r="AA195" s="258" t="s">
        <v>98</v>
      </c>
      <c r="AB195" s="258">
        <v>6776.74</v>
      </c>
      <c r="AC195" s="258" t="s">
        <v>110</v>
      </c>
      <c r="AD195" s="266" t="s">
        <v>98</v>
      </c>
      <c r="AE195" s="258">
        <f>+V195+Y195</f>
        <v>60990.630000000005</v>
      </c>
      <c r="AF195" s="231" t="s">
        <v>98</v>
      </c>
      <c r="AG195" s="247" t="s">
        <v>33</v>
      </c>
      <c r="AH195" s="247" t="s">
        <v>253</v>
      </c>
      <c r="AI195" s="247" t="s">
        <v>166</v>
      </c>
      <c r="AJ195" s="231"/>
    </row>
    <row r="196" spans="2:38" ht="147" customHeight="1" x14ac:dyDescent="0.3">
      <c r="B196" s="265"/>
      <c r="C196" s="235"/>
      <c r="D196" s="235"/>
      <c r="E196" s="235"/>
      <c r="F196" s="570"/>
      <c r="G196" s="570"/>
      <c r="H196" s="238"/>
      <c r="I196" s="238"/>
      <c r="J196" s="10" t="s">
        <v>127</v>
      </c>
      <c r="K196" s="80" t="s">
        <v>638</v>
      </c>
      <c r="L196" s="97" t="s">
        <v>85</v>
      </c>
      <c r="M196" s="86">
        <v>30</v>
      </c>
      <c r="N196" s="435"/>
      <c r="O196" s="435"/>
      <c r="P196" s="233"/>
      <c r="Q196" s="233"/>
      <c r="R196" s="233"/>
      <c r="S196" s="233"/>
      <c r="T196" s="268"/>
      <c r="U196" s="233"/>
      <c r="V196" s="260"/>
      <c r="W196" s="260"/>
      <c r="X196" s="260"/>
      <c r="Y196" s="260"/>
      <c r="Z196" s="260"/>
      <c r="AA196" s="260"/>
      <c r="AB196" s="260"/>
      <c r="AC196" s="260"/>
      <c r="AD196" s="268"/>
      <c r="AE196" s="260"/>
      <c r="AF196" s="233"/>
      <c r="AG196" s="249"/>
      <c r="AH196" s="249"/>
      <c r="AI196" s="249"/>
      <c r="AJ196" s="233"/>
    </row>
    <row r="197" spans="2:38" ht="193.2" customHeight="1" x14ac:dyDescent="0.3">
      <c r="B197" s="22" t="s">
        <v>1013</v>
      </c>
      <c r="C197" s="18" t="s">
        <v>1014</v>
      </c>
      <c r="D197" s="18" t="s">
        <v>66</v>
      </c>
      <c r="E197" s="18" t="s">
        <v>1007</v>
      </c>
      <c r="F197" s="72" t="s">
        <v>1012</v>
      </c>
      <c r="G197" s="72" t="s">
        <v>632</v>
      </c>
      <c r="H197" s="22" t="s">
        <v>70</v>
      </c>
      <c r="I197" s="22" t="s">
        <v>98</v>
      </c>
      <c r="J197" s="18" t="s">
        <v>127</v>
      </c>
      <c r="K197" s="55" t="s">
        <v>638</v>
      </c>
      <c r="L197" s="82" t="s">
        <v>85</v>
      </c>
      <c r="M197" s="49">
        <v>12</v>
      </c>
      <c r="N197" s="18" t="s">
        <v>641</v>
      </c>
      <c r="O197" s="18" t="s">
        <v>155</v>
      </c>
      <c r="P197" s="22" t="s">
        <v>75</v>
      </c>
      <c r="Q197" s="22" t="s">
        <v>76</v>
      </c>
      <c r="R197" s="49" t="s">
        <v>77</v>
      </c>
      <c r="S197" s="49" t="s">
        <v>109</v>
      </c>
      <c r="T197" s="23">
        <f>+V197+Y197</f>
        <v>154080</v>
      </c>
      <c r="U197" s="23" t="s">
        <v>98</v>
      </c>
      <c r="V197" s="24">
        <v>130968</v>
      </c>
      <c r="W197" s="24" t="s">
        <v>98</v>
      </c>
      <c r="X197" s="24" t="s">
        <v>98</v>
      </c>
      <c r="Y197" s="24">
        <v>23112</v>
      </c>
      <c r="Z197" s="24" t="s">
        <v>98</v>
      </c>
      <c r="AA197" s="24" t="s">
        <v>98</v>
      </c>
      <c r="AB197" s="24">
        <v>17120</v>
      </c>
      <c r="AC197" s="13" t="s">
        <v>110</v>
      </c>
      <c r="AD197" s="23" t="s">
        <v>98</v>
      </c>
      <c r="AE197" s="24">
        <f>+V197+Y197</f>
        <v>154080</v>
      </c>
      <c r="AF197" s="23" t="s">
        <v>98</v>
      </c>
      <c r="AG197" s="24" t="s">
        <v>33</v>
      </c>
      <c r="AH197" s="21" t="s">
        <v>253</v>
      </c>
      <c r="AI197" s="21" t="s">
        <v>166</v>
      </c>
      <c r="AJ197" s="7"/>
    </row>
    <row r="198" spans="2:38" ht="52.2" customHeight="1" x14ac:dyDescent="0.3">
      <c r="B198" s="238" t="s">
        <v>1260</v>
      </c>
      <c r="C198" s="238" t="s">
        <v>165</v>
      </c>
      <c r="D198" s="238" t="s">
        <v>66</v>
      </c>
      <c r="E198" s="227" t="s">
        <v>67</v>
      </c>
      <c r="F198" s="227" t="s">
        <v>132</v>
      </c>
      <c r="G198" s="227" t="s">
        <v>69</v>
      </c>
      <c r="H198" s="238" t="s">
        <v>70</v>
      </c>
      <c r="I198" s="238" t="s">
        <v>79</v>
      </c>
      <c r="J198" s="11" t="s">
        <v>113</v>
      </c>
      <c r="K198" s="7" t="s">
        <v>114</v>
      </c>
      <c r="L198" s="7" t="s">
        <v>115</v>
      </c>
      <c r="M198" s="7">
        <v>1</v>
      </c>
      <c r="N198" s="239" t="s">
        <v>108</v>
      </c>
      <c r="O198" s="238" t="s">
        <v>164</v>
      </c>
      <c r="P198" s="238" t="s">
        <v>75</v>
      </c>
      <c r="Q198" s="238" t="s">
        <v>76</v>
      </c>
      <c r="R198" s="265" t="s">
        <v>77</v>
      </c>
      <c r="S198" s="265" t="s">
        <v>109</v>
      </c>
      <c r="T198" s="271">
        <f>V198+Y198</f>
        <v>74899.989999999991</v>
      </c>
      <c r="U198" s="271" t="s">
        <v>79</v>
      </c>
      <c r="V198" s="261">
        <v>63664.99</v>
      </c>
      <c r="W198" s="261" t="s">
        <v>79</v>
      </c>
      <c r="X198" s="261" t="s">
        <v>79</v>
      </c>
      <c r="Y198" s="261">
        <v>11235</v>
      </c>
      <c r="Z198" s="261" t="s">
        <v>79</v>
      </c>
      <c r="AA198" s="261" t="s">
        <v>79</v>
      </c>
      <c r="AB198" s="261">
        <v>33650.720000000001</v>
      </c>
      <c r="AC198" s="261" t="s">
        <v>80</v>
      </c>
      <c r="AD198" s="261" t="s">
        <v>79</v>
      </c>
      <c r="AE198" s="261">
        <f>+V198+Y198</f>
        <v>74899.989999999991</v>
      </c>
      <c r="AF198" s="239" t="s">
        <v>79</v>
      </c>
      <c r="AG198" s="239" t="s">
        <v>33</v>
      </c>
      <c r="AH198" s="247" t="s">
        <v>1258</v>
      </c>
      <c r="AI198" s="247" t="s">
        <v>510</v>
      </c>
      <c r="AJ198" s="239"/>
    </row>
    <row r="199" spans="2:38" ht="55.2" x14ac:dyDescent="0.3">
      <c r="B199" s="238"/>
      <c r="C199" s="238"/>
      <c r="D199" s="238"/>
      <c r="E199" s="227"/>
      <c r="F199" s="227"/>
      <c r="G199" s="227"/>
      <c r="H199" s="238"/>
      <c r="I199" s="238"/>
      <c r="J199" s="11" t="s">
        <v>116</v>
      </c>
      <c r="K199" s="7" t="s">
        <v>117</v>
      </c>
      <c r="L199" s="7" t="s">
        <v>85</v>
      </c>
      <c r="M199" s="7">
        <v>1</v>
      </c>
      <c r="N199" s="239"/>
      <c r="O199" s="238"/>
      <c r="P199" s="238"/>
      <c r="Q199" s="238"/>
      <c r="R199" s="265"/>
      <c r="S199" s="265"/>
      <c r="T199" s="271"/>
      <c r="U199" s="271"/>
      <c r="V199" s="261"/>
      <c r="W199" s="261"/>
      <c r="X199" s="261"/>
      <c r="Y199" s="261"/>
      <c r="Z199" s="261"/>
      <c r="AA199" s="261"/>
      <c r="AB199" s="261"/>
      <c r="AC199" s="261"/>
      <c r="AD199" s="261"/>
      <c r="AE199" s="261"/>
      <c r="AF199" s="238"/>
      <c r="AG199" s="239"/>
      <c r="AH199" s="248"/>
      <c r="AI199" s="248"/>
      <c r="AJ199" s="238"/>
    </row>
    <row r="200" spans="2:38" ht="41.4" x14ac:dyDescent="0.3">
      <c r="B200" s="238"/>
      <c r="C200" s="238"/>
      <c r="D200" s="238"/>
      <c r="E200" s="227"/>
      <c r="F200" s="227"/>
      <c r="G200" s="227"/>
      <c r="H200" s="238"/>
      <c r="I200" s="238"/>
      <c r="J200" s="11" t="s">
        <v>208</v>
      </c>
      <c r="K200" s="7" t="s">
        <v>118</v>
      </c>
      <c r="L200" s="7" t="s">
        <v>119</v>
      </c>
      <c r="M200" s="7">
        <v>1</v>
      </c>
      <c r="N200" s="239"/>
      <c r="O200" s="238"/>
      <c r="P200" s="238"/>
      <c r="Q200" s="238"/>
      <c r="R200" s="265"/>
      <c r="S200" s="265"/>
      <c r="T200" s="271"/>
      <c r="U200" s="271"/>
      <c r="V200" s="261"/>
      <c r="W200" s="261"/>
      <c r="X200" s="261"/>
      <c r="Y200" s="261"/>
      <c r="Z200" s="261"/>
      <c r="AA200" s="261"/>
      <c r="AB200" s="261"/>
      <c r="AC200" s="261"/>
      <c r="AD200" s="261"/>
      <c r="AE200" s="261"/>
      <c r="AF200" s="238"/>
      <c r="AG200" s="239"/>
      <c r="AH200" s="248"/>
      <c r="AI200" s="248"/>
      <c r="AJ200" s="238"/>
    </row>
    <row r="201" spans="2:38" ht="27.6" x14ac:dyDescent="0.3">
      <c r="B201" s="238"/>
      <c r="C201" s="238"/>
      <c r="D201" s="238"/>
      <c r="E201" s="227"/>
      <c r="F201" s="227"/>
      <c r="G201" s="227"/>
      <c r="H201" s="238"/>
      <c r="I201" s="238"/>
      <c r="J201" s="11" t="s">
        <v>120</v>
      </c>
      <c r="K201" s="7" t="s">
        <v>121</v>
      </c>
      <c r="L201" s="7" t="s">
        <v>119</v>
      </c>
      <c r="M201" s="63">
        <v>1</v>
      </c>
      <c r="N201" s="247"/>
      <c r="O201" s="231"/>
      <c r="P201" s="231"/>
      <c r="Q201" s="231"/>
      <c r="R201" s="265"/>
      <c r="S201" s="265"/>
      <c r="T201" s="271"/>
      <c r="U201" s="271"/>
      <c r="V201" s="261"/>
      <c r="W201" s="261"/>
      <c r="X201" s="261"/>
      <c r="Y201" s="261"/>
      <c r="Z201" s="261"/>
      <c r="AA201" s="261"/>
      <c r="AB201" s="261"/>
      <c r="AC201" s="261"/>
      <c r="AD201" s="261"/>
      <c r="AE201" s="261"/>
      <c r="AF201" s="238"/>
      <c r="AG201" s="239"/>
      <c r="AH201" s="249"/>
      <c r="AI201" s="249"/>
      <c r="AJ201" s="238"/>
    </row>
    <row r="202" spans="2:38" ht="193.2" customHeight="1" x14ac:dyDescent="0.3">
      <c r="B202" s="22" t="s">
        <v>1261</v>
      </c>
      <c r="C202" s="18" t="s">
        <v>1014</v>
      </c>
      <c r="D202" s="18" t="s">
        <v>66</v>
      </c>
      <c r="E202" s="18" t="s">
        <v>1007</v>
      </c>
      <c r="F202" s="72" t="s">
        <v>1012</v>
      </c>
      <c r="G202" s="72" t="s">
        <v>632</v>
      </c>
      <c r="H202" s="22" t="s">
        <v>70</v>
      </c>
      <c r="I202" s="22" t="s">
        <v>98</v>
      </c>
      <c r="J202" s="18" t="s">
        <v>127</v>
      </c>
      <c r="K202" s="55" t="s">
        <v>638</v>
      </c>
      <c r="L202" s="82" t="s">
        <v>85</v>
      </c>
      <c r="M202" s="49">
        <v>6</v>
      </c>
      <c r="N202" s="18" t="s">
        <v>641</v>
      </c>
      <c r="O202" s="18" t="s">
        <v>155</v>
      </c>
      <c r="P202" s="22" t="s">
        <v>75</v>
      </c>
      <c r="Q202" s="22" t="s">
        <v>76</v>
      </c>
      <c r="R202" s="49" t="s">
        <v>77</v>
      </c>
      <c r="S202" s="49" t="s">
        <v>109</v>
      </c>
      <c r="T202" s="23">
        <f>+V202+Y202</f>
        <v>77040</v>
      </c>
      <c r="U202" s="23" t="s">
        <v>98</v>
      </c>
      <c r="V202" s="24">
        <v>65484</v>
      </c>
      <c r="W202" s="24" t="s">
        <v>98</v>
      </c>
      <c r="X202" s="24" t="s">
        <v>98</v>
      </c>
      <c r="Y202" s="24">
        <v>11556</v>
      </c>
      <c r="Z202" s="24" t="s">
        <v>98</v>
      </c>
      <c r="AA202" s="24" t="s">
        <v>98</v>
      </c>
      <c r="AB202" s="24">
        <v>8560</v>
      </c>
      <c r="AC202" s="13" t="s">
        <v>110</v>
      </c>
      <c r="AD202" s="23" t="s">
        <v>98</v>
      </c>
      <c r="AE202" s="24">
        <f>+V202+Y202</f>
        <v>77040</v>
      </c>
      <c r="AF202" s="23" t="s">
        <v>98</v>
      </c>
      <c r="AG202" s="24" t="s">
        <v>33</v>
      </c>
      <c r="AH202" s="21" t="s">
        <v>1258</v>
      </c>
      <c r="AI202" s="21" t="s">
        <v>510</v>
      </c>
      <c r="AJ202" s="7"/>
    </row>
    <row r="203" spans="2:38" s="79" customFormat="1" ht="132" customHeight="1" x14ac:dyDescent="0.3">
      <c r="B203" s="238" t="s">
        <v>306</v>
      </c>
      <c r="C203" s="238" t="s">
        <v>307</v>
      </c>
      <c r="D203" s="238" t="s">
        <v>106</v>
      </c>
      <c r="E203" s="227" t="s">
        <v>67</v>
      </c>
      <c r="F203" s="227" t="s">
        <v>134</v>
      </c>
      <c r="G203" s="227" t="s">
        <v>147</v>
      </c>
      <c r="H203" s="238" t="s">
        <v>70</v>
      </c>
      <c r="I203" s="238" t="s">
        <v>79</v>
      </c>
      <c r="J203" s="11" t="s">
        <v>207</v>
      </c>
      <c r="K203" s="7" t="s">
        <v>107</v>
      </c>
      <c r="L203" s="7" t="s">
        <v>86</v>
      </c>
      <c r="M203" s="7">
        <v>40</v>
      </c>
      <c r="N203" s="239" t="s">
        <v>108</v>
      </c>
      <c r="O203" s="238" t="s">
        <v>308</v>
      </c>
      <c r="P203" s="238" t="s">
        <v>75</v>
      </c>
      <c r="Q203" s="238" t="s">
        <v>76</v>
      </c>
      <c r="R203" s="265" t="s">
        <v>77</v>
      </c>
      <c r="S203" s="265" t="s">
        <v>109</v>
      </c>
      <c r="T203" s="271">
        <f>V203+Y203</f>
        <v>274275.08999999997</v>
      </c>
      <c r="U203" s="271">
        <f>T203/M204</f>
        <v>68568.772499999992</v>
      </c>
      <c r="V203" s="258">
        <v>233133.83</v>
      </c>
      <c r="W203" s="261" t="s">
        <v>79</v>
      </c>
      <c r="X203" s="261" t="s">
        <v>79</v>
      </c>
      <c r="Y203" s="261">
        <v>41141.26</v>
      </c>
      <c r="Z203" s="261" t="s">
        <v>98</v>
      </c>
      <c r="AA203" s="261" t="s">
        <v>79</v>
      </c>
      <c r="AB203" s="261">
        <v>48401.49</v>
      </c>
      <c r="AC203" s="239" t="s">
        <v>149</v>
      </c>
      <c r="AD203" s="278" t="s">
        <v>79</v>
      </c>
      <c r="AE203" s="278">
        <f>V203+Y203</f>
        <v>274275.08999999997</v>
      </c>
      <c r="AF203" s="239" t="s">
        <v>79</v>
      </c>
      <c r="AG203" s="239" t="s">
        <v>33</v>
      </c>
      <c r="AH203" s="239" t="s">
        <v>174</v>
      </c>
      <c r="AI203" s="239" t="s">
        <v>157</v>
      </c>
      <c r="AJ203" s="239"/>
    </row>
    <row r="204" spans="2:38" s="79" customFormat="1" ht="86.1" customHeight="1" x14ac:dyDescent="0.3">
      <c r="B204" s="238"/>
      <c r="C204" s="238"/>
      <c r="D204" s="238"/>
      <c r="E204" s="227"/>
      <c r="F204" s="227"/>
      <c r="G204" s="227"/>
      <c r="H204" s="238"/>
      <c r="I204" s="238"/>
      <c r="J204" s="11" t="s">
        <v>111</v>
      </c>
      <c r="K204" s="7" t="s">
        <v>112</v>
      </c>
      <c r="L204" s="7" t="s">
        <v>85</v>
      </c>
      <c r="M204" s="7">
        <v>4</v>
      </c>
      <c r="N204" s="239"/>
      <c r="O204" s="238"/>
      <c r="P204" s="238"/>
      <c r="Q204" s="238"/>
      <c r="R204" s="265"/>
      <c r="S204" s="265"/>
      <c r="T204" s="271"/>
      <c r="U204" s="271"/>
      <c r="V204" s="259"/>
      <c r="W204" s="261"/>
      <c r="X204" s="261"/>
      <c r="Y204" s="261"/>
      <c r="Z204" s="261"/>
      <c r="AA204" s="261"/>
      <c r="AB204" s="261"/>
      <c r="AC204" s="239"/>
      <c r="AD204" s="278"/>
      <c r="AE204" s="278"/>
      <c r="AF204" s="238"/>
      <c r="AG204" s="239"/>
      <c r="AH204" s="239"/>
      <c r="AI204" s="239"/>
      <c r="AJ204" s="238"/>
    </row>
    <row r="205" spans="2:38" s="79" customFormat="1" ht="59.1" customHeight="1" x14ac:dyDescent="0.3">
      <c r="B205" s="238"/>
      <c r="C205" s="238"/>
      <c r="D205" s="238"/>
      <c r="E205" s="227"/>
      <c r="F205" s="227"/>
      <c r="G205" s="227"/>
      <c r="H205" s="238"/>
      <c r="I205" s="238"/>
      <c r="J205" s="11" t="s">
        <v>127</v>
      </c>
      <c r="K205" s="7" t="s">
        <v>128</v>
      </c>
      <c r="L205" s="7" t="s">
        <v>85</v>
      </c>
      <c r="M205" s="63">
        <v>144</v>
      </c>
      <c r="N205" s="239"/>
      <c r="O205" s="238"/>
      <c r="P205" s="238"/>
      <c r="Q205" s="238"/>
      <c r="R205" s="265"/>
      <c r="S205" s="265"/>
      <c r="T205" s="271"/>
      <c r="U205" s="271"/>
      <c r="V205" s="260"/>
      <c r="W205" s="261"/>
      <c r="X205" s="261"/>
      <c r="Y205" s="261"/>
      <c r="Z205" s="261"/>
      <c r="AA205" s="261"/>
      <c r="AB205" s="261"/>
      <c r="AC205" s="239"/>
      <c r="AD205" s="278"/>
      <c r="AE205" s="278"/>
      <c r="AF205" s="238"/>
      <c r="AG205" s="239"/>
      <c r="AH205" s="239"/>
      <c r="AI205" s="239"/>
      <c r="AJ205" s="238"/>
    </row>
    <row r="206" spans="2:38" s="79" customFormat="1" ht="104.1" customHeight="1" x14ac:dyDescent="0.3">
      <c r="B206" s="238" t="s">
        <v>309</v>
      </c>
      <c r="C206" s="238" t="s">
        <v>310</v>
      </c>
      <c r="D206" s="238" t="s">
        <v>106</v>
      </c>
      <c r="E206" s="227" t="s">
        <v>67</v>
      </c>
      <c r="F206" s="227" t="s">
        <v>134</v>
      </c>
      <c r="G206" s="227" t="s">
        <v>147</v>
      </c>
      <c r="H206" s="231" t="s">
        <v>70</v>
      </c>
      <c r="I206" s="238" t="s">
        <v>79</v>
      </c>
      <c r="J206" s="11" t="s">
        <v>207</v>
      </c>
      <c r="K206" s="7" t="s">
        <v>107</v>
      </c>
      <c r="L206" s="7" t="s">
        <v>86</v>
      </c>
      <c r="M206" s="7">
        <v>40</v>
      </c>
      <c r="N206" s="239" t="s">
        <v>108</v>
      </c>
      <c r="O206" s="238" t="s">
        <v>311</v>
      </c>
      <c r="P206" s="238" t="s">
        <v>75</v>
      </c>
      <c r="Q206" s="238" t="s">
        <v>76</v>
      </c>
      <c r="R206" s="265" t="s">
        <v>77</v>
      </c>
      <c r="S206" s="262" t="s">
        <v>109</v>
      </c>
      <c r="T206" s="266">
        <f>V206+Y206</f>
        <v>137730.4</v>
      </c>
      <c r="U206" s="266">
        <f>T206/M207</f>
        <v>68865.2</v>
      </c>
      <c r="V206" s="258">
        <v>117070.84</v>
      </c>
      <c r="W206" s="258" t="s">
        <v>79</v>
      </c>
      <c r="X206" s="258" t="s">
        <v>79</v>
      </c>
      <c r="Y206" s="258">
        <v>20659.560000000001</v>
      </c>
      <c r="Z206" s="258" t="s">
        <v>79</v>
      </c>
      <c r="AA206" s="258" t="s">
        <v>79</v>
      </c>
      <c r="AB206" s="258">
        <v>24305.360000000001</v>
      </c>
      <c r="AC206" s="247" t="s">
        <v>110</v>
      </c>
      <c r="AD206" s="274" t="s">
        <v>79</v>
      </c>
      <c r="AE206" s="274">
        <f>V206+Y206</f>
        <v>137730.4</v>
      </c>
      <c r="AF206" s="247" t="s">
        <v>79</v>
      </c>
      <c r="AG206" s="239" t="s">
        <v>33</v>
      </c>
      <c r="AH206" s="239" t="s">
        <v>550</v>
      </c>
      <c r="AI206" s="239" t="s">
        <v>157</v>
      </c>
      <c r="AJ206" s="247"/>
    </row>
    <row r="207" spans="2:38" s="79" customFormat="1" ht="65.099999999999994" customHeight="1" x14ac:dyDescent="0.3">
      <c r="B207" s="238"/>
      <c r="C207" s="238"/>
      <c r="D207" s="238"/>
      <c r="E207" s="227"/>
      <c r="F207" s="227"/>
      <c r="G207" s="227"/>
      <c r="H207" s="232"/>
      <c r="I207" s="238"/>
      <c r="J207" s="11" t="s">
        <v>111</v>
      </c>
      <c r="K207" s="7" t="s">
        <v>112</v>
      </c>
      <c r="L207" s="7" t="s">
        <v>85</v>
      </c>
      <c r="M207" s="7">
        <v>2</v>
      </c>
      <c r="N207" s="239"/>
      <c r="O207" s="238"/>
      <c r="P207" s="238"/>
      <c r="Q207" s="238"/>
      <c r="R207" s="265"/>
      <c r="S207" s="263"/>
      <c r="T207" s="267"/>
      <c r="U207" s="267"/>
      <c r="V207" s="259"/>
      <c r="W207" s="259"/>
      <c r="X207" s="259"/>
      <c r="Y207" s="259"/>
      <c r="Z207" s="259"/>
      <c r="AA207" s="259"/>
      <c r="AB207" s="259"/>
      <c r="AC207" s="248"/>
      <c r="AD207" s="275"/>
      <c r="AE207" s="275"/>
      <c r="AF207" s="232"/>
      <c r="AG207" s="239"/>
      <c r="AH207" s="239"/>
      <c r="AI207" s="239"/>
      <c r="AJ207" s="232"/>
    </row>
    <row r="208" spans="2:38" s="79" customFormat="1" ht="65.7" customHeight="1" x14ac:dyDescent="0.3">
      <c r="B208" s="238"/>
      <c r="C208" s="238"/>
      <c r="D208" s="238"/>
      <c r="E208" s="227"/>
      <c r="F208" s="227"/>
      <c r="G208" s="227"/>
      <c r="H208" s="233"/>
      <c r="I208" s="238"/>
      <c r="J208" s="11" t="s">
        <v>127</v>
      </c>
      <c r="K208" s="7" t="s">
        <v>128</v>
      </c>
      <c r="L208" s="7" t="s">
        <v>85</v>
      </c>
      <c r="M208" s="63">
        <v>76</v>
      </c>
      <c r="N208" s="239"/>
      <c r="O208" s="238"/>
      <c r="P208" s="238"/>
      <c r="Q208" s="238"/>
      <c r="R208" s="265"/>
      <c r="S208" s="264"/>
      <c r="T208" s="268"/>
      <c r="U208" s="268"/>
      <c r="V208" s="260"/>
      <c r="W208" s="260"/>
      <c r="X208" s="260"/>
      <c r="Y208" s="260"/>
      <c r="Z208" s="260"/>
      <c r="AA208" s="260"/>
      <c r="AB208" s="260"/>
      <c r="AC208" s="249"/>
      <c r="AD208" s="276"/>
      <c r="AE208" s="276"/>
      <c r="AF208" s="233"/>
      <c r="AG208" s="239"/>
      <c r="AH208" s="239"/>
      <c r="AI208" s="239"/>
      <c r="AJ208" s="233"/>
    </row>
    <row r="209" spans="2:36" s="79" customFormat="1" ht="101.1" customHeight="1" x14ac:dyDescent="0.3">
      <c r="B209" s="306" t="s">
        <v>1030</v>
      </c>
      <c r="C209" s="306" t="s">
        <v>312</v>
      </c>
      <c r="D209" s="306" t="s">
        <v>106</v>
      </c>
      <c r="E209" s="313" t="s">
        <v>67</v>
      </c>
      <c r="F209" s="313" t="s">
        <v>134</v>
      </c>
      <c r="G209" s="313" t="s">
        <v>147</v>
      </c>
      <c r="H209" s="306" t="s">
        <v>70</v>
      </c>
      <c r="I209" s="306" t="s">
        <v>79</v>
      </c>
      <c r="J209" s="20" t="s">
        <v>207</v>
      </c>
      <c r="K209" s="27" t="s">
        <v>107</v>
      </c>
      <c r="L209" s="27" t="s">
        <v>86</v>
      </c>
      <c r="M209" s="61">
        <v>40</v>
      </c>
      <c r="N209" s="309" t="s">
        <v>108</v>
      </c>
      <c r="O209" s="306" t="s">
        <v>311</v>
      </c>
      <c r="P209" s="306" t="s">
        <v>75</v>
      </c>
      <c r="Q209" s="306" t="s">
        <v>76</v>
      </c>
      <c r="R209" s="351" t="s">
        <v>77</v>
      </c>
      <c r="S209" s="351" t="s">
        <v>109</v>
      </c>
      <c r="T209" s="289">
        <f>V209+Y209</f>
        <v>57778.05</v>
      </c>
      <c r="U209" s="289">
        <f>T209/M210</f>
        <v>57778.05</v>
      </c>
      <c r="V209" s="280">
        <v>49111.35</v>
      </c>
      <c r="W209" s="280" t="s">
        <v>79</v>
      </c>
      <c r="X209" s="280" t="s">
        <v>79</v>
      </c>
      <c r="Y209" s="280">
        <v>8666.7000000000007</v>
      </c>
      <c r="Z209" s="280" t="s">
        <v>79</v>
      </c>
      <c r="AA209" s="280" t="s">
        <v>79</v>
      </c>
      <c r="AB209" s="280">
        <v>10196.129999999999</v>
      </c>
      <c r="AC209" s="309" t="s">
        <v>110</v>
      </c>
      <c r="AD209" s="358" t="s">
        <v>79</v>
      </c>
      <c r="AE209" s="358">
        <f>V209+Y209</f>
        <v>57778.05</v>
      </c>
      <c r="AF209" s="309" t="s">
        <v>79</v>
      </c>
      <c r="AG209" s="279" t="s">
        <v>33</v>
      </c>
      <c r="AH209" s="279" t="s">
        <v>176</v>
      </c>
      <c r="AI209" s="279" t="s">
        <v>160</v>
      </c>
      <c r="AJ209" s="309"/>
    </row>
    <row r="210" spans="2:36" s="79" customFormat="1" ht="75.599999999999994" customHeight="1" x14ac:dyDescent="0.3">
      <c r="B210" s="307"/>
      <c r="C210" s="307"/>
      <c r="D210" s="307"/>
      <c r="E210" s="314"/>
      <c r="F210" s="314"/>
      <c r="G210" s="314"/>
      <c r="H210" s="307"/>
      <c r="I210" s="307"/>
      <c r="J210" s="20" t="s">
        <v>111</v>
      </c>
      <c r="K210" s="27" t="s">
        <v>112</v>
      </c>
      <c r="L210" s="27" t="s">
        <v>85</v>
      </c>
      <c r="M210" s="61">
        <v>1</v>
      </c>
      <c r="N210" s="324"/>
      <c r="O210" s="307"/>
      <c r="P210" s="307"/>
      <c r="Q210" s="307"/>
      <c r="R210" s="436"/>
      <c r="S210" s="436"/>
      <c r="T210" s="290"/>
      <c r="U210" s="290"/>
      <c r="V210" s="281"/>
      <c r="W210" s="281"/>
      <c r="X210" s="281"/>
      <c r="Y210" s="281"/>
      <c r="Z210" s="281"/>
      <c r="AA210" s="281"/>
      <c r="AB210" s="281"/>
      <c r="AC210" s="324"/>
      <c r="AD210" s="359"/>
      <c r="AE210" s="359"/>
      <c r="AF210" s="307"/>
      <c r="AG210" s="279"/>
      <c r="AH210" s="279"/>
      <c r="AI210" s="279"/>
      <c r="AJ210" s="307"/>
    </row>
    <row r="211" spans="2:36" s="79" customFormat="1" ht="56.1" customHeight="1" x14ac:dyDescent="0.3">
      <c r="B211" s="308"/>
      <c r="C211" s="308"/>
      <c r="D211" s="308"/>
      <c r="E211" s="315"/>
      <c r="F211" s="315"/>
      <c r="G211" s="315"/>
      <c r="H211" s="308"/>
      <c r="I211" s="308"/>
      <c r="J211" s="20" t="s">
        <v>127</v>
      </c>
      <c r="K211" s="27" t="s">
        <v>128</v>
      </c>
      <c r="L211" s="27" t="s">
        <v>85</v>
      </c>
      <c r="M211" s="61">
        <v>30</v>
      </c>
      <c r="N211" s="325"/>
      <c r="O211" s="308"/>
      <c r="P211" s="308"/>
      <c r="Q211" s="308"/>
      <c r="R211" s="437"/>
      <c r="S211" s="437"/>
      <c r="T211" s="291"/>
      <c r="U211" s="291"/>
      <c r="V211" s="282"/>
      <c r="W211" s="282"/>
      <c r="X211" s="282"/>
      <c r="Y211" s="282"/>
      <c r="Z211" s="282"/>
      <c r="AA211" s="282"/>
      <c r="AB211" s="282"/>
      <c r="AC211" s="325"/>
      <c r="AD211" s="360"/>
      <c r="AE211" s="360"/>
      <c r="AF211" s="308"/>
      <c r="AG211" s="279"/>
      <c r="AH211" s="279"/>
      <c r="AI211" s="279"/>
      <c r="AJ211" s="308"/>
    </row>
    <row r="212" spans="2:36" s="79" customFormat="1" ht="51" customHeight="1" x14ac:dyDescent="0.3">
      <c r="B212" s="231" t="s">
        <v>313</v>
      </c>
      <c r="C212" s="231" t="s">
        <v>314</v>
      </c>
      <c r="D212" s="231" t="s">
        <v>66</v>
      </c>
      <c r="E212" s="226" t="s">
        <v>67</v>
      </c>
      <c r="F212" s="226" t="s">
        <v>134</v>
      </c>
      <c r="G212" s="226" t="s">
        <v>147</v>
      </c>
      <c r="H212" s="231" t="s">
        <v>70</v>
      </c>
      <c r="I212" s="231" t="s">
        <v>79</v>
      </c>
      <c r="J212" s="311" t="s">
        <v>127</v>
      </c>
      <c r="K212" s="231" t="s">
        <v>128</v>
      </c>
      <c r="L212" s="231" t="s">
        <v>85</v>
      </c>
      <c r="M212" s="415">
        <v>7</v>
      </c>
      <c r="N212" s="247" t="s">
        <v>108</v>
      </c>
      <c r="O212" s="231" t="s">
        <v>315</v>
      </c>
      <c r="P212" s="231" t="s">
        <v>75</v>
      </c>
      <c r="Q212" s="231" t="s">
        <v>76</v>
      </c>
      <c r="R212" s="262" t="s">
        <v>77</v>
      </c>
      <c r="S212" s="262" t="s">
        <v>109</v>
      </c>
      <c r="T212" s="266">
        <f>V212+Y212</f>
        <v>74900</v>
      </c>
      <c r="U212" s="266">
        <v>74900</v>
      </c>
      <c r="V212" s="258">
        <v>63665</v>
      </c>
      <c r="W212" s="258" t="s">
        <v>79</v>
      </c>
      <c r="X212" s="258" t="s">
        <v>79</v>
      </c>
      <c r="Y212" s="258">
        <v>11235</v>
      </c>
      <c r="Z212" s="258" t="s">
        <v>79</v>
      </c>
      <c r="AA212" s="258" t="s">
        <v>79</v>
      </c>
      <c r="AB212" s="258">
        <v>13217.65</v>
      </c>
      <c r="AC212" s="247" t="s">
        <v>110</v>
      </c>
      <c r="AD212" s="274" t="s">
        <v>79</v>
      </c>
      <c r="AE212" s="274">
        <f>V212+Y212</f>
        <v>74900</v>
      </c>
      <c r="AF212" s="247" t="s">
        <v>79</v>
      </c>
      <c r="AG212" s="247" t="s">
        <v>33</v>
      </c>
      <c r="AH212" s="247" t="s">
        <v>176</v>
      </c>
      <c r="AI212" s="247" t="s">
        <v>160</v>
      </c>
      <c r="AJ212" s="247"/>
    </row>
    <row r="213" spans="2:36" s="79" customFormat="1" ht="101.1" customHeight="1" x14ac:dyDescent="0.3">
      <c r="B213" s="238"/>
      <c r="C213" s="238"/>
      <c r="D213" s="238"/>
      <c r="E213" s="227"/>
      <c r="F213" s="227"/>
      <c r="G213" s="227"/>
      <c r="H213" s="232"/>
      <c r="I213" s="238"/>
      <c r="J213" s="350"/>
      <c r="K213" s="238"/>
      <c r="L213" s="238"/>
      <c r="M213" s="514"/>
      <c r="N213" s="239"/>
      <c r="O213" s="238"/>
      <c r="P213" s="232"/>
      <c r="Q213" s="232"/>
      <c r="R213" s="263"/>
      <c r="S213" s="265"/>
      <c r="T213" s="271"/>
      <c r="U213" s="271"/>
      <c r="V213" s="261"/>
      <c r="W213" s="261"/>
      <c r="X213" s="261"/>
      <c r="Y213" s="261"/>
      <c r="Z213" s="261"/>
      <c r="AA213" s="261"/>
      <c r="AB213" s="261"/>
      <c r="AC213" s="239"/>
      <c r="AD213" s="278"/>
      <c r="AE213" s="278"/>
      <c r="AF213" s="238"/>
      <c r="AG213" s="239"/>
      <c r="AH213" s="239"/>
      <c r="AI213" s="239"/>
      <c r="AJ213" s="238"/>
    </row>
    <row r="214" spans="2:36" s="79" customFormat="1" ht="119.7" customHeight="1" x14ac:dyDescent="0.3">
      <c r="B214" s="231" t="s">
        <v>317</v>
      </c>
      <c r="C214" s="231" t="s">
        <v>316</v>
      </c>
      <c r="D214" s="231" t="s">
        <v>66</v>
      </c>
      <c r="E214" s="226" t="s">
        <v>67</v>
      </c>
      <c r="F214" s="226" t="s">
        <v>134</v>
      </c>
      <c r="G214" s="226" t="s">
        <v>147</v>
      </c>
      <c r="H214" s="231" t="s">
        <v>70</v>
      </c>
      <c r="I214" s="231" t="s">
        <v>79</v>
      </c>
      <c r="J214" s="28" t="s">
        <v>207</v>
      </c>
      <c r="K214" s="14" t="s">
        <v>107</v>
      </c>
      <c r="L214" s="14" t="s">
        <v>86</v>
      </c>
      <c r="M214" s="63">
        <v>40</v>
      </c>
      <c r="N214" s="247" t="s">
        <v>108</v>
      </c>
      <c r="O214" s="231" t="s">
        <v>315</v>
      </c>
      <c r="P214" s="231" t="s">
        <v>75</v>
      </c>
      <c r="Q214" s="231" t="s">
        <v>76</v>
      </c>
      <c r="R214" s="262" t="s">
        <v>77</v>
      </c>
      <c r="S214" s="262" t="s">
        <v>109</v>
      </c>
      <c r="T214" s="266">
        <f>V214+Y214</f>
        <v>143177.12</v>
      </c>
      <c r="U214" s="266">
        <f>T214/M215</f>
        <v>71588.56</v>
      </c>
      <c r="V214" s="258">
        <v>121700.55</v>
      </c>
      <c r="W214" s="258" t="s">
        <v>79</v>
      </c>
      <c r="X214" s="258" t="s">
        <v>79</v>
      </c>
      <c r="Y214" s="258">
        <v>21476.57</v>
      </c>
      <c r="Z214" s="258" t="s">
        <v>79</v>
      </c>
      <c r="AA214" s="258" t="s">
        <v>79</v>
      </c>
      <c r="AB214" s="258">
        <v>25266.55</v>
      </c>
      <c r="AC214" s="247" t="s">
        <v>110</v>
      </c>
      <c r="AD214" s="274" t="s">
        <v>79</v>
      </c>
      <c r="AE214" s="274">
        <f>V214+Y214</f>
        <v>143177.12</v>
      </c>
      <c r="AF214" s="247" t="s">
        <v>79</v>
      </c>
      <c r="AG214" s="247" t="s">
        <v>33</v>
      </c>
      <c r="AH214" s="247" t="s">
        <v>246</v>
      </c>
      <c r="AI214" s="247" t="s">
        <v>247</v>
      </c>
      <c r="AJ214" s="247"/>
    </row>
    <row r="215" spans="2:36" s="79" customFormat="1" ht="109.2" customHeight="1" x14ac:dyDescent="0.3">
      <c r="B215" s="238"/>
      <c r="C215" s="238"/>
      <c r="D215" s="238"/>
      <c r="E215" s="227"/>
      <c r="F215" s="227"/>
      <c r="G215" s="227"/>
      <c r="H215" s="232"/>
      <c r="I215" s="238"/>
      <c r="J215" s="11" t="s">
        <v>111</v>
      </c>
      <c r="K215" s="7" t="s">
        <v>112</v>
      </c>
      <c r="L215" s="7" t="s">
        <v>85</v>
      </c>
      <c r="M215" s="63">
        <v>2</v>
      </c>
      <c r="N215" s="248"/>
      <c r="O215" s="232"/>
      <c r="P215" s="232"/>
      <c r="Q215" s="232"/>
      <c r="R215" s="263"/>
      <c r="S215" s="263"/>
      <c r="T215" s="267"/>
      <c r="U215" s="267"/>
      <c r="V215" s="259"/>
      <c r="W215" s="259"/>
      <c r="X215" s="259"/>
      <c r="Y215" s="259"/>
      <c r="Z215" s="259"/>
      <c r="AA215" s="259"/>
      <c r="AB215" s="259"/>
      <c r="AC215" s="248"/>
      <c r="AD215" s="275"/>
      <c r="AE215" s="275"/>
      <c r="AF215" s="232"/>
      <c r="AG215" s="248"/>
      <c r="AH215" s="248"/>
      <c r="AI215" s="248"/>
      <c r="AJ215" s="232"/>
    </row>
    <row r="216" spans="2:36" s="79" customFormat="1" ht="67.2" customHeight="1" x14ac:dyDescent="0.3">
      <c r="B216" s="238"/>
      <c r="C216" s="238"/>
      <c r="D216" s="238"/>
      <c r="E216" s="227"/>
      <c r="F216" s="227"/>
      <c r="G216" s="227"/>
      <c r="H216" s="233"/>
      <c r="I216" s="238"/>
      <c r="J216" s="11" t="s">
        <v>127</v>
      </c>
      <c r="K216" s="7" t="s">
        <v>128</v>
      </c>
      <c r="L216" s="7" t="s">
        <v>85</v>
      </c>
      <c r="M216" s="63">
        <v>72</v>
      </c>
      <c r="N216" s="249"/>
      <c r="O216" s="233"/>
      <c r="P216" s="233"/>
      <c r="Q216" s="233"/>
      <c r="R216" s="264"/>
      <c r="S216" s="264"/>
      <c r="T216" s="268"/>
      <c r="U216" s="268"/>
      <c r="V216" s="260"/>
      <c r="W216" s="260"/>
      <c r="X216" s="260"/>
      <c r="Y216" s="260"/>
      <c r="Z216" s="260"/>
      <c r="AA216" s="260"/>
      <c r="AB216" s="260"/>
      <c r="AC216" s="249"/>
      <c r="AD216" s="276"/>
      <c r="AE216" s="276"/>
      <c r="AF216" s="233"/>
      <c r="AG216" s="249"/>
      <c r="AH216" s="249"/>
      <c r="AI216" s="249"/>
      <c r="AJ216" s="233"/>
    </row>
    <row r="217" spans="2:36" s="79" customFormat="1" ht="53.1" customHeight="1" x14ac:dyDescent="0.3">
      <c r="B217" s="231" t="s">
        <v>318</v>
      </c>
      <c r="C217" s="231" t="s">
        <v>319</v>
      </c>
      <c r="D217" s="231" t="s">
        <v>66</v>
      </c>
      <c r="E217" s="226" t="s">
        <v>67</v>
      </c>
      <c r="F217" s="226" t="s">
        <v>132</v>
      </c>
      <c r="G217" s="226" t="s">
        <v>69</v>
      </c>
      <c r="H217" s="231" t="s">
        <v>70</v>
      </c>
      <c r="I217" s="231" t="s">
        <v>79</v>
      </c>
      <c r="J217" s="11" t="s">
        <v>113</v>
      </c>
      <c r="K217" s="7" t="s">
        <v>114</v>
      </c>
      <c r="L217" s="7" t="s">
        <v>115</v>
      </c>
      <c r="M217" s="63">
        <v>3</v>
      </c>
      <c r="N217" s="247" t="s">
        <v>108</v>
      </c>
      <c r="O217" s="231" t="s">
        <v>164</v>
      </c>
      <c r="P217" s="231" t="s">
        <v>75</v>
      </c>
      <c r="Q217" s="231" t="s">
        <v>76</v>
      </c>
      <c r="R217" s="262" t="s">
        <v>77</v>
      </c>
      <c r="S217" s="262" t="s">
        <v>109</v>
      </c>
      <c r="T217" s="266">
        <f>V217+Y217</f>
        <v>227910</v>
      </c>
      <c r="U217" s="266">
        <f>T217/M218</f>
        <v>75970</v>
      </c>
      <c r="V217" s="258">
        <v>193723.5</v>
      </c>
      <c r="W217" s="258" t="s">
        <v>79</v>
      </c>
      <c r="X217" s="258" t="s">
        <v>79</v>
      </c>
      <c r="Y217" s="258">
        <v>34186.5</v>
      </c>
      <c r="Z217" s="258" t="s">
        <v>79</v>
      </c>
      <c r="AA217" s="258" t="s">
        <v>79</v>
      </c>
      <c r="AB217" s="258">
        <v>40219.410000000003</v>
      </c>
      <c r="AC217" s="247" t="s">
        <v>80</v>
      </c>
      <c r="AD217" s="274" t="s">
        <v>79</v>
      </c>
      <c r="AE217" s="274">
        <f>V217+Y217</f>
        <v>227910</v>
      </c>
      <c r="AF217" s="247" t="s">
        <v>79</v>
      </c>
      <c r="AG217" s="247" t="s">
        <v>33</v>
      </c>
      <c r="AH217" s="247" t="s">
        <v>246</v>
      </c>
      <c r="AI217" s="247" t="s">
        <v>247</v>
      </c>
      <c r="AJ217" s="247"/>
    </row>
    <row r="218" spans="2:36" s="79" customFormat="1" ht="57" customHeight="1" x14ac:dyDescent="0.3">
      <c r="B218" s="232"/>
      <c r="C218" s="232"/>
      <c r="D218" s="232"/>
      <c r="E218" s="234"/>
      <c r="F218" s="234"/>
      <c r="G218" s="234"/>
      <c r="H218" s="232"/>
      <c r="I218" s="232"/>
      <c r="J218" s="11" t="s">
        <v>116</v>
      </c>
      <c r="K218" s="7" t="s">
        <v>117</v>
      </c>
      <c r="L218" s="7" t="s">
        <v>85</v>
      </c>
      <c r="M218" s="63">
        <v>3</v>
      </c>
      <c r="N218" s="248"/>
      <c r="O218" s="232"/>
      <c r="P218" s="232"/>
      <c r="Q218" s="232"/>
      <c r="R218" s="263"/>
      <c r="S218" s="263"/>
      <c r="T218" s="267"/>
      <c r="U218" s="267"/>
      <c r="V218" s="259"/>
      <c r="W218" s="259"/>
      <c r="X218" s="259"/>
      <c r="Y218" s="259"/>
      <c r="Z218" s="259"/>
      <c r="AA218" s="259"/>
      <c r="AB218" s="259"/>
      <c r="AC218" s="248"/>
      <c r="AD218" s="275"/>
      <c r="AE218" s="275"/>
      <c r="AF218" s="232"/>
      <c r="AG218" s="248"/>
      <c r="AH218" s="248"/>
      <c r="AI218" s="248"/>
      <c r="AJ218" s="232"/>
    </row>
    <row r="219" spans="2:36" s="79" customFormat="1" ht="49.2" customHeight="1" x14ac:dyDescent="0.3">
      <c r="B219" s="232"/>
      <c r="C219" s="232"/>
      <c r="D219" s="232"/>
      <c r="E219" s="234"/>
      <c r="F219" s="234"/>
      <c r="G219" s="234"/>
      <c r="H219" s="232"/>
      <c r="I219" s="232"/>
      <c r="J219" s="11" t="s">
        <v>208</v>
      </c>
      <c r="K219" s="7" t="s">
        <v>118</v>
      </c>
      <c r="L219" s="7" t="s">
        <v>119</v>
      </c>
      <c r="M219" s="63">
        <v>3</v>
      </c>
      <c r="N219" s="248"/>
      <c r="O219" s="232"/>
      <c r="P219" s="232"/>
      <c r="Q219" s="232"/>
      <c r="R219" s="263"/>
      <c r="S219" s="263"/>
      <c r="T219" s="267"/>
      <c r="U219" s="267"/>
      <c r="V219" s="259"/>
      <c r="W219" s="259"/>
      <c r="X219" s="259"/>
      <c r="Y219" s="259"/>
      <c r="Z219" s="259"/>
      <c r="AA219" s="259"/>
      <c r="AB219" s="259"/>
      <c r="AC219" s="248"/>
      <c r="AD219" s="275"/>
      <c r="AE219" s="275"/>
      <c r="AF219" s="232"/>
      <c r="AG219" s="248"/>
      <c r="AH219" s="248"/>
      <c r="AI219" s="248"/>
      <c r="AJ219" s="232"/>
    </row>
    <row r="220" spans="2:36" s="79" customFormat="1" ht="44.1" customHeight="1" x14ac:dyDescent="0.3">
      <c r="B220" s="233"/>
      <c r="C220" s="233"/>
      <c r="D220" s="233"/>
      <c r="E220" s="273"/>
      <c r="F220" s="273"/>
      <c r="G220" s="273"/>
      <c r="H220" s="233"/>
      <c r="I220" s="233"/>
      <c r="J220" s="11" t="s">
        <v>120</v>
      </c>
      <c r="K220" s="7" t="s">
        <v>121</v>
      </c>
      <c r="L220" s="7" t="s">
        <v>119</v>
      </c>
      <c r="M220" s="63">
        <v>3</v>
      </c>
      <c r="N220" s="249"/>
      <c r="O220" s="233"/>
      <c r="P220" s="233"/>
      <c r="Q220" s="233"/>
      <c r="R220" s="264"/>
      <c r="S220" s="264"/>
      <c r="T220" s="268"/>
      <c r="U220" s="268"/>
      <c r="V220" s="260"/>
      <c r="W220" s="260"/>
      <c r="X220" s="260"/>
      <c r="Y220" s="260"/>
      <c r="Z220" s="260"/>
      <c r="AA220" s="260"/>
      <c r="AB220" s="260"/>
      <c r="AC220" s="249"/>
      <c r="AD220" s="276"/>
      <c r="AE220" s="276"/>
      <c r="AF220" s="233"/>
      <c r="AG220" s="249"/>
      <c r="AH220" s="249"/>
      <c r="AI220" s="249"/>
      <c r="AJ220" s="233"/>
    </row>
    <row r="221" spans="2:36" s="79" customFormat="1" ht="96.6" x14ac:dyDescent="0.3">
      <c r="B221" s="306" t="s">
        <v>1031</v>
      </c>
      <c r="C221" s="306" t="s">
        <v>915</v>
      </c>
      <c r="D221" s="306" t="s">
        <v>66</v>
      </c>
      <c r="E221" s="313" t="s">
        <v>67</v>
      </c>
      <c r="F221" s="313" t="s">
        <v>134</v>
      </c>
      <c r="G221" s="313" t="s">
        <v>147</v>
      </c>
      <c r="H221" s="306" t="s">
        <v>70</v>
      </c>
      <c r="I221" s="306" t="s">
        <v>79</v>
      </c>
      <c r="J221" s="56" t="s">
        <v>207</v>
      </c>
      <c r="K221" s="57" t="s">
        <v>107</v>
      </c>
      <c r="L221" s="57" t="s">
        <v>86</v>
      </c>
      <c r="M221" s="61">
        <v>40</v>
      </c>
      <c r="N221" s="309" t="s">
        <v>108</v>
      </c>
      <c r="O221" s="306" t="s">
        <v>311</v>
      </c>
      <c r="P221" s="306" t="s">
        <v>75</v>
      </c>
      <c r="Q221" s="306" t="s">
        <v>76</v>
      </c>
      <c r="R221" s="351" t="s">
        <v>77</v>
      </c>
      <c r="S221" s="351" t="s">
        <v>109</v>
      </c>
      <c r="T221" s="289">
        <f>V221+Y221</f>
        <v>155011.85</v>
      </c>
      <c r="U221" s="289">
        <f>T221/M222</f>
        <v>77505.925000000003</v>
      </c>
      <c r="V221" s="280">
        <v>131760.07</v>
      </c>
      <c r="W221" s="280" t="s">
        <v>79</v>
      </c>
      <c r="X221" s="280" t="s">
        <v>79</v>
      </c>
      <c r="Y221" s="280">
        <v>23251.78</v>
      </c>
      <c r="Z221" s="280" t="s">
        <v>79</v>
      </c>
      <c r="AA221" s="280" t="s">
        <v>79</v>
      </c>
      <c r="AB221" s="280">
        <v>27355.040000000001</v>
      </c>
      <c r="AC221" s="309" t="s">
        <v>110</v>
      </c>
      <c r="AD221" s="358" t="s">
        <v>79</v>
      </c>
      <c r="AE221" s="358">
        <f>V221+Y221</f>
        <v>155011.85</v>
      </c>
      <c r="AF221" s="309" t="s">
        <v>79</v>
      </c>
      <c r="AG221" s="309" t="s">
        <v>33</v>
      </c>
      <c r="AH221" s="329" t="s">
        <v>176</v>
      </c>
      <c r="AI221" s="329" t="s">
        <v>160</v>
      </c>
      <c r="AJ221" s="309"/>
    </row>
    <row r="222" spans="2:36" s="79" customFormat="1" ht="41.4" x14ac:dyDescent="0.3">
      <c r="B222" s="270"/>
      <c r="C222" s="270"/>
      <c r="D222" s="270"/>
      <c r="E222" s="322"/>
      <c r="F222" s="322"/>
      <c r="G222" s="322"/>
      <c r="H222" s="307"/>
      <c r="I222" s="270"/>
      <c r="J222" s="20" t="s">
        <v>111</v>
      </c>
      <c r="K222" s="27" t="s">
        <v>112</v>
      </c>
      <c r="L222" s="27" t="s">
        <v>85</v>
      </c>
      <c r="M222" s="61">
        <v>2</v>
      </c>
      <c r="N222" s="324"/>
      <c r="O222" s="307"/>
      <c r="P222" s="307"/>
      <c r="Q222" s="307"/>
      <c r="R222" s="436"/>
      <c r="S222" s="436"/>
      <c r="T222" s="290"/>
      <c r="U222" s="290"/>
      <c r="V222" s="281"/>
      <c r="W222" s="281"/>
      <c r="X222" s="281"/>
      <c r="Y222" s="281"/>
      <c r="Z222" s="281"/>
      <c r="AA222" s="281"/>
      <c r="AB222" s="281"/>
      <c r="AC222" s="324"/>
      <c r="AD222" s="359"/>
      <c r="AE222" s="359"/>
      <c r="AF222" s="307"/>
      <c r="AG222" s="324"/>
      <c r="AH222" s="329"/>
      <c r="AI222" s="329"/>
      <c r="AJ222" s="307"/>
    </row>
    <row r="223" spans="2:36" s="79" customFormat="1" ht="55.2" customHeight="1" x14ac:dyDescent="0.3">
      <c r="B223" s="270"/>
      <c r="C223" s="270"/>
      <c r="D223" s="270"/>
      <c r="E223" s="322"/>
      <c r="F223" s="322"/>
      <c r="G223" s="322"/>
      <c r="H223" s="308"/>
      <c r="I223" s="270"/>
      <c r="J223" s="20" t="s">
        <v>127</v>
      </c>
      <c r="K223" s="27" t="s">
        <v>128</v>
      </c>
      <c r="L223" s="27" t="s">
        <v>85</v>
      </c>
      <c r="M223" s="61">
        <v>76</v>
      </c>
      <c r="N223" s="325"/>
      <c r="O223" s="308"/>
      <c r="P223" s="308"/>
      <c r="Q223" s="308"/>
      <c r="R223" s="437"/>
      <c r="S223" s="437"/>
      <c r="T223" s="291"/>
      <c r="U223" s="291"/>
      <c r="V223" s="282"/>
      <c r="W223" s="282"/>
      <c r="X223" s="282"/>
      <c r="Y223" s="282"/>
      <c r="Z223" s="282"/>
      <c r="AA223" s="282"/>
      <c r="AB223" s="282"/>
      <c r="AC223" s="325"/>
      <c r="AD223" s="360"/>
      <c r="AE223" s="360"/>
      <c r="AF223" s="308"/>
      <c r="AG223" s="325"/>
      <c r="AH223" s="329"/>
      <c r="AI223" s="329"/>
      <c r="AJ223" s="308"/>
    </row>
    <row r="224" spans="2:36" s="79" customFormat="1" ht="101.1" customHeight="1" x14ac:dyDescent="0.3">
      <c r="B224" s="306" t="s">
        <v>1273</v>
      </c>
      <c r="C224" s="306" t="s">
        <v>312</v>
      </c>
      <c r="D224" s="306" t="s">
        <v>106</v>
      </c>
      <c r="E224" s="313" t="s">
        <v>67</v>
      </c>
      <c r="F224" s="313" t="s">
        <v>134</v>
      </c>
      <c r="G224" s="313" t="s">
        <v>147</v>
      </c>
      <c r="H224" s="306" t="s">
        <v>70</v>
      </c>
      <c r="I224" s="306" t="s">
        <v>79</v>
      </c>
      <c r="J224" s="20" t="s">
        <v>207</v>
      </c>
      <c r="K224" s="27" t="s">
        <v>107</v>
      </c>
      <c r="L224" s="27" t="s">
        <v>86</v>
      </c>
      <c r="M224" s="61">
        <v>40</v>
      </c>
      <c r="N224" s="309" t="s">
        <v>108</v>
      </c>
      <c r="O224" s="306" t="s">
        <v>311</v>
      </c>
      <c r="P224" s="306" t="s">
        <v>75</v>
      </c>
      <c r="Q224" s="306" t="s">
        <v>76</v>
      </c>
      <c r="R224" s="351" t="s">
        <v>77</v>
      </c>
      <c r="S224" s="351" t="s">
        <v>109</v>
      </c>
      <c r="T224" s="289">
        <f>V224+Y224</f>
        <v>57778.05</v>
      </c>
      <c r="U224" s="289">
        <f>T224/M225</f>
        <v>57778.05</v>
      </c>
      <c r="V224" s="280">
        <v>49111.35</v>
      </c>
      <c r="W224" s="280" t="s">
        <v>79</v>
      </c>
      <c r="X224" s="280" t="s">
        <v>79</v>
      </c>
      <c r="Y224" s="280">
        <v>8666.7000000000007</v>
      </c>
      <c r="Z224" s="280" t="s">
        <v>79</v>
      </c>
      <c r="AA224" s="280" t="s">
        <v>79</v>
      </c>
      <c r="AB224" s="280">
        <v>10196.129999999999</v>
      </c>
      <c r="AC224" s="309" t="s">
        <v>110</v>
      </c>
      <c r="AD224" s="358" t="s">
        <v>79</v>
      </c>
      <c r="AE224" s="358">
        <f>V224+Y224</f>
        <v>57778.05</v>
      </c>
      <c r="AF224" s="309" t="s">
        <v>79</v>
      </c>
      <c r="AG224" s="279" t="s">
        <v>33</v>
      </c>
      <c r="AH224" s="279" t="s">
        <v>247</v>
      </c>
      <c r="AI224" s="279" t="s">
        <v>250</v>
      </c>
      <c r="AJ224" s="309"/>
    </row>
    <row r="225" spans="2:36" s="79" customFormat="1" ht="75.599999999999994" customHeight="1" x14ac:dyDescent="0.3">
      <c r="B225" s="307"/>
      <c r="C225" s="307"/>
      <c r="D225" s="307"/>
      <c r="E225" s="314"/>
      <c r="F225" s="314"/>
      <c r="G225" s="314"/>
      <c r="H225" s="307"/>
      <c r="I225" s="307"/>
      <c r="J225" s="20" t="s">
        <v>111</v>
      </c>
      <c r="K225" s="27" t="s">
        <v>112</v>
      </c>
      <c r="L225" s="27" t="s">
        <v>85</v>
      </c>
      <c r="M225" s="61">
        <v>1</v>
      </c>
      <c r="N225" s="324"/>
      <c r="O225" s="307"/>
      <c r="P225" s="307"/>
      <c r="Q225" s="307"/>
      <c r="R225" s="436"/>
      <c r="S225" s="436"/>
      <c r="T225" s="290"/>
      <c r="U225" s="290"/>
      <c r="V225" s="281"/>
      <c r="W225" s="281"/>
      <c r="X225" s="281"/>
      <c r="Y225" s="281"/>
      <c r="Z225" s="281"/>
      <c r="AA225" s="281"/>
      <c r="AB225" s="281"/>
      <c r="AC225" s="324"/>
      <c r="AD225" s="359"/>
      <c r="AE225" s="359"/>
      <c r="AF225" s="307"/>
      <c r="AG225" s="279"/>
      <c r="AH225" s="279"/>
      <c r="AI225" s="279"/>
      <c r="AJ225" s="307"/>
    </row>
    <row r="226" spans="2:36" s="79" customFormat="1" ht="56.1" customHeight="1" x14ac:dyDescent="0.3">
      <c r="B226" s="308"/>
      <c r="C226" s="308"/>
      <c r="D226" s="308"/>
      <c r="E226" s="315"/>
      <c r="F226" s="315"/>
      <c r="G226" s="315"/>
      <c r="H226" s="308"/>
      <c r="I226" s="308"/>
      <c r="J226" s="20" t="s">
        <v>127</v>
      </c>
      <c r="K226" s="27" t="s">
        <v>128</v>
      </c>
      <c r="L226" s="27" t="s">
        <v>85</v>
      </c>
      <c r="M226" s="61">
        <v>30</v>
      </c>
      <c r="N226" s="325"/>
      <c r="O226" s="308"/>
      <c r="P226" s="308"/>
      <c r="Q226" s="308"/>
      <c r="R226" s="437"/>
      <c r="S226" s="437"/>
      <c r="T226" s="291"/>
      <c r="U226" s="291"/>
      <c r="V226" s="282"/>
      <c r="W226" s="282"/>
      <c r="X226" s="282"/>
      <c r="Y226" s="282"/>
      <c r="Z226" s="282"/>
      <c r="AA226" s="282"/>
      <c r="AB226" s="282"/>
      <c r="AC226" s="325"/>
      <c r="AD226" s="360"/>
      <c r="AE226" s="360"/>
      <c r="AF226" s="308"/>
      <c r="AG226" s="279"/>
      <c r="AH226" s="279"/>
      <c r="AI226" s="279"/>
      <c r="AJ226" s="308"/>
    </row>
    <row r="227" spans="2:36" s="79" customFormat="1" ht="96.6" x14ac:dyDescent="0.3">
      <c r="B227" s="231" t="s">
        <v>981</v>
      </c>
      <c r="C227" s="231" t="s">
        <v>915</v>
      </c>
      <c r="D227" s="231" t="s">
        <v>66</v>
      </c>
      <c r="E227" s="226" t="s">
        <v>67</v>
      </c>
      <c r="F227" s="226" t="s">
        <v>134</v>
      </c>
      <c r="G227" s="226" t="s">
        <v>147</v>
      </c>
      <c r="H227" s="231" t="s">
        <v>70</v>
      </c>
      <c r="I227" s="231" t="s">
        <v>79</v>
      </c>
      <c r="J227" s="28" t="s">
        <v>207</v>
      </c>
      <c r="K227" s="14" t="s">
        <v>107</v>
      </c>
      <c r="L227" s="14" t="s">
        <v>86</v>
      </c>
      <c r="M227" s="63">
        <v>40</v>
      </c>
      <c r="N227" s="247" t="s">
        <v>108</v>
      </c>
      <c r="O227" s="231" t="s">
        <v>311</v>
      </c>
      <c r="P227" s="231" t="s">
        <v>75</v>
      </c>
      <c r="Q227" s="231" t="s">
        <v>76</v>
      </c>
      <c r="R227" s="262" t="s">
        <v>77</v>
      </c>
      <c r="S227" s="262" t="s">
        <v>109</v>
      </c>
      <c r="T227" s="266">
        <f>V227+Y227</f>
        <v>154525.31</v>
      </c>
      <c r="U227" s="266">
        <f>T227/M228</f>
        <v>77262.654999999999</v>
      </c>
      <c r="V227" s="258">
        <v>131346.51</v>
      </c>
      <c r="W227" s="258" t="s">
        <v>79</v>
      </c>
      <c r="X227" s="258" t="s">
        <v>79</v>
      </c>
      <c r="Y227" s="258">
        <v>23178.799999999999</v>
      </c>
      <c r="Z227" s="258" t="s">
        <v>79</v>
      </c>
      <c r="AA227" s="258" t="s">
        <v>79</v>
      </c>
      <c r="AB227" s="258">
        <v>27269.17</v>
      </c>
      <c r="AC227" s="247" t="s">
        <v>110</v>
      </c>
      <c r="AD227" s="274" t="s">
        <v>79</v>
      </c>
      <c r="AE227" s="274">
        <f>V227+Y227</f>
        <v>154525.31</v>
      </c>
      <c r="AF227" s="247" t="s">
        <v>79</v>
      </c>
      <c r="AG227" s="247" t="s">
        <v>33</v>
      </c>
      <c r="AH227" s="277" t="s">
        <v>247</v>
      </c>
      <c r="AI227" s="277" t="s">
        <v>250</v>
      </c>
      <c r="AJ227" s="247"/>
    </row>
    <row r="228" spans="2:36" s="79" customFormat="1" ht="41.4" x14ac:dyDescent="0.3">
      <c r="B228" s="238"/>
      <c r="C228" s="238"/>
      <c r="D228" s="238"/>
      <c r="E228" s="227"/>
      <c r="F228" s="227"/>
      <c r="G228" s="227"/>
      <c r="H228" s="232"/>
      <c r="I228" s="238"/>
      <c r="J228" s="11" t="s">
        <v>111</v>
      </c>
      <c r="K228" s="7" t="s">
        <v>112</v>
      </c>
      <c r="L228" s="7" t="s">
        <v>85</v>
      </c>
      <c r="M228" s="63">
        <v>2</v>
      </c>
      <c r="N228" s="248"/>
      <c r="O228" s="232"/>
      <c r="P228" s="232"/>
      <c r="Q228" s="232"/>
      <c r="R228" s="263"/>
      <c r="S228" s="263"/>
      <c r="T228" s="267"/>
      <c r="U228" s="267"/>
      <c r="V228" s="259"/>
      <c r="W228" s="259"/>
      <c r="X228" s="259"/>
      <c r="Y228" s="259"/>
      <c r="Z228" s="259"/>
      <c r="AA228" s="259"/>
      <c r="AB228" s="259"/>
      <c r="AC228" s="248"/>
      <c r="AD228" s="275"/>
      <c r="AE228" s="275"/>
      <c r="AF228" s="232"/>
      <c r="AG228" s="248"/>
      <c r="AH228" s="277"/>
      <c r="AI228" s="277"/>
      <c r="AJ228" s="232"/>
    </row>
    <row r="229" spans="2:36" s="79" customFormat="1" ht="55.2" customHeight="1" x14ac:dyDescent="0.3">
      <c r="B229" s="238"/>
      <c r="C229" s="238"/>
      <c r="D229" s="238"/>
      <c r="E229" s="227"/>
      <c r="F229" s="227"/>
      <c r="G229" s="227"/>
      <c r="H229" s="233"/>
      <c r="I229" s="238"/>
      <c r="J229" s="11" t="s">
        <v>127</v>
      </c>
      <c r="K229" s="7" t="s">
        <v>128</v>
      </c>
      <c r="L229" s="7" t="s">
        <v>85</v>
      </c>
      <c r="M229" s="63">
        <v>76</v>
      </c>
      <c r="N229" s="249"/>
      <c r="O229" s="233"/>
      <c r="P229" s="233"/>
      <c r="Q229" s="233"/>
      <c r="R229" s="264"/>
      <c r="S229" s="264"/>
      <c r="T229" s="268"/>
      <c r="U229" s="268"/>
      <c r="V229" s="260"/>
      <c r="W229" s="260"/>
      <c r="X229" s="260"/>
      <c r="Y229" s="260"/>
      <c r="Z229" s="260"/>
      <c r="AA229" s="260"/>
      <c r="AB229" s="260"/>
      <c r="AC229" s="249"/>
      <c r="AD229" s="276"/>
      <c r="AE229" s="276"/>
      <c r="AF229" s="233"/>
      <c r="AG229" s="249"/>
      <c r="AH229" s="277"/>
      <c r="AI229" s="277"/>
      <c r="AJ229" s="233"/>
    </row>
    <row r="230" spans="2:36" s="79" customFormat="1" ht="53.1" customHeight="1" x14ac:dyDescent="0.3">
      <c r="B230" s="231" t="s">
        <v>1112</v>
      </c>
      <c r="C230" s="231" t="s">
        <v>319</v>
      </c>
      <c r="D230" s="231" t="s">
        <v>66</v>
      </c>
      <c r="E230" s="226" t="s">
        <v>67</v>
      </c>
      <c r="F230" s="226" t="s">
        <v>132</v>
      </c>
      <c r="G230" s="226" t="s">
        <v>69</v>
      </c>
      <c r="H230" s="231" t="s">
        <v>70</v>
      </c>
      <c r="I230" s="231" t="s">
        <v>79</v>
      </c>
      <c r="J230" s="11" t="s">
        <v>113</v>
      </c>
      <c r="K230" s="7" t="s">
        <v>114</v>
      </c>
      <c r="L230" s="7" t="s">
        <v>115</v>
      </c>
      <c r="M230" s="63">
        <v>2</v>
      </c>
      <c r="N230" s="247" t="s">
        <v>108</v>
      </c>
      <c r="O230" s="231" t="s">
        <v>164</v>
      </c>
      <c r="P230" s="231" t="s">
        <v>75</v>
      </c>
      <c r="Q230" s="231" t="s">
        <v>76</v>
      </c>
      <c r="R230" s="262" t="s">
        <v>77</v>
      </c>
      <c r="S230" s="262" t="s">
        <v>109</v>
      </c>
      <c r="T230" s="266">
        <f>V230+Y230</f>
        <v>151940</v>
      </c>
      <c r="U230" s="266">
        <f>T230/M231</f>
        <v>75970</v>
      </c>
      <c r="V230" s="258">
        <v>129149</v>
      </c>
      <c r="W230" s="258" t="s">
        <v>79</v>
      </c>
      <c r="X230" s="258" t="s">
        <v>79</v>
      </c>
      <c r="Y230" s="258">
        <v>22791</v>
      </c>
      <c r="Z230" s="258" t="s">
        <v>79</v>
      </c>
      <c r="AA230" s="258" t="s">
        <v>79</v>
      </c>
      <c r="AB230" s="258">
        <v>26812.94</v>
      </c>
      <c r="AC230" s="247" t="s">
        <v>80</v>
      </c>
      <c r="AD230" s="274" t="s">
        <v>79</v>
      </c>
      <c r="AE230" s="274">
        <f>V230+Y230</f>
        <v>151940</v>
      </c>
      <c r="AF230" s="247" t="s">
        <v>79</v>
      </c>
      <c r="AG230" s="247" t="s">
        <v>33</v>
      </c>
      <c r="AH230" s="247" t="s">
        <v>166</v>
      </c>
      <c r="AI230" s="247" t="s">
        <v>232</v>
      </c>
      <c r="AJ230" s="247"/>
    </row>
    <row r="231" spans="2:36" s="79" customFormat="1" ht="57" customHeight="1" x14ac:dyDescent="0.3">
      <c r="B231" s="232"/>
      <c r="C231" s="232"/>
      <c r="D231" s="232"/>
      <c r="E231" s="234"/>
      <c r="F231" s="234"/>
      <c r="G231" s="234"/>
      <c r="H231" s="232"/>
      <c r="I231" s="232"/>
      <c r="J231" s="11" t="s">
        <v>116</v>
      </c>
      <c r="K231" s="7" t="s">
        <v>117</v>
      </c>
      <c r="L231" s="7" t="s">
        <v>85</v>
      </c>
      <c r="M231" s="63">
        <v>2</v>
      </c>
      <c r="N231" s="248"/>
      <c r="O231" s="232"/>
      <c r="P231" s="232"/>
      <c r="Q231" s="232"/>
      <c r="R231" s="263"/>
      <c r="S231" s="263"/>
      <c r="T231" s="267"/>
      <c r="U231" s="267"/>
      <c r="V231" s="259"/>
      <c r="W231" s="259"/>
      <c r="X231" s="259"/>
      <c r="Y231" s="259"/>
      <c r="Z231" s="259"/>
      <c r="AA231" s="259"/>
      <c r="AB231" s="259"/>
      <c r="AC231" s="248"/>
      <c r="AD231" s="275"/>
      <c r="AE231" s="275"/>
      <c r="AF231" s="232"/>
      <c r="AG231" s="248"/>
      <c r="AH231" s="248"/>
      <c r="AI231" s="248"/>
      <c r="AJ231" s="232"/>
    </row>
    <row r="232" spans="2:36" s="79" customFormat="1" ht="49.2" customHeight="1" x14ac:dyDescent="0.3">
      <c r="B232" s="232"/>
      <c r="C232" s="232"/>
      <c r="D232" s="232"/>
      <c r="E232" s="234"/>
      <c r="F232" s="234"/>
      <c r="G232" s="234"/>
      <c r="H232" s="232"/>
      <c r="I232" s="232"/>
      <c r="J232" s="11" t="s">
        <v>208</v>
      </c>
      <c r="K232" s="7" t="s">
        <v>118</v>
      </c>
      <c r="L232" s="7" t="s">
        <v>119</v>
      </c>
      <c r="M232" s="63">
        <v>2</v>
      </c>
      <c r="N232" s="248"/>
      <c r="O232" s="232"/>
      <c r="P232" s="232"/>
      <c r="Q232" s="232"/>
      <c r="R232" s="263"/>
      <c r="S232" s="263"/>
      <c r="T232" s="267"/>
      <c r="U232" s="267"/>
      <c r="V232" s="259"/>
      <c r="W232" s="259"/>
      <c r="X232" s="259"/>
      <c r="Y232" s="259"/>
      <c r="Z232" s="259"/>
      <c r="AA232" s="259"/>
      <c r="AB232" s="259"/>
      <c r="AC232" s="248"/>
      <c r="AD232" s="275"/>
      <c r="AE232" s="275"/>
      <c r="AF232" s="232"/>
      <c r="AG232" s="248"/>
      <c r="AH232" s="248"/>
      <c r="AI232" s="248"/>
      <c r="AJ232" s="232"/>
    </row>
    <row r="233" spans="2:36" s="79" customFormat="1" ht="44.1" customHeight="1" x14ac:dyDescent="0.3">
      <c r="B233" s="233"/>
      <c r="C233" s="233"/>
      <c r="D233" s="233"/>
      <c r="E233" s="273"/>
      <c r="F233" s="273"/>
      <c r="G233" s="273"/>
      <c r="H233" s="233"/>
      <c r="I233" s="233"/>
      <c r="J233" s="11" t="s">
        <v>120</v>
      </c>
      <c r="K233" s="7" t="s">
        <v>121</v>
      </c>
      <c r="L233" s="7" t="s">
        <v>119</v>
      </c>
      <c r="M233" s="63">
        <v>2</v>
      </c>
      <c r="N233" s="249"/>
      <c r="O233" s="233"/>
      <c r="P233" s="233"/>
      <c r="Q233" s="233"/>
      <c r="R233" s="264"/>
      <c r="S233" s="264"/>
      <c r="T233" s="268"/>
      <c r="U233" s="268"/>
      <c r="V233" s="260"/>
      <c r="W233" s="260"/>
      <c r="X233" s="260"/>
      <c r="Y233" s="260"/>
      <c r="Z233" s="260"/>
      <c r="AA233" s="260"/>
      <c r="AB233" s="260"/>
      <c r="AC233" s="249"/>
      <c r="AD233" s="276"/>
      <c r="AE233" s="276"/>
      <c r="AF233" s="233"/>
      <c r="AG233" s="249"/>
      <c r="AH233" s="249"/>
      <c r="AI233" s="249"/>
      <c r="AJ233" s="233"/>
    </row>
    <row r="234" spans="2:36" s="79" customFormat="1" ht="96.6" x14ac:dyDescent="0.3">
      <c r="B234" s="231" t="s">
        <v>1270</v>
      </c>
      <c r="C234" s="231" t="s">
        <v>915</v>
      </c>
      <c r="D234" s="231" t="s">
        <v>66</v>
      </c>
      <c r="E234" s="226" t="s">
        <v>67</v>
      </c>
      <c r="F234" s="226" t="s">
        <v>134</v>
      </c>
      <c r="G234" s="226" t="s">
        <v>147</v>
      </c>
      <c r="H234" s="231" t="s">
        <v>70</v>
      </c>
      <c r="I234" s="231" t="s">
        <v>79</v>
      </c>
      <c r="J234" s="28" t="s">
        <v>207</v>
      </c>
      <c r="K234" s="14" t="s">
        <v>107</v>
      </c>
      <c r="L234" s="14" t="s">
        <v>86</v>
      </c>
      <c r="M234" s="63">
        <v>40</v>
      </c>
      <c r="N234" s="247" t="s">
        <v>108</v>
      </c>
      <c r="O234" s="231" t="s">
        <v>311</v>
      </c>
      <c r="P234" s="231" t="s">
        <v>75</v>
      </c>
      <c r="Q234" s="231" t="s">
        <v>76</v>
      </c>
      <c r="R234" s="262" t="s">
        <v>77</v>
      </c>
      <c r="S234" s="262" t="s">
        <v>109</v>
      </c>
      <c r="T234" s="266">
        <f>V234+Y234</f>
        <v>79205.320000000007</v>
      </c>
      <c r="U234" s="266">
        <f>T234/M235</f>
        <v>79205.320000000007</v>
      </c>
      <c r="V234" s="258">
        <v>67324.52</v>
      </c>
      <c r="W234" s="258" t="s">
        <v>79</v>
      </c>
      <c r="X234" s="258" t="s">
        <v>79</v>
      </c>
      <c r="Y234" s="258">
        <v>11880.8</v>
      </c>
      <c r="Z234" s="258" t="s">
        <v>79</v>
      </c>
      <c r="AA234" s="258" t="s">
        <v>79</v>
      </c>
      <c r="AB234" s="258">
        <v>13977.41</v>
      </c>
      <c r="AC234" s="247" t="s">
        <v>110</v>
      </c>
      <c r="AD234" s="274" t="s">
        <v>79</v>
      </c>
      <c r="AE234" s="274">
        <f>V234+Y234</f>
        <v>79205.320000000007</v>
      </c>
      <c r="AF234" s="247" t="s">
        <v>79</v>
      </c>
      <c r="AG234" s="247" t="s">
        <v>33</v>
      </c>
      <c r="AH234" s="277" t="s">
        <v>1258</v>
      </c>
      <c r="AI234" s="277" t="s">
        <v>510</v>
      </c>
      <c r="AJ234" s="247"/>
    </row>
    <row r="235" spans="2:36" s="79" customFormat="1" ht="41.4" x14ac:dyDescent="0.3">
      <c r="B235" s="238"/>
      <c r="C235" s="238"/>
      <c r="D235" s="238"/>
      <c r="E235" s="227"/>
      <c r="F235" s="227"/>
      <c r="G235" s="227"/>
      <c r="H235" s="232"/>
      <c r="I235" s="238"/>
      <c r="J235" s="11" t="s">
        <v>111</v>
      </c>
      <c r="K235" s="7" t="s">
        <v>112</v>
      </c>
      <c r="L235" s="7" t="s">
        <v>85</v>
      </c>
      <c r="M235" s="63">
        <v>1</v>
      </c>
      <c r="N235" s="248"/>
      <c r="O235" s="232"/>
      <c r="P235" s="232"/>
      <c r="Q235" s="232"/>
      <c r="R235" s="263"/>
      <c r="S235" s="263"/>
      <c r="T235" s="267"/>
      <c r="U235" s="267"/>
      <c r="V235" s="259"/>
      <c r="W235" s="259"/>
      <c r="X235" s="259"/>
      <c r="Y235" s="259"/>
      <c r="Z235" s="259"/>
      <c r="AA235" s="259"/>
      <c r="AB235" s="259"/>
      <c r="AC235" s="248"/>
      <c r="AD235" s="275"/>
      <c r="AE235" s="275"/>
      <c r="AF235" s="232"/>
      <c r="AG235" s="248"/>
      <c r="AH235" s="277"/>
      <c r="AI235" s="277"/>
      <c r="AJ235" s="232"/>
    </row>
    <row r="236" spans="2:36" s="79" customFormat="1" ht="55.2" customHeight="1" x14ac:dyDescent="0.3">
      <c r="B236" s="238"/>
      <c r="C236" s="238"/>
      <c r="D236" s="238"/>
      <c r="E236" s="227"/>
      <c r="F236" s="227"/>
      <c r="G236" s="227"/>
      <c r="H236" s="233"/>
      <c r="I236" s="238"/>
      <c r="J236" s="11" t="s">
        <v>127</v>
      </c>
      <c r="K236" s="7" t="s">
        <v>128</v>
      </c>
      <c r="L236" s="7" t="s">
        <v>85</v>
      </c>
      <c r="M236" s="63">
        <v>38</v>
      </c>
      <c r="N236" s="249"/>
      <c r="O236" s="233"/>
      <c r="P236" s="233"/>
      <c r="Q236" s="233"/>
      <c r="R236" s="264"/>
      <c r="S236" s="264"/>
      <c r="T236" s="268"/>
      <c r="U236" s="268"/>
      <c r="V236" s="260"/>
      <c r="W236" s="260"/>
      <c r="X236" s="260"/>
      <c r="Y236" s="260"/>
      <c r="Z236" s="260"/>
      <c r="AA236" s="260"/>
      <c r="AB236" s="260"/>
      <c r="AC236" s="249"/>
      <c r="AD236" s="276"/>
      <c r="AE236" s="276"/>
      <c r="AF236" s="233"/>
      <c r="AG236" s="249"/>
      <c r="AH236" s="277"/>
      <c r="AI236" s="277"/>
      <c r="AJ236" s="233"/>
    </row>
    <row r="237" spans="2:36" s="79" customFormat="1" ht="101.1" customHeight="1" x14ac:dyDescent="0.3">
      <c r="B237" s="231" t="s">
        <v>1271</v>
      </c>
      <c r="C237" s="231" t="s">
        <v>1272</v>
      </c>
      <c r="D237" s="231" t="s">
        <v>106</v>
      </c>
      <c r="E237" s="226" t="s">
        <v>67</v>
      </c>
      <c r="F237" s="226" t="s">
        <v>134</v>
      </c>
      <c r="G237" s="226" t="s">
        <v>147</v>
      </c>
      <c r="H237" s="231" t="s">
        <v>70</v>
      </c>
      <c r="I237" s="231" t="s">
        <v>79</v>
      </c>
      <c r="J237" s="11" t="s">
        <v>207</v>
      </c>
      <c r="K237" s="7" t="s">
        <v>107</v>
      </c>
      <c r="L237" s="7" t="s">
        <v>86</v>
      </c>
      <c r="M237" s="63">
        <v>40</v>
      </c>
      <c r="N237" s="247" t="s">
        <v>108</v>
      </c>
      <c r="O237" s="231" t="s">
        <v>311</v>
      </c>
      <c r="P237" s="231" t="s">
        <v>75</v>
      </c>
      <c r="Q237" s="231" t="s">
        <v>76</v>
      </c>
      <c r="R237" s="262" t="s">
        <v>77</v>
      </c>
      <c r="S237" s="262" t="s">
        <v>109</v>
      </c>
      <c r="T237" s="266">
        <f>V237+Y237</f>
        <v>57780.67</v>
      </c>
      <c r="U237" s="266">
        <f>T237/M238</f>
        <v>57780.67</v>
      </c>
      <c r="V237" s="258">
        <v>49113.57</v>
      </c>
      <c r="W237" s="258" t="s">
        <v>79</v>
      </c>
      <c r="X237" s="258" t="s">
        <v>79</v>
      </c>
      <c r="Y237" s="258">
        <v>8667.1</v>
      </c>
      <c r="Z237" s="258" t="s">
        <v>79</v>
      </c>
      <c r="AA237" s="258" t="s">
        <v>79</v>
      </c>
      <c r="AB237" s="258">
        <v>10196.59</v>
      </c>
      <c r="AC237" s="247" t="s">
        <v>110</v>
      </c>
      <c r="AD237" s="274" t="s">
        <v>79</v>
      </c>
      <c r="AE237" s="274">
        <f>V237+Y237</f>
        <v>57780.67</v>
      </c>
      <c r="AF237" s="247" t="s">
        <v>79</v>
      </c>
      <c r="AG237" s="239" t="s">
        <v>33</v>
      </c>
      <c r="AH237" s="277" t="s">
        <v>1258</v>
      </c>
      <c r="AI237" s="277" t="s">
        <v>510</v>
      </c>
      <c r="AJ237" s="247"/>
    </row>
    <row r="238" spans="2:36" s="79" customFormat="1" ht="75.599999999999994" customHeight="1" x14ac:dyDescent="0.3">
      <c r="B238" s="232"/>
      <c r="C238" s="232"/>
      <c r="D238" s="232"/>
      <c r="E238" s="234"/>
      <c r="F238" s="234"/>
      <c r="G238" s="234"/>
      <c r="H238" s="232"/>
      <c r="I238" s="232"/>
      <c r="J238" s="11" t="s">
        <v>111</v>
      </c>
      <c r="K238" s="7" t="s">
        <v>112</v>
      </c>
      <c r="L238" s="7" t="s">
        <v>85</v>
      </c>
      <c r="M238" s="63">
        <v>1</v>
      </c>
      <c r="N238" s="248"/>
      <c r="O238" s="232"/>
      <c r="P238" s="232"/>
      <c r="Q238" s="232"/>
      <c r="R238" s="263"/>
      <c r="S238" s="263"/>
      <c r="T238" s="267"/>
      <c r="U238" s="267"/>
      <c r="V238" s="259"/>
      <c r="W238" s="259"/>
      <c r="X238" s="259"/>
      <c r="Y238" s="259"/>
      <c r="Z238" s="259"/>
      <c r="AA238" s="259"/>
      <c r="AB238" s="259"/>
      <c r="AC238" s="248"/>
      <c r="AD238" s="275"/>
      <c r="AE238" s="275"/>
      <c r="AF238" s="232"/>
      <c r="AG238" s="239"/>
      <c r="AH238" s="277"/>
      <c r="AI238" s="277"/>
      <c r="AJ238" s="232"/>
    </row>
    <row r="239" spans="2:36" s="79" customFormat="1" ht="56.1" customHeight="1" x14ac:dyDescent="0.3">
      <c r="B239" s="233"/>
      <c r="C239" s="233"/>
      <c r="D239" s="233"/>
      <c r="E239" s="273"/>
      <c r="F239" s="273"/>
      <c r="G239" s="273"/>
      <c r="H239" s="233"/>
      <c r="I239" s="233"/>
      <c r="J239" s="11" t="s">
        <v>127</v>
      </c>
      <c r="K239" s="7" t="s">
        <v>128</v>
      </c>
      <c r="L239" s="7" t="s">
        <v>85</v>
      </c>
      <c r="M239" s="63">
        <v>30</v>
      </c>
      <c r="N239" s="249"/>
      <c r="O239" s="233"/>
      <c r="P239" s="233"/>
      <c r="Q239" s="233"/>
      <c r="R239" s="264"/>
      <c r="S239" s="264"/>
      <c r="T239" s="268"/>
      <c r="U239" s="268"/>
      <c r="V239" s="260"/>
      <c r="W239" s="260"/>
      <c r="X239" s="260"/>
      <c r="Y239" s="260"/>
      <c r="Z239" s="260"/>
      <c r="AA239" s="260"/>
      <c r="AB239" s="260"/>
      <c r="AC239" s="249"/>
      <c r="AD239" s="276"/>
      <c r="AE239" s="276"/>
      <c r="AF239" s="233"/>
      <c r="AG239" s="239"/>
      <c r="AH239" s="277"/>
      <c r="AI239" s="277"/>
      <c r="AJ239" s="233"/>
    </row>
    <row r="240" spans="2:36" s="36" customFormat="1" ht="132" customHeight="1" x14ac:dyDescent="0.3">
      <c r="B240" s="231" t="s">
        <v>358</v>
      </c>
      <c r="C240" s="231" t="s">
        <v>359</v>
      </c>
      <c r="D240" s="231" t="s">
        <v>106</v>
      </c>
      <c r="E240" s="226" t="s">
        <v>67</v>
      </c>
      <c r="F240" s="287" t="s">
        <v>134</v>
      </c>
      <c r="G240" s="226" t="s">
        <v>147</v>
      </c>
      <c r="H240" s="288" t="s">
        <v>70</v>
      </c>
      <c r="I240" s="288" t="s">
        <v>79</v>
      </c>
      <c r="J240" s="11" t="s">
        <v>207</v>
      </c>
      <c r="K240" s="7" t="s">
        <v>107</v>
      </c>
      <c r="L240" s="7" t="s">
        <v>86</v>
      </c>
      <c r="M240" s="7">
        <v>40</v>
      </c>
      <c r="N240" s="272" t="s">
        <v>108</v>
      </c>
      <c r="O240" s="231" t="s">
        <v>360</v>
      </c>
      <c r="P240" s="231" t="s">
        <v>75</v>
      </c>
      <c r="Q240" s="231" t="s">
        <v>76</v>
      </c>
      <c r="R240" s="262" t="s">
        <v>77</v>
      </c>
      <c r="S240" s="262" t="s">
        <v>109</v>
      </c>
      <c r="T240" s="266">
        <f>V240+Y240</f>
        <v>492200</v>
      </c>
      <c r="U240" s="289" t="s">
        <v>98</v>
      </c>
      <c r="V240" s="258">
        <v>418370</v>
      </c>
      <c r="W240" s="258" t="s">
        <v>79</v>
      </c>
      <c r="X240" s="258" t="s">
        <v>79</v>
      </c>
      <c r="Y240" s="258">
        <v>73830</v>
      </c>
      <c r="Z240" s="258" t="s">
        <v>98</v>
      </c>
      <c r="AA240" s="258" t="s">
        <v>79</v>
      </c>
      <c r="AB240" s="258">
        <v>221133.32</v>
      </c>
      <c r="AC240" s="247" t="s">
        <v>149</v>
      </c>
      <c r="AD240" s="274" t="s">
        <v>79</v>
      </c>
      <c r="AE240" s="274">
        <f>V240+Y240</f>
        <v>492200</v>
      </c>
      <c r="AF240" s="247" t="s">
        <v>79</v>
      </c>
      <c r="AG240" s="247" t="s">
        <v>33</v>
      </c>
      <c r="AH240" s="255" t="s">
        <v>174</v>
      </c>
      <c r="AI240" s="255" t="s">
        <v>157</v>
      </c>
      <c r="AJ240" s="247"/>
    </row>
    <row r="241" spans="2:36" s="36" customFormat="1" ht="86.1" customHeight="1" x14ac:dyDescent="0.3">
      <c r="B241" s="232"/>
      <c r="C241" s="232"/>
      <c r="D241" s="232"/>
      <c r="E241" s="234"/>
      <c r="F241" s="234"/>
      <c r="G241" s="234"/>
      <c r="H241" s="232"/>
      <c r="I241" s="232"/>
      <c r="J241" s="11" t="s">
        <v>111</v>
      </c>
      <c r="K241" s="7" t="s">
        <v>112</v>
      </c>
      <c r="L241" s="7" t="s">
        <v>85</v>
      </c>
      <c r="M241" s="7">
        <v>4</v>
      </c>
      <c r="N241" s="248"/>
      <c r="O241" s="232"/>
      <c r="P241" s="232"/>
      <c r="Q241" s="232"/>
      <c r="R241" s="263"/>
      <c r="S241" s="263"/>
      <c r="T241" s="267"/>
      <c r="U241" s="290"/>
      <c r="V241" s="259"/>
      <c r="W241" s="259"/>
      <c r="X241" s="259"/>
      <c r="Y241" s="259"/>
      <c r="Z241" s="259"/>
      <c r="AA241" s="259"/>
      <c r="AB241" s="259"/>
      <c r="AC241" s="248"/>
      <c r="AD241" s="275"/>
      <c r="AE241" s="275"/>
      <c r="AF241" s="232"/>
      <c r="AG241" s="248"/>
      <c r="AH241" s="256"/>
      <c r="AI241" s="256"/>
      <c r="AJ241" s="232"/>
    </row>
    <row r="242" spans="2:36" s="36" customFormat="1" ht="59.1" customHeight="1" x14ac:dyDescent="0.3">
      <c r="B242" s="233"/>
      <c r="C242" s="233"/>
      <c r="D242" s="233"/>
      <c r="E242" s="273"/>
      <c r="F242" s="273"/>
      <c r="G242" s="273"/>
      <c r="H242" s="233"/>
      <c r="I242" s="233"/>
      <c r="J242" s="11" t="s">
        <v>127</v>
      </c>
      <c r="K242" s="7" t="s">
        <v>128</v>
      </c>
      <c r="L242" s="7" t="s">
        <v>85</v>
      </c>
      <c r="M242" s="63">
        <v>230</v>
      </c>
      <c r="N242" s="249"/>
      <c r="O242" s="233"/>
      <c r="P242" s="233"/>
      <c r="Q242" s="233"/>
      <c r="R242" s="264"/>
      <c r="S242" s="264"/>
      <c r="T242" s="268"/>
      <c r="U242" s="291"/>
      <c r="V242" s="260"/>
      <c r="W242" s="260"/>
      <c r="X242" s="260"/>
      <c r="Y242" s="260"/>
      <c r="Z242" s="260"/>
      <c r="AA242" s="260"/>
      <c r="AB242" s="260"/>
      <c r="AC242" s="249"/>
      <c r="AD242" s="276"/>
      <c r="AE242" s="276"/>
      <c r="AF242" s="233"/>
      <c r="AG242" s="249"/>
      <c r="AH242" s="257"/>
      <c r="AI242" s="257"/>
      <c r="AJ242" s="233"/>
    </row>
    <row r="243" spans="2:36" s="36" customFormat="1" ht="132" customHeight="1" x14ac:dyDescent="0.3">
      <c r="B243" s="238" t="s">
        <v>361</v>
      </c>
      <c r="C243" s="238" t="s">
        <v>362</v>
      </c>
      <c r="D243" s="238" t="s">
        <v>106</v>
      </c>
      <c r="E243" s="227" t="s">
        <v>67</v>
      </c>
      <c r="F243" s="227" t="s">
        <v>134</v>
      </c>
      <c r="G243" s="227" t="s">
        <v>147</v>
      </c>
      <c r="H243" s="238" t="s">
        <v>70</v>
      </c>
      <c r="I243" s="238" t="s">
        <v>79</v>
      </c>
      <c r="J243" s="11" t="s">
        <v>207</v>
      </c>
      <c r="K243" s="7" t="s">
        <v>107</v>
      </c>
      <c r="L243" s="7" t="s">
        <v>86</v>
      </c>
      <c r="M243" s="7">
        <v>40</v>
      </c>
      <c r="N243" s="239" t="s">
        <v>108</v>
      </c>
      <c r="O243" s="238" t="s">
        <v>360</v>
      </c>
      <c r="P243" s="238" t="s">
        <v>75</v>
      </c>
      <c r="Q243" s="238" t="s">
        <v>76</v>
      </c>
      <c r="R243" s="265" t="s">
        <v>77</v>
      </c>
      <c r="S243" s="265" t="s">
        <v>109</v>
      </c>
      <c r="T243" s="271">
        <f>V243+Y243</f>
        <v>235400</v>
      </c>
      <c r="U243" s="289" t="s">
        <v>98</v>
      </c>
      <c r="V243" s="258">
        <v>200090</v>
      </c>
      <c r="W243" s="261" t="s">
        <v>79</v>
      </c>
      <c r="X243" s="261" t="s">
        <v>79</v>
      </c>
      <c r="Y243" s="261">
        <v>35310</v>
      </c>
      <c r="Z243" s="261" t="s">
        <v>98</v>
      </c>
      <c r="AA243" s="261" t="s">
        <v>79</v>
      </c>
      <c r="AB243" s="261">
        <v>105759.42</v>
      </c>
      <c r="AC243" s="239" t="s">
        <v>149</v>
      </c>
      <c r="AD243" s="278" t="s">
        <v>79</v>
      </c>
      <c r="AE243" s="278">
        <f>V243+Y243</f>
        <v>235400</v>
      </c>
      <c r="AF243" s="239" t="s">
        <v>79</v>
      </c>
      <c r="AG243" s="239" t="s">
        <v>33</v>
      </c>
      <c r="AH243" s="239" t="s">
        <v>157</v>
      </c>
      <c r="AI243" s="255" t="s">
        <v>176</v>
      </c>
      <c r="AJ243" s="239"/>
    </row>
    <row r="244" spans="2:36" s="36" customFormat="1" ht="86.1" customHeight="1" x14ac:dyDescent="0.3">
      <c r="B244" s="238"/>
      <c r="C244" s="238"/>
      <c r="D244" s="238"/>
      <c r="E244" s="227"/>
      <c r="F244" s="227"/>
      <c r="G244" s="227"/>
      <c r="H244" s="238"/>
      <c r="I244" s="238"/>
      <c r="J244" s="11" t="s">
        <v>111</v>
      </c>
      <c r="K244" s="7" t="s">
        <v>112</v>
      </c>
      <c r="L244" s="7" t="s">
        <v>85</v>
      </c>
      <c r="M244" s="7">
        <v>2</v>
      </c>
      <c r="N244" s="239"/>
      <c r="O244" s="238"/>
      <c r="P244" s="238"/>
      <c r="Q244" s="238"/>
      <c r="R244" s="265"/>
      <c r="S244" s="265"/>
      <c r="T244" s="271"/>
      <c r="U244" s="290"/>
      <c r="V244" s="259"/>
      <c r="W244" s="261"/>
      <c r="X244" s="261"/>
      <c r="Y244" s="261"/>
      <c r="Z244" s="261"/>
      <c r="AA244" s="261"/>
      <c r="AB244" s="261"/>
      <c r="AC244" s="239"/>
      <c r="AD244" s="278"/>
      <c r="AE244" s="278"/>
      <c r="AF244" s="238"/>
      <c r="AG244" s="239"/>
      <c r="AH244" s="239"/>
      <c r="AI244" s="256"/>
      <c r="AJ244" s="238"/>
    </row>
    <row r="245" spans="2:36" s="36" customFormat="1" ht="59.1" customHeight="1" x14ac:dyDescent="0.3">
      <c r="B245" s="238"/>
      <c r="C245" s="238"/>
      <c r="D245" s="238"/>
      <c r="E245" s="227"/>
      <c r="F245" s="227"/>
      <c r="G245" s="227"/>
      <c r="H245" s="238"/>
      <c r="I245" s="238"/>
      <c r="J245" s="11" t="s">
        <v>127</v>
      </c>
      <c r="K245" s="7" t="s">
        <v>128</v>
      </c>
      <c r="L245" s="7" t="s">
        <v>85</v>
      </c>
      <c r="M245" s="63">
        <v>110</v>
      </c>
      <c r="N245" s="239"/>
      <c r="O245" s="238"/>
      <c r="P245" s="238"/>
      <c r="Q245" s="238"/>
      <c r="R245" s="265"/>
      <c r="S245" s="265"/>
      <c r="T245" s="271"/>
      <c r="U245" s="291"/>
      <c r="V245" s="260"/>
      <c r="W245" s="261"/>
      <c r="X245" s="261"/>
      <c r="Y245" s="261"/>
      <c r="Z245" s="261"/>
      <c r="AA245" s="261"/>
      <c r="AB245" s="261"/>
      <c r="AC245" s="239"/>
      <c r="AD245" s="278"/>
      <c r="AE245" s="278"/>
      <c r="AF245" s="238"/>
      <c r="AG245" s="239"/>
      <c r="AH245" s="239"/>
      <c r="AI245" s="257"/>
      <c r="AJ245" s="238"/>
    </row>
    <row r="246" spans="2:36" ht="52.2" customHeight="1" x14ac:dyDescent="0.3">
      <c r="B246" s="270" t="s">
        <v>1267</v>
      </c>
      <c r="C246" s="270" t="s">
        <v>363</v>
      </c>
      <c r="D246" s="270" t="s">
        <v>66</v>
      </c>
      <c r="E246" s="322" t="s">
        <v>67</v>
      </c>
      <c r="F246" s="322" t="s">
        <v>132</v>
      </c>
      <c r="G246" s="322" t="s">
        <v>69</v>
      </c>
      <c r="H246" s="270" t="s">
        <v>70</v>
      </c>
      <c r="I246" s="270" t="s">
        <v>79</v>
      </c>
      <c r="J246" s="20" t="s">
        <v>113</v>
      </c>
      <c r="K246" s="27" t="s">
        <v>114</v>
      </c>
      <c r="L246" s="27" t="s">
        <v>115</v>
      </c>
      <c r="M246" s="27">
        <v>2</v>
      </c>
      <c r="N246" s="279" t="s">
        <v>108</v>
      </c>
      <c r="O246" s="270" t="s">
        <v>360</v>
      </c>
      <c r="P246" s="270" t="s">
        <v>75</v>
      </c>
      <c r="Q246" s="270" t="s">
        <v>76</v>
      </c>
      <c r="R246" s="310" t="s">
        <v>77</v>
      </c>
      <c r="S246" s="310" t="s">
        <v>109</v>
      </c>
      <c r="T246" s="286">
        <f>V246+Y246</f>
        <v>151940</v>
      </c>
      <c r="U246" s="286" t="s">
        <v>98</v>
      </c>
      <c r="V246" s="269">
        <v>129149</v>
      </c>
      <c r="W246" s="269" t="s">
        <v>79</v>
      </c>
      <c r="X246" s="269" t="s">
        <v>79</v>
      </c>
      <c r="Y246" s="269">
        <v>22791</v>
      </c>
      <c r="Z246" s="269" t="s">
        <v>79</v>
      </c>
      <c r="AA246" s="269" t="s">
        <v>79</v>
      </c>
      <c r="AB246" s="269">
        <v>65117.15</v>
      </c>
      <c r="AC246" s="279" t="s">
        <v>80</v>
      </c>
      <c r="AD246" s="295" t="s">
        <v>79</v>
      </c>
      <c r="AE246" s="295">
        <f>V246+Y246</f>
        <v>151940</v>
      </c>
      <c r="AF246" s="279" t="s">
        <v>79</v>
      </c>
      <c r="AG246" s="279" t="s">
        <v>33</v>
      </c>
      <c r="AH246" s="279" t="s">
        <v>161</v>
      </c>
      <c r="AI246" s="279" t="s">
        <v>250</v>
      </c>
      <c r="AJ246" s="279"/>
    </row>
    <row r="247" spans="2:36" ht="55.2" x14ac:dyDescent="0.3">
      <c r="B247" s="270"/>
      <c r="C247" s="270"/>
      <c r="D247" s="270"/>
      <c r="E247" s="322"/>
      <c r="F247" s="322"/>
      <c r="G247" s="322"/>
      <c r="H247" s="270"/>
      <c r="I247" s="270"/>
      <c r="J247" s="20" t="s">
        <v>116</v>
      </c>
      <c r="K247" s="27" t="s">
        <v>117</v>
      </c>
      <c r="L247" s="27" t="s">
        <v>85</v>
      </c>
      <c r="M247" s="27">
        <v>2</v>
      </c>
      <c r="N247" s="279"/>
      <c r="O247" s="270"/>
      <c r="P247" s="270"/>
      <c r="Q247" s="270"/>
      <c r="R247" s="310"/>
      <c r="S247" s="310"/>
      <c r="T247" s="286"/>
      <c r="U247" s="286"/>
      <c r="V247" s="269"/>
      <c r="W247" s="269"/>
      <c r="X247" s="269"/>
      <c r="Y247" s="269"/>
      <c r="Z247" s="269"/>
      <c r="AA247" s="269"/>
      <c r="AB247" s="269"/>
      <c r="AC247" s="279"/>
      <c r="AD247" s="295"/>
      <c r="AE247" s="295"/>
      <c r="AF247" s="270"/>
      <c r="AG247" s="279"/>
      <c r="AH247" s="279"/>
      <c r="AI247" s="279"/>
      <c r="AJ247" s="270"/>
    </row>
    <row r="248" spans="2:36" ht="41.4" x14ac:dyDescent="0.3">
      <c r="B248" s="270"/>
      <c r="C248" s="270"/>
      <c r="D248" s="270"/>
      <c r="E248" s="322"/>
      <c r="F248" s="322"/>
      <c r="G248" s="322"/>
      <c r="H248" s="270"/>
      <c r="I248" s="270"/>
      <c r="J248" s="20" t="s">
        <v>208</v>
      </c>
      <c r="K248" s="27" t="s">
        <v>118</v>
      </c>
      <c r="L248" s="27" t="s">
        <v>119</v>
      </c>
      <c r="M248" s="27">
        <v>2</v>
      </c>
      <c r="N248" s="279"/>
      <c r="O248" s="270"/>
      <c r="P248" s="270"/>
      <c r="Q248" s="270"/>
      <c r="R248" s="310"/>
      <c r="S248" s="310"/>
      <c r="T248" s="286"/>
      <c r="U248" s="286"/>
      <c r="V248" s="269"/>
      <c r="W248" s="269"/>
      <c r="X248" s="269"/>
      <c r="Y248" s="269"/>
      <c r="Z248" s="269"/>
      <c r="AA248" s="269"/>
      <c r="AB248" s="269"/>
      <c r="AC248" s="279"/>
      <c r="AD248" s="295"/>
      <c r="AE248" s="295"/>
      <c r="AF248" s="270"/>
      <c r="AG248" s="279"/>
      <c r="AH248" s="279"/>
      <c r="AI248" s="279"/>
      <c r="AJ248" s="270"/>
    </row>
    <row r="249" spans="2:36" ht="27.6" x14ac:dyDescent="0.3">
      <c r="B249" s="270"/>
      <c r="C249" s="270"/>
      <c r="D249" s="270"/>
      <c r="E249" s="322"/>
      <c r="F249" s="322"/>
      <c r="G249" s="322"/>
      <c r="H249" s="270"/>
      <c r="I249" s="270"/>
      <c r="J249" s="20" t="s">
        <v>120</v>
      </c>
      <c r="K249" s="27" t="s">
        <v>121</v>
      </c>
      <c r="L249" s="27" t="s">
        <v>119</v>
      </c>
      <c r="M249" s="61">
        <v>2</v>
      </c>
      <c r="N249" s="279"/>
      <c r="O249" s="270"/>
      <c r="P249" s="270"/>
      <c r="Q249" s="270"/>
      <c r="R249" s="310"/>
      <c r="S249" s="310"/>
      <c r="T249" s="286"/>
      <c r="U249" s="286"/>
      <c r="V249" s="269"/>
      <c r="W249" s="269"/>
      <c r="X249" s="269"/>
      <c r="Y249" s="269"/>
      <c r="Z249" s="269"/>
      <c r="AA249" s="269"/>
      <c r="AB249" s="269"/>
      <c r="AC249" s="279"/>
      <c r="AD249" s="295"/>
      <c r="AE249" s="295"/>
      <c r="AF249" s="270"/>
      <c r="AG249" s="279"/>
      <c r="AH249" s="279"/>
      <c r="AI249" s="279"/>
      <c r="AJ249" s="270"/>
    </row>
    <row r="250" spans="2:36" s="36" customFormat="1" ht="95.1" customHeight="1" x14ac:dyDescent="0.3">
      <c r="B250" s="238" t="s">
        <v>364</v>
      </c>
      <c r="C250" s="238" t="s">
        <v>365</v>
      </c>
      <c r="D250" s="238" t="s">
        <v>106</v>
      </c>
      <c r="E250" s="227" t="s">
        <v>67</v>
      </c>
      <c r="F250" s="227" t="s">
        <v>134</v>
      </c>
      <c r="G250" s="227" t="s">
        <v>147</v>
      </c>
      <c r="H250" s="238" t="s">
        <v>70</v>
      </c>
      <c r="I250" s="238" t="s">
        <v>79</v>
      </c>
      <c r="J250" s="311" t="s">
        <v>111</v>
      </c>
      <c r="K250" s="231" t="s">
        <v>112</v>
      </c>
      <c r="L250" s="231" t="s">
        <v>85</v>
      </c>
      <c r="M250" s="231">
        <v>1</v>
      </c>
      <c r="N250" s="239" t="s">
        <v>108</v>
      </c>
      <c r="O250" s="238" t="s">
        <v>360</v>
      </c>
      <c r="P250" s="238" t="s">
        <v>75</v>
      </c>
      <c r="Q250" s="238" t="s">
        <v>76</v>
      </c>
      <c r="R250" s="265" t="s">
        <v>77</v>
      </c>
      <c r="S250" s="265" t="s">
        <v>109</v>
      </c>
      <c r="T250" s="271">
        <f>V250+Y250</f>
        <v>58850</v>
      </c>
      <c r="U250" s="286" t="s">
        <v>98</v>
      </c>
      <c r="V250" s="258">
        <v>50022.5</v>
      </c>
      <c r="W250" s="261" t="s">
        <v>79</v>
      </c>
      <c r="X250" s="261" t="s">
        <v>79</v>
      </c>
      <c r="Y250" s="261">
        <v>8827.5</v>
      </c>
      <c r="Z250" s="261" t="s">
        <v>98</v>
      </c>
      <c r="AA250" s="261" t="s">
        <v>79</v>
      </c>
      <c r="AB250" s="261">
        <v>10385.299999999999</v>
      </c>
      <c r="AC250" s="239" t="s">
        <v>149</v>
      </c>
      <c r="AD250" s="278" t="s">
        <v>79</v>
      </c>
      <c r="AE250" s="278">
        <f>V250+Y250</f>
        <v>58850</v>
      </c>
      <c r="AF250" s="239" t="s">
        <v>79</v>
      </c>
      <c r="AG250" s="239" t="s">
        <v>33</v>
      </c>
      <c r="AH250" s="239" t="s">
        <v>1258</v>
      </c>
      <c r="AI250" s="239" t="s">
        <v>510</v>
      </c>
      <c r="AJ250" s="239"/>
    </row>
    <row r="251" spans="2:36" s="36" customFormat="1" ht="86.1" customHeight="1" x14ac:dyDescent="0.3">
      <c r="B251" s="238"/>
      <c r="C251" s="238"/>
      <c r="D251" s="238"/>
      <c r="E251" s="227"/>
      <c r="F251" s="227"/>
      <c r="G251" s="227"/>
      <c r="H251" s="238"/>
      <c r="I251" s="238"/>
      <c r="J251" s="312"/>
      <c r="K251" s="233"/>
      <c r="L251" s="233"/>
      <c r="M251" s="233"/>
      <c r="N251" s="239"/>
      <c r="O251" s="238"/>
      <c r="P251" s="238"/>
      <c r="Q251" s="238"/>
      <c r="R251" s="265"/>
      <c r="S251" s="265"/>
      <c r="T251" s="271"/>
      <c r="U251" s="286"/>
      <c r="V251" s="259"/>
      <c r="W251" s="261"/>
      <c r="X251" s="261"/>
      <c r="Y251" s="261"/>
      <c r="Z251" s="261"/>
      <c r="AA251" s="261"/>
      <c r="AB251" s="261"/>
      <c r="AC251" s="239"/>
      <c r="AD251" s="278"/>
      <c r="AE251" s="278"/>
      <c r="AF251" s="238"/>
      <c r="AG251" s="239"/>
      <c r="AH251" s="239"/>
      <c r="AI251" s="239"/>
      <c r="AJ251" s="238"/>
    </row>
    <row r="252" spans="2:36" s="36" customFormat="1" ht="77.7" customHeight="1" x14ac:dyDescent="0.3">
      <c r="B252" s="238"/>
      <c r="C252" s="238"/>
      <c r="D252" s="238"/>
      <c r="E252" s="227"/>
      <c r="F252" s="227"/>
      <c r="G252" s="227"/>
      <c r="H252" s="238"/>
      <c r="I252" s="238"/>
      <c r="J252" s="11" t="s">
        <v>127</v>
      </c>
      <c r="K252" s="7" t="s">
        <v>128</v>
      </c>
      <c r="L252" s="7" t="s">
        <v>85</v>
      </c>
      <c r="M252" s="63">
        <v>6</v>
      </c>
      <c r="N252" s="239"/>
      <c r="O252" s="238"/>
      <c r="P252" s="238"/>
      <c r="Q252" s="238"/>
      <c r="R252" s="265"/>
      <c r="S252" s="265"/>
      <c r="T252" s="271"/>
      <c r="U252" s="286"/>
      <c r="V252" s="260"/>
      <c r="W252" s="261"/>
      <c r="X252" s="261"/>
      <c r="Y252" s="261"/>
      <c r="Z252" s="261"/>
      <c r="AA252" s="261"/>
      <c r="AB252" s="261"/>
      <c r="AC252" s="239"/>
      <c r="AD252" s="278"/>
      <c r="AE252" s="278"/>
      <c r="AF252" s="238"/>
      <c r="AG252" s="239"/>
      <c r="AH252" s="239"/>
      <c r="AI252" s="239"/>
      <c r="AJ252" s="238"/>
    </row>
    <row r="253" spans="2:36" ht="52.2" customHeight="1" x14ac:dyDescent="0.3">
      <c r="B253" s="238" t="s">
        <v>1266</v>
      </c>
      <c r="C253" s="238" t="s">
        <v>363</v>
      </c>
      <c r="D253" s="238" t="s">
        <v>66</v>
      </c>
      <c r="E253" s="227" t="s">
        <v>67</v>
      </c>
      <c r="F253" s="227" t="s">
        <v>132</v>
      </c>
      <c r="G253" s="227" t="s">
        <v>69</v>
      </c>
      <c r="H253" s="238" t="s">
        <v>70</v>
      </c>
      <c r="I253" s="238" t="s">
        <v>79</v>
      </c>
      <c r="J253" s="11" t="s">
        <v>113</v>
      </c>
      <c r="K253" s="7" t="s">
        <v>114</v>
      </c>
      <c r="L253" s="7" t="s">
        <v>115</v>
      </c>
      <c r="M253" s="7">
        <v>2</v>
      </c>
      <c r="N253" s="239" t="s">
        <v>108</v>
      </c>
      <c r="O253" s="238" t="s">
        <v>360</v>
      </c>
      <c r="P253" s="238" t="s">
        <v>75</v>
      </c>
      <c r="Q253" s="238" t="s">
        <v>76</v>
      </c>
      <c r="R253" s="265" t="s">
        <v>77</v>
      </c>
      <c r="S253" s="265" t="s">
        <v>109</v>
      </c>
      <c r="T253" s="271">
        <f>V253+Y253</f>
        <v>151940</v>
      </c>
      <c r="U253" s="286" t="s">
        <v>98</v>
      </c>
      <c r="V253" s="261">
        <v>129149</v>
      </c>
      <c r="W253" s="261" t="s">
        <v>79</v>
      </c>
      <c r="X253" s="261" t="s">
        <v>79</v>
      </c>
      <c r="Y253" s="261">
        <v>22791</v>
      </c>
      <c r="Z253" s="261" t="s">
        <v>79</v>
      </c>
      <c r="AA253" s="261" t="s">
        <v>79</v>
      </c>
      <c r="AB253" s="261">
        <v>26812.95</v>
      </c>
      <c r="AC253" s="239" t="s">
        <v>80</v>
      </c>
      <c r="AD253" s="278" t="s">
        <v>79</v>
      </c>
      <c r="AE253" s="278">
        <f>V253+Y253</f>
        <v>151940</v>
      </c>
      <c r="AF253" s="239" t="s">
        <v>79</v>
      </c>
      <c r="AG253" s="239" t="s">
        <v>33</v>
      </c>
      <c r="AH253" s="239" t="s">
        <v>1258</v>
      </c>
      <c r="AI253" s="239" t="s">
        <v>510</v>
      </c>
      <c r="AJ253" s="239"/>
    </row>
    <row r="254" spans="2:36" ht="55.2" x14ac:dyDescent="0.3">
      <c r="B254" s="238"/>
      <c r="C254" s="238"/>
      <c r="D254" s="238"/>
      <c r="E254" s="227"/>
      <c r="F254" s="227"/>
      <c r="G254" s="227"/>
      <c r="H254" s="238"/>
      <c r="I254" s="238"/>
      <c r="J254" s="11" t="s">
        <v>116</v>
      </c>
      <c r="K254" s="7" t="s">
        <v>117</v>
      </c>
      <c r="L254" s="7" t="s">
        <v>85</v>
      </c>
      <c r="M254" s="7">
        <v>2</v>
      </c>
      <c r="N254" s="239"/>
      <c r="O254" s="238"/>
      <c r="P254" s="238"/>
      <c r="Q254" s="238"/>
      <c r="R254" s="265"/>
      <c r="S254" s="265"/>
      <c r="T254" s="271"/>
      <c r="U254" s="286"/>
      <c r="V254" s="261"/>
      <c r="W254" s="261"/>
      <c r="X254" s="261"/>
      <c r="Y254" s="261"/>
      <c r="Z254" s="261"/>
      <c r="AA254" s="261"/>
      <c r="AB254" s="261"/>
      <c r="AC254" s="239"/>
      <c r="AD254" s="278"/>
      <c r="AE254" s="278"/>
      <c r="AF254" s="238"/>
      <c r="AG254" s="239"/>
      <c r="AH254" s="239"/>
      <c r="AI254" s="239"/>
      <c r="AJ254" s="238"/>
    </row>
    <row r="255" spans="2:36" ht="41.4" x14ac:dyDescent="0.3">
      <c r="B255" s="238"/>
      <c r="C255" s="238"/>
      <c r="D255" s="238"/>
      <c r="E255" s="227"/>
      <c r="F255" s="227"/>
      <c r="G255" s="227"/>
      <c r="H255" s="238"/>
      <c r="I255" s="238"/>
      <c r="J255" s="11" t="s">
        <v>208</v>
      </c>
      <c r="K255" s="7" t="s">
        <v>118</v>
      </c>
      <c r="L255" s="7" t="s">
        <v>119</v>
      </c>
      <c r="M255" s="7">
        <v>2</v>
      </c>
      <c r="N255" s="239"/>
      <c r="O255" s="238"/>
      <c r="P255" s="238"/>
      <c r="Q255" s="238"/>
      <c r="R255" s="265"/>
      <c r="S255" s="265"/>
      <c r="T255" s="271"/>
      <c r="U255" s="286"/>
      <c r="V255" s="261"/>
      <c r="W255" s="261"/>
      <c r="X255" s="261"/>
      <c r="Y255" s="261"/>
      <c r="Z255" s="261"/>
      <c r="AA255" s="261"/>
      <c r="AB255" s="261"/>
      <c r="AC255" s="239"/>
      <c r="AD255" s="278"/>
      <c r="AE255" s="278"/>
      <c r="AF255" s="238"/>
      <c r="AG255" s="239"/>
      <c r="AH255" s="239"/>
      <c r="AI255" s="239"/>
      <c r="AJ255" s="238"/>
    </row>
    <row r="256" spans="2:36" ht="27.6" x14ac:dyDescent="0.3">
      <c r="B256" s="238"/>
      <c r="C256" s="238"/>
      <c r="D256" s="238"/>
      <c r="E256" s="227"/>
      <c r="F256" s="227"/>
      <c r="G256" s="227"/>
      <c r="H256" s="238"/>
      <c r="I256" s="238"/>
      <c r="J256" s="11" t="s">
        <v>120</v>
      </c>
      <c r="K256" s="7" t="s">
        <v>121</v>
      </c>
      <c r="L256" s="7" t="s">
        <v>119</v>
      </c>
      <c r="M256" s="63">
        <v>2</v>
      </c>
      <c r="N256" s="239"/>
      <c r="O256" s="238"/>
      <c r="P256" s="238"/>
      <c r="Q256" s="238"/>
      <c r="R256" s="265"/>
      <c r="S256" s="265"/>
      <c r="T256" s="271"/>
      <c r="U256" s="286"/>
      <c r="V256" s="261"/>
      <c r="W256" s="261"/>
      <c r="X256" s="261"/>
      <c r="Y256" s="261"/>
      <c r="Z256" s="261"/>
      <c r="AA256" s="261"/>
      <c r="AB256" s="261"/>
      <c r="AC256" s="239"/>
      <c r="AD256" s="278"/>
      <c r="AE256" s="278"/>
      <c r="AF256" s="238"/>
      <c r="AG256" s="239"/>
      <c r="AH256" s="239"/>
      <c r="AI256" s="239"/>
      <c r="AJ256" s="238"/>
    </row>
    <row r="257" spans="2:36" s="36" customFormat="1" ht="93" customHeight="1" x14ac:dyDescent="0.3">
      <c r="B257" s="231" t="s">
        <v>1268</v>
      </c>
      <c r="C257" s="231" t="s">
        <v>1269</v>
      </c>
      <c r="D257" s="231" t="s">
        <v>106</v>
      </c>
      <c r="E257" s="226" t="s">
        <v>67</v>
      </c>
      <c r="F257" s="287" t="s">
        <v>134</v>
      </c>
      <c r="G257" s="226" t="s">
        <v>147</v>
      </c>
      <c r="H257" s="288" t="s">
        <v>70</v>
      </c>
      <c r="I257" s="288" t="s">
        <v>79</v>
      </c>
      <c r="J257" s="11" t="s">
        <v>207</v>
      </c>
      <c r="K257" s="7" t="s">
        <v>107</v>
      </c>
      <c r="L257" s="7" t="s">
        <v>86</v>
      </c>
      <c r="M257" s="7">
        <v>40</v>
      </c>
      <c r="N257" s="272" t="s">
        <v>108</v>
      </c>
      <c r="O257" s="231" t="s">
        <v>360</v>
      </c>
      <c r="P257" s="231" t="s">
        <v>75</v>
      </c>
      <c r="Q257" s="231" t="s">
        <v>76</v>
      </c>
      <c r="R257" s="262" t="s">
        <v>77</v>
      </c>
      <c r="S257" s="262" t="s">
        <v>109</v>
      </c>
      <c r="T257" s="266">
        <f>V257+Y257</f>
        <v>129435.51000000001</v>
      </c>
      <c r="U257" s="289" t="s">
        <v>98</v>
      </c>
      <c r="V257" s="258">
        <v>110020.22</v>
      </c>
      <c r="W257" s="258" t="s">
        <v>79</v>
      </c>
      <c r="X257" s="258" t="s">
        <v>79</v>
      </c>
      <c r="Y257" s="258">
        <v>19415.29</v>
      </c>
      <c r="Z257" s="258" t="s">
        <v>98</v>
      </c>
      <c r="AA257" s="258" t="s">
        <v>79</v>
      </c>
      <c r="AB257" s="258">
        <v>58152.2</v>
      </c>
      <c r="AC257" s="247" t="s">
        <v>149</v>
      </c>
      <c r="AD257" s="274" t="s">
        <v>79</v>
      </c>
      <c r="AE257" s="274">
        <f>V257+Y257</f>
        <v>129435.51000000001</v>
      </c>
      <c r="AF257" s="247" t="s">
        <v>79</v>
      </c>
      <c r="AG257" s="247" t="s">
        <v>33</v>
      </c>
      <c r="AH257" s="255" t="s">
        <v>1258</v>
      </c>
      <c r="AI257" s="255" t="s">
        <v>510</v>
      </c>
      <c r="AJ257" s="247"/>
    </row>
    <row r="258" spans="2:36" s="36" customFormat="1" ht="53.4" customHeight="1" x14ac:dyDescent="0.3">
      <c r="B258" s="232"/>
      <c r="C258" s="232"/>
      <c r="D258" s="232"/>
      <c r="E258" s="234"/>
      <c r="F258" s="234"/>
      <c r="G258" s="234"/>
      <c r="H258" s="232"/>
      <c r="I258" s="232"/>
      <c r="J258" s="11" t="s">
        <v>111</v>
      </c>
      <c r="K258" s="7" t="s">
        <v>112</v>
      </c>
      <c r="L258" s="7" t="s">
        <v>85</v>
      </c>
      <c r="M258" s="7">
        <v>2</v>
      </c>
      <c r="N258" s="248"/>
      <c r="O258" s="232"/>
      <c r="P258" s="232"/>
      <c r="Q258" s="232"/>
      <c r="R258" s="263"/>
      <c r="S258" s="263"/>
      <c r="T258" s="267"/>
      <c r="U258" s="290"/>
      <c r="V258" s="259"/>
      <c r="W258" s="259"/>
      <c r="X258" s="259"/>
      <c r="Y258" s="259"/>
      <c r="Z258" s="259"/>
      <c r="AA258" s="259"/>
      <c r="AB258" s="259"/>
      <c r="AC258" s="248"/>
      <c r="AD258" s="275"/>
      <c r="AE258" s="275"/>
      <c r="AF258" s="232"/>
      <c r="AG258" s="248"/>
      <c r="AH258" s="256"/>
      <c r="AI258" s="256"/>
      <c r="AJ258" s="232"/>
    </row>
    <row r="259" spans="2:36" s="36" customFormat="1" ht="59.1" customHeight="1" x14ac:dyDescent="0.3">
      <c r="B259" s="233"/>
      <c r="C259" s="233"/>
      <c r="D259" s="233"/>
      <c r="E259" s="273"/>
      <c r="F259" s="273"/>
      <c r="G259" s="273"/>
      <c r="H259" s="233"/>
      <c r="I259" s="233"/>
      <c r="J259" s="11" t="s">
        <v>127</v>
      </c>
      <c r="K259" s="7" t="s">
        <v>128</v>
      </c>
      <c r="L259" s="7" t="s">
        <v>85</v>
      </c>
      <c r="M259" s="63">
        <v>65</v>
      </c>
      <c r="N259" s="249"/>
      <c r="O259" s="233"/>
      <c r="P259" s="233"/>
      <c r="Q259" s="233"/>
      <c r="R259" s="264"/>
      <c r="S259" s="264"/>
      <c r="T259" s="268"/>
      <c r="U259" s="291"/>
      <c r="V259" s="260"/>
      <c r="W259" s="260"/>
      <c r="X259" s="260"/>
      <c r="Y259" s="260"/>
      <c r="Z259" s="260"/>
      <c r="AA259" s="260"/>
      <c r="AB259" s="260"/>
      <c r="AC259" s="249"/>
      <c r="AD259" s="276"/>
      <c r="AE259" s="276"/>
      <c r="AF259" s="233"/>
      <c r="AG259" s="249"/>
      <c r="AH259" s="257"/>
      <c r="AI259" s="257"/>
      <c r="AJ259" s="233"/>
    </row>
    <row r="260" spans="2:36" s="36" customFormat="1" ht="132" customHeight="1" x14ac:dyDescent="0.3">
      <c r="B260" s="231" t="s">
        <v>463</v>
      </c>
      <c r="C260" s="238" t="s">
        <v>468</v>
      </c>
      <c r="D260" s="231" t="s">
        <v>106</v>
      </c>
      <c r="E260" s="226" t="s">
        <v>67</v>
      </c>
      <c r="F260" s="287" t="s">
        <v>134</v>
      </c>
      <c r="G260" s="226" t="s">
        <v>147</v>
      </c>
      <c r="H260" s="288" t="s">
        <v>70</v>
      </c>
      <c r="I260" s="288" t="s">
        <v>79</v>
      </c>
      <c r="J260" s="11" t="s">
        <v>207</v>
      </c>
      <c r="K260" s="7" t="s">
        <v>107</v>
      </c>
      <c r="L260" s="7" t="s">
        <v>86</v>
      </c>
      <c r="M260" s="7">
        <v>40</v>
      </c>
      <c r="N260" s="272" t="s">
        <v>108</v>
      </c>
      <c r="O260" s="227" t="s">
        <v>467</v>
      </c>
      <c r="P260" s="231" t="s">
        <v>75</v>
      </c>
      <c r="Q260" s="231" t="s">
        <v>76</v>
      </c>
      <c r="R260" s="262" t="s">
        <v>77</v>
      </c>
      <c r="S260" s="262" t="s">
        <v>109</v>
      </c>
      <c r="T260" s="266">
        <f>V260+Y260</f>
        <v>41084.17</v>
      </c>
      <c r="U260" s="266" t="s">
        <v>98</v>
      </c>
      <c r="V260" s="261">
        <v>34921.54</v>
      </c>
      <c r="W260" s="261" t="s">
        <v>98</v>
      </c>
      <c r="X260" s="261" t="s">
        <v>98</v>
      </c>
      <c r="Y260" s="510">
        <v>6162.63</v>
      </c>
      <c r="Z260" s="258"/>
      <c r="AA260" s="258"/>
      <c r="AB260" s="258">
        <v>10594.03</v>
      </c>
      <c r="AC260" s="247" t="s">
        <v>149</v>
      </c>
      <c r="AD260" s="274" t="s">
        <v>79</v>
      </c>
      <c r="AE260" s="274">
        <f>V260+Y260</f>
        <v>41084.17</v>
      </c>
      <c r="AF260" s="247" t="s">
        <v>79</v>
      </c>
      <c r="AG260" s="247" t="s">
        <v>33</v>
      </c>
      <c r="AH260" s="239" t="s">
        <v>174</v>
      </c>
      <c r="AI260" s="239" t="s">
        <v>158</v>
      </c>
      <c r="AJ260" s="247"/>
    </row>
    <row r="261" spans="2:36" s="36" customFormat="1" ht="86.1" customHeight="1" x14ac:dyDescent="0.3">
      <c r="B261" s="232"/>
      <c r="C261" s="238"/>
      <c r="D261" s="232"/>
      <c r="E261" s="234"/>
      <c r="F261" s="234"/>
      <c r="G261" s="234"/>
      <c r="H261" s="232"/>
      <c r="I261" s="232"/>
      <c r="J261" s="11" t="s">
        <v>111</v>
      </c>
      <c r="K261" s="7" t="s">
        <v>112</v>
      </c>
      <c r="L261" s="7" t="s">
        <v>85</v>
      </c>
      <c r="M261" s="7">
        <v>1</v>
      </c>
      <c r="N261" s="248"/>
      <c r="O261" s="227"/>
      <c r="P261" s="232"/>
      <c r="Q261" s="232"/>
      <c r="R261" s="263"/>
      <c r="S261" s="263"/>
      <c r="T261" s="267"/>
      <c r="U261" s="267"/>
      <c r="V261" s="261"/>
      <c r="W261" s="261"/>
      <c r="X261" s="261"/>
      <c r="Y261" s="511"/>
      <c r="Z261" s="259"/>
      <c r="AA261" s="259"/>
      <c r="AB261" s="259"/>
      <c r="AC261" s="248"/>
      <c r="AD261" s="275"/>
      <c r="AE261" s="275"/>
      <c r="AF261" s="232"/>
      <c r="AG261" s="248"/>
      <c r="AH261" s="239"/>
      <c r="AI261" s="239"/>
      <c r="AJ261" s="232"/>
    </row>
    <row r="262" spans="2:36" s="36" customFormat="1" ht="59.1" customHeight="1" x14ac:dyDescent="0.3">
      <c r="B262" s="233"/>
      <c r="C262" s="238"/>
      <c r="D262" s="233"/>
      <c r="E262" s="273"/>
      <c r="F262" s="273"/>
      <c r="G262" s="273"/>
      <c r="H262" s="233"/>
      <c r="I262" s="233"/>
      <c r="J262" s="11" t="s">
        <v>127</v>
      </c>
      <c r="K262" s="7" t="s">
        <v>128</v>
      </c>
      <c r="L262" s="7" t="s">
        <v>85</v>
      </c>
      <c r="M262" s="63">
        <v>21</v>
      </c>
      <c r="N262" s="249"/>
      <c r="O262" s="227"/>
      <c r="P262" s="233"/>
      <c r="Q262" s="233"/>
      <c r="R262" s="264"/>
      <c r="S262" s="264"/>
      <c r="T262" s="268"/>
      <c r="U262" s="268"/>
      <c r="V262" s="261"/>
      <c r="W262" s="261"/>
      <c r="X262" s="261"/>
      <c r="Y262" s="512"/>
      <c r="Z262" s="260"/>
      <c r="AA262" s="260"/>
      <c r="AB262" s="260"/>
      <c r="AC262" s="249"/>
      <c r="AD262" s="276"/>
      <c r="AE262" s="276"/>
      <c r="AF262" s="233"/>
      <c r="AG262" s="249"/>
      <c r="AH262" s="239"/>
      <c r="AI262" s="239"/>
      <c r="AJ262" s="233"/>
    </row>
    <row r="263" spans="2:36" s="36" customFormat="1" ht="132" customHeight="1" x14ac:dyDescent="0.3">
      <c r="B263" s="231" t="s">
        <v>464</v>
      </c>
      <c r="C263" s="238" t="s">
        <v>473</v>
      </c>
      <c r="D263" s="231" t="s">
        <v>106</v>
      </c>
      <c r="E263" s="226" t="s">
        <v>67</v>
      </c>
      <c r="F263" s="287" t="s">
        <v>134</v>
      </c>
      <c r="G263" s="226" t="s">
        <v>147</v>
      </c>
      <c r="H263" s="288" t="s">
        <v>70</v>
      </c>
      <c r="I263" s="288" t="s">
        <v>79</v>
      </c>
      <c r="J263" s="11" t="s">
        <v>207</v>
      </c>
      <c r="K263" s="7" t="s">
        <v>107</v>
      </c>
      <c r="L263" s="7" t="s">
        <v>86</v>
      </c>
      <c r="M263" s="7">
        <v>40</v>
      </c>
      <c r="N263" s="272" t="s">
        <v>108</v>
      </c>
      <c r="O263" s="231" t="s">
        <v>469</v>
      </c>
      <c r="P263" s="231" t="s">
        <v>75</v>
      </c>
      <c r="Q263" s="231" t="s">
        <v>76</v>
      </c>
      <c r="R263" s="262" t="s">
        <v>77</v>
      </c>
      <c r="S263" s="262" t="s">
        <v>109</v>
      </c>
      <c r="T263" s="266">
        <f>V263+Y263</f>
        <v>486989.2</v>
      </c>
      <c r="U263" s="266" t="s">
        <v>98</v>
      </c>
      <c r="V263" s="258">
        <v>413940.82</v>
      </c>
      <c r="W263" s="258" t="s">
        <v>98</v>
      </c>
      <c r="X263" s="258" t="s">
        <v>98</v>
      </c>
      <c r="Y263" s="258">
        <v>73048.38</v>
      </c>
      <c r="Z263" s="258" t="s">
        <v>98</v>
      </c>
      <c r="AA263" s="258" t="s">
        <v>98</v>
      </c>
      <c r="AB263" s="261">
        <v>125575.86</v>
      </c>
      <c r="AC263" s="247" t="s">
        <v>149</v>
      </c>
      <c r="AD263" s="274" t="s">
        <v>79</v>
      </c>
      <c r="AE263" s="274">
        <f>V263+Y263</f>
        <v>486989.2</v>
      </c>
      <c r="AF263" s="247" t="s">
        <v>79</v>
      </c>
      <c r="AG263" s="247" t="s">
        <v>33</v>
      </c>
      <c r="AH263" s="239" t="s">
        <v>174</v>
      </c>
      <c r="AI263" s="239" t="s">
        <v>158</v>
      </c>
      <c r="AJ263" s="247"/>
    </row>
    <row r="264" spans="2:36" s="36" customFormat="1" ht="86.1" customHeight="1" x14ac:dyDescent="0.3">
      <c r="B264" s="232"/>
      <c r="C264" s="277"/>
      <c r="D264" s="232"/>
      <c r="E264" s="234"/>
      <c r="F264" s="234"/>
      <c r="G264" s="234"/>
      <c r="H264" s="232"/>
      <c r="I264" s="232"/>
      <c r="J264" s="11" t="s">
        <v>111</v>
      </c>
      <c r="K264" s="7" t="s">
        <v>112</v>
      </c>
      <c r="L264" s="7" t="s">
        <v>85</v>
      </c>
      <c r="M264" s="7">
        <v>8</v>
      </c>
      <c r="N264" s="248"/>
      <c r="O264" s="232"/>
      <c r="P264" s="232"/>
      <c r="Q264" s="232"/>
      <c r="R264" s="263"/>
      <c r="S264" s="263"/>
      <c r="T264" s="267"/>
      <c r="U264" s="267"/>
      <c r="V264" s="259"/>
      <c r="W264" s="259"/>
      <c r="X264" s="259"/>
      <c r="Y264" s="259"/>
      <c r="Z264" s="259"/>
      <c r="AA264" s="259"/>
      <c r="AB264" s="261"/>
      <c r="AC264" s="248"/>
      <c r="AD264" s="275"/>
      <c r="AE264" s="275"/>
      <c r="AF264" s="232"/>
      <c r="AG264" s="248"/>
      <c r="AH264" s="239"/>
      <c r="AI264" s="239"/>
      <c r="AJ264" s="232"/>
    </row>
    <row r="265" spans="2:36" s="36" customFormat="1" ht="59.1" customHeight="1" x14ac:dyDescent="0.3">
      <c r="B265" s="233"/>
      <c r="C265" s="277"/>
      <c r="D265" s="233"/>
      <c r="E265" s="273"/>
      <c r="F265" s="273"/>
      <c r="G265" s="273"/>
      <c r="H265" s="233"/>
      <c r="I265" s="233"/>
      <c r="J265" s="11" t="s">
        <v>127</v>
      </c>
      <c r="K265" s="7" t="s">
        <v>128</v>
      </c>
      <c r="L265" s="7" t="s">
        <v>85</v>
      </c>
      <c r="M265" s="63">
        <v>269</v>
      </c>
      <c r="N265" s="249"/>
      <c r="O265" s="233"/>
      <c r="P265" s="233"/>
      <c r="Q265" s="233"/>
      <c r="R265" s="264"/>
      <c r="S265" s="264"/>
      <c r="T265" s="268"/>
      <c r="U265" s="268"/>
      <c r="V265" s="260"/>
      <c r="W265" s="260"/>
      <c r="X265" s="260"/>
      <c r="Y265" s="260"/>
      <c r="Z265" s="260"/>
      <c r="AA265" s="260"/>
      <c r="AB265" s="261"/>
      <c r="AC265" s="249"/>
      <c r="AD265" s="276"/>
      <c r="AE265" s="276"/>
      <c r="AF265" s="233"/>
      <c r="AG265" s="249"/>
      <c r="AH265" s="239"/>
      <c r="AI265" s="239"/>
      <c r="AJ265" s="233"/>
    </row>
    <row r="266" spans="2:36" s="36" customFormat="1" ht="132" customHeight="1" x14ac:dyDescent="0.3">
      <c r="B266" s="231" t="s">
        <v>465</v>
      </c>
      <c r="C266" s="231" t="s">
        <v>474</v>
      </c>
      <c r="D266" s="231" t="s">
        <v>106</v>
      </c>
      <c r="E266" s="226" t="s">
        <v>67</v>
      </c>
      <c r="F266" s="287" t="s">
        <v>134</v>
      </c>
      <c r="G266" s="226" t="s">
        <v>147</v>
      </c>
      <c r="H266" s="288" t="s">
        <v>70</v>
      </c>
      <c r="I266" s="288" t="s">
        <v>79</v>
      </c>
      <c r="J266" s="11" t="s">
        <v>207</v>
      </c>
      <c r="K266" s="7" t="s">
        <v>107</v>
      </c>
      <c r="L266" s="7" t="s">
        <v>86</v>
      </c>
      <c r="M266" s="7">
        <v>40</v>
      </c>
      <c r="N266" s="272" t="s">
        <v>108</v>
      </c>
      <c r="O266" s="231" t="s">
        <v>470</v>
      </c>
      <c r="P266" s="231" t="s">
        <v>75</v>
      </c>
      <c r="Q266" s="231" t="s">
        <v>76</v>
      </c>
      <c r="R266" s="262" t="s">
        <v>77</v>
      </c>
      <c r="S266" s="262" t="s">
        <v>109</v>
      </c>
      <c r="T266" s="266">
        <f>V266+Y266</f>
        <v>120000</v>
      </c>
      <c r="U266" s="266" t="s">
        <v>98</v>
      </c>
      <c r="V266" s="258">
        <v>102000</v>
      </c>
      <c r="W266" s="258" t="s">
        <v>98</v>
      </c>
      <c r="X266" s="261" t="s">
        <v>98</v>
      </c>
      <c r="Y266" s="258">
        <v>18000</v>
      </c>
      <c r="Z266" s="258" t="s">
        <v>98</v>
      </c>
      <c r="AA266" s="258" t="s">
        <v>98</v>
      </c>
      <c r="AB266" s="261">
        <v>30943.4</v>
      </c>
      <c r="AC266" s="247" t="s">
        <v>149</v>
      </c>
      <c r="AD266" s="274" t="s">
        <v>79</v>
      </c>
      <c r="AE266" s="274">
        <f>V266+Y266</f>
        <v>120000</v>
      </c>
      <c r="AF266" s="247" t="s">
        <v>79</v>
      </c>
      <c r="AG266" s="247" t="s">
        <v>33</v>
      </c>
      <c r="AH266" s="247" t="s">
        <v>160</v>
      </c>
      <c r="AI266" s="247" t="s">
        <v>161</v>
      </c>
      <c r="AJ266" s="247"/>
    </row>
    <row r="267" spans="2:36" s="36" customFormat="1" ht="86.1" customHeight="1" x14ac:dyDescent="0.3">
      <c r="B267" s="232"/>
      <c r="C267" s="232"/>
      <c r="D267" s="232"/>
      <c r="E267" s="234"/>
      <c r="F267" s="234"/>
      <c r="G267" s="234"/>
      <c r="H267" s="232"/>
      <c r="I267" s="232"/>
      <c r="J267" s="11" t="s">
        <v>111</v>
      </c>
      <c r="K267" s="7" t="s">
        <v>112</v>
      </c>
      <c r="L267" s="7" t="s">
        <v>85</v>
      </c>
      <c r="M267" s="7">
        <v>2</v>
      </c>
      <c r="N267" s="248"/>
      <c r="O267" s="232"/>
      <c r="P267" s="232"/>
      <c r="Q267" s="232"/>
      <c r="R267" s="263"/>
      <c r="S267" s="263"/>
      <c r="T267" s="267"/>
      <c r="U267" s="267"/>
      <c r="V267" s="259"/>
      <c r="W267" s="259"/>
      <c r="X267" s="261"/>
      <c r="Y267" s="259"/>
      <c r="Z267" s="259"/>
      <c r="AA267" s="259"/>
      <c r="AB267" s="261"/>
      <c r="AC267" s="248"/>
      <c r="AD267" s="275"/>
      <c r="AE267" s="275"/>
      <c r="AF267" s="232"/>
      <c r="AG267" s="248"/>
      <c r="AH267" s="248"/>
      <c r="AI267" s="248"/>
      <c r="AJ267" s="232"/>
    </row>
    <row r="268" spans="2:36" s="36" customFormat="1" ht="59.1" customHeight="1" x14ac:dyDescent="0.3">
      <c r="B268" s="233"/>
      <c r="C268" s="233"/>
      <c r="D268" s="233"/>
      <c r="E268" s="273"/>
      <c r="F268" s="273"/>
      <c r="G268" s="273"/>
      <c r="H268" s="233"/>
      <c r="I268" s="233"/>
      <c r="J268" s="11" t="s">
        <v>127</v>
      </c>
      <c r="K268" s="7" t="s">
        <v>128</v>
      </c>
      <c r="L268" s="7" t="s">
        <v>85</v>
      </c>
      <c r="M268" s="63">
        <v>10</v>
      </c>
      <c r="N268" s="249"/>
      <c r="O268" s="233"/>
      <c r="P268" s="233"/>
      <c r="Q268" s="233"/>
      <c r="R268" s="264"/>
      <c r="S268" s="264"/>
      <c r="T268" s="268"/>
      <c r="U268" s="268"/>
      <c r="V268" s="260"/>
      <c r="W268" s="260"/>
      <c r="X268" s="261"/>
      <c r="Y268" s="260"/>
      <c r="Z268" s="260"/>
      <c r="AA268" s="260"/>
      <c r="AB268" s="261"/>
      <c r="AC268" s="249"/>
      <c r="AD268" s="276"/>
      <c r="AE268" s="276"/>
      <c r="AF268" s="233"/>
      <c r="AG268" s="249"/>
      <c r="AH268" s="249"/>
      <c r="AI268" s="249"/>
      <c r="AJ268" s="233"/>
    </row>
    <row r="269" spans="2:36" s="36" customFormat="1" ht="132" customHeight="1" x14ac:dyDescent="0.3">
      <c r="B269" s="231" t="s">
        <v>466</v>
      </c>
      <c r="C269" s="238" t="s">
        <v>475</v>
      </c>
      <c r="D269" s="231" t="s">
        <v>106</v>
      </c>
      <c r="E269" s="226" t="s">
        <v>67</v>
      </c>
      <c r="F269" s="287" t="s">
        <v>134</v>
      </c>
      <c r="G269" s="226" t="s">
        <v>147</v>
      </c>
      <c r="H269" s="288" t="s">
        <v>70</v>
      </c>
      <c r="I269" s="288" t="s">
        <v>79</v>
      </c>
      <c r="J269" s="11" t="s">
        <v>207</v>
      </c>
      <c r="K269" s="7" t="s">
        <v>107</v>
      </c>
      <c r="L269" s="7" t="s">
        <v>86</v>
      </c>
      <c r="M269" s="7">
        <v>40</v>
      </c>
      <c r="N269" s="272" t="s">
        <v>108</v>
      </c>
      <c r="O269" s="231" t="s">
        <v>471</v>
      </c>
      <c r="P269" s="231" t="s">
        <v>75</v>
      </c>
      <c r="Q269" s="231" t="s">
        <v>76</v>
      </c>
      <c r="R269" s="262" t="s">
        <v>77</v>
      </c>
      <c r="S269" s="262" t="s">
        <v>109</v>
      </c>
      <c r="T269" s="266">
        <f>V269+Y269</f>
        <v>20000</v>
      </c>
      <c r="U269" s="266" t="s">
        <v>98</v>
      </c>
      <c r="V269" s="258">
        <v>17000</v>
      </c>
      <c r="W269" s="258" t="s">
        <v>98</v>
      </c>
      <c r="X269" s="258" t="s">
        <v>98</v>
      </c>
      <c r="Y269" s="258">
        <v>3000</v>
      </c>
      <c r="Z269" s="258" t="s">
        <v>98</v>
      </c>
      <c r="AA269" s="258" t="s">
        <v>98</v>
      </c>
      <c r="AB269" s="258">
        <v>5157.2299999999996</v>
      </c>
      <c r="AC269" s="247" t="s">
        <v>149</v>
      </c>
      <c r="AD269" s="274" t="s">
        <v>79</v>
      </c>
      <c r="AE269" s="274">
        <f>V269+Y269</f>
        <v>20000</v>
      </c>
      <c r="AF269" s="247" t="s">
        <v>79</v>
      </c>
      <c r="AG269" s="247" t="s">
        <v>33</v>
      </c>
      <c r="AH269" s="247" t="s">
        <v>160</v>
      </c>
      <c r="AI269" s="247" t="s">
        <v>161</v>
      </c>
      <c r="AJ269" s="247"/>
    </row>
    <row r="270" spans="2:36" s="36" customFormat="1" ht="86.1" customHeight="1" x14ac:dyDescent="0.3">
      <c r="B270" s="232"/>
      <c r="C270" s="571"/>
      <c r="D270" s="232"/>
      <c r="E270" s="234"/>
      <c r="F270" s="234"/>
      <c r="G270" s="234"/>
      <c r="H270" s="232"/>
      <c r="I270" s="232"/>
      <c r="J270" s="11" t="s">
        <v>111</v>
      </c>
      <c r="K270" s="7" t="s">
        <v>112</v>
      </c>
      <c r="L270" s="7" t="s">
        <v>85</v>
      </c>
      <c r="M270" s="7">
        <v>1</v>
      </c>
      <c r="N270" s="248"/>
      <c r="O270" s="232"/>
      <c r="P270" s="232"/>
      <c r="Q270" s="232"/>
      <c r="R270" s="263"/>
      <c r="S270" s="263"/>
      <c r="T270" s="267"/>
      <c r="U270" s="267"/>
      <c r="V270" s="259"/>
      <c r="W270" s="259"/>
      <c r="X270" s="259"/>
      <c r="Y270" s="259"/>
      <c r="Z270" s="259"/>
      <c r="AA270" s="259"/>
      <c r="AB270" s="259"/>
      <c r="AC270" s="248"/>
      <c r="AD270" s="275"/>
      <c r="AE270" s="275"/>
      <c r="AF270" s="232"/>
      <c r="AG270" s="248"/>
      <c r="AH270" s="248"/>
      <c r="AI270" s="248"/>
      <c r="AJ270" s="232"/>
    </row>
    <row r="271" spans="2:36" s="36" customFormat="1" ht="59.1" customHeight="1" x14ac:dyDescent="0.3">
      <c r="B271" s="233"/>
      <c r="C271" s="571"/>
      <c r="D271" s="233"/>
      <c r="E271" s="273"/>
      <c r="F271" s="273"/>
      <c r="G271" s="273"/>
      <c r="H271" s="233"/>
      <c r="I271" s="233"/>
      <c r="J271" s="11" t="s">
        <v>127</v>
      </c>
      <c r="K271" s="7" t="s">
        <v>128</v>
      </c>
      <c r="L271" s="7" t="s">
        <v>85</v>
      </c>
      <c r="M271" s="63">
        <v>20</v>
      </c>
      <c r="N271" s="249"/>
      <c r="O271" s="233"/>
      <c r="P271" s="233"/>
      <c r="Q271" s="233"/>
      <c r="R271" s="264"/>
      <c r="S271" s="264"/>
      <c r="T271" s="268"/>
      <c r="U271" s="268"/>
      <c r="V271" s="260"/>
      <c r="W271" s="260"/>
      <c r="X271" s="260"/>
      <c r="Y271" s="260"/>
      <c r="Z271" s="260"/>
      <c r="AA271" s="260"/>
      <c r="AB271" s="260"/>
      <c r="AC271" s="249"/>
      <c r="AD271" s="276"/>
      <c r="AE271" s="276"/>
      <c r="AF271" s="233"/>
      <c r="AG271" s="249"/>
      <c r="AH271" s="249"/>
      <c r="AI271" s="249"/>
      <c r="AJ271" s="233"/>
    </row>
    <row r="272" spans="2:36" ht="52.2" customHeight="1" x14ac:dyDescent="0.3">
      <c r="B272" s="270" t="s">
        <v>1139</v>
      </c>
      <c r="C272" s="270" t="s">
        <v>476</v>
      </c>
      <c r="D272" s="270" t="s">
        <v>66</v>
      </c>
      <c r="E272" s="322" t="s">
        <v>67</v>
      </c>
      <c r="F272" s="322" t="s">
        <v>132</v>
      </c>
      <c r="G272" s="322" t="s">
        <v>69</v>
      </c>
      <c r="H272" s="270" t="s">
        <v>70</v>
      </c>
      <c r="I272" s="270" t="s">
        <v>79</v>
      </c>
      <c r="J272" s="20" t="s">
        <v>113</v>
      </c>
      <c r="K272" s="27" t="s">
        <v>114</v>
      </c>
      <c r="L272" s="27" t="s">
        <v>115</v>
      </c>
      <c r="M272" s="27">
        <v>3</v>
      </c>
      <c r="N272" s="279" t="s">
        <v>108</v>
      </c>
      <c r="O272" s="270" t="s">
        <v>472</v>
      </c>
      <c r="P272" s="270" t="s">
        <v>75</v>
      </c>
      <c r="Q272" s="270" t="s">
        <v>76</v>
      </c>
      <c r="R272" s="310" t="s">
        <v>77</v>
      </c>
      <c r="S272" s="310" t="s">
        <v>109</v>
      </c>
      <c r="T272" s="286">
        <f>V272+Y272</f>
        <v>212250</v>
      </c>
      <c r="U272" s="286" t="s">
        <v>98</v>
      </c>
      <c r="V272" s="269">
        <v>180412.5</v>
      </c>
      <c r="W272" s="269" t="s">
        <v>98</v>
      </c>
      <c r="X272" s="269" t="s">
        <v>98</v>
      </c>
      <c r="Y272" s="509">
        <v>31837.5</v>
      </c>
      <c r="Z272" s="269" t="s">
        <v>98</v>
      </c>
      <c r="AA272" s="269" t="s">
        <v>98</v>
      </c>
      <c r="AB272" s="518">
        <v>54731.13</v>
      </c>
      <c r="AC272" s="279" t="s">
        <v>80</v>
      </c>
      <c r="AD272" s="295" t="s">
        <v>79</v>
      </c>
      <c r="AE272" s="295">
        <f>V272+Y272</f>
        <v>212250</v>
      </c>
      <c r="AF272" s="279" t="s">
        <v>79</v>
      </c>
      <c r="AG272" s="279" t="s">
        <v>33</v>
      </c>
      <c r="AH272" s="279" t="s">
        <v>246</v>
      </c>
      <c r="AI272" s="279" t="s">
        <v>250</v>
      </c>
      <c r="AJ272" s="279"/>
    </row>
    <row r="273" spans="2:36" ht="59.7" customHeight="1" x14ac:dyDescent="0.3">
      <c r="B273" s="270"/>
      <c r="C273" s="270"/>
      <c r="D273" s="270"/>
      <c r="E273" s="322"/>
      <c r="F273" s="322"/>
      <c r="G273" s="322"/>
      <c r="H273" s="270"/>
      <c r="I273" s="270"/>
      <c r="J273" s="20" t="s">
        <v>116</v>
      </c>
      <c r="K273" s="27" t="s">
        <v>117</v>
      </c>
      <c r="L273" s="27" t="s">
        <v>85</v>
      </c>
      <c r="M273" s="27">
        <v>3</v>
      </c>
      <c r="N273" s="279"/>
      <c r="O273" s="270"/>
      <c r="P273" s="270"/>
      <c r="Q273" s="270"/>
      <c r="R273" s="310"/>
      <c r="S273" s="310"/>
      <c r="T273" s="286"/>
      <c r="U273" s="286"/>
      <c r="V273" s="269"/>
      <c r="W273" s="269"/>
      <c r="X273" s="269"/>
      <c r="Y273" s="509"/>
      <c r="Z273" s="269"/>
      <c r="AA273" s="269"/>
      <c r="AB273" s="519"/>
      <c r="AC273" s="279"/>
      <c r="AD273" s="295"/>
      <c r="AE273" s="295"/>
      <c r="AF273" s="270"/>
      <c r="AG273" s="279"/>
      <c r="AH273" s="279"/>
      <c r="AI273" s="279"/>
      <c r="AJ273" s="270"/>
    </row>
    <row r="274" spans="2:36" ht="57.6" customHeight="1" x14ac:dyDescent="0.3">
      <c r="B274" s="270"/>
      <c r="C274" s="270"/>
      <c r="D274" s="270"/>
      <c r="E274" s="322"/>
      <c r="F274" s="322"/>
      <c r="G274" s="322"/>
      <c r="H274" s="270"/>
      <c r="I274" s="270"/>
      <c r="J274" s="20" t="s">
        <v>208</v>
      </c>
      <c r="K274" s="27" t="s">
        <v>118</v>
      </c>
      <c r="L274" s="27" t="s">
        <v>119</v>
      </c>
      <c r="M274" s="27">
        <v>3</v>
      </c>
      <c r="N274" s="279"/>
      <c r="O274" s="270"/>
      <c r="P274" s="270"/>
      <c r="Q274" s="270"/>
      <c r="R274" s="310"/>
      <c r="S274" s="310"/>
      <c r="T274" s="286"/>
      <c r="U274" s="286"/>
      <c r="V274" s="269"/>
      <c r="W274" s="269"/>
      <c r="X274" s="269"/>
      <c r="Y274" s="509"/>
      <c r="Z274" s="269"/>
      <c r="AA274" s="269"/>
      <c r="AB274" s="519"/>
      <c r="AC274" s="279"/>
      <c r="AD274" s="295"/>
      <c r="AE274" s="295"/>
      <c r="AF274" s="270"/>
      <c r="AG274" s="279"/>
      <c r="AH274" s="279"/>
      <c r="AI274" s="279"/>
      <c r="AJ274" s="270"/>
    </row>
    <row r="275" spans="2:36" ht="39" customHeight="1" x14ac:dyDescent="0.3">
      <c r="B275" s="270"/>
      <c r="C275" s="270"/>
      <c r="D275" s="270"/>
      <c r="E275" s="322"/>
      <c r="F275" s="322"/>
      <c r="G275" s="322"/>
      <c r="H275" s="270"/>
      <c r="I275" s="270"/>
      <c r="J275" s="20" t="s">
        <v>120</v>
      </c>
      <c r="K275" s="27" t="s">
        <v>121</v>
      </c>
      <c r="L275" s="27" t="s">
        <v>119</v>
      </c>
      <c r="M275" s="61">
        <v>3</v>
      </c>
      <c r="N275" s="279"/>
      <c r="O275" s="270"/>
      <c r="P275" s="270"/>
      <c r="Q275" s="270"/>
      <c r="R275" s="310"/>
      <c r="S275" s="310"/>
      <c r="T275" s="286"/>
      <c r="U275" s="286"/>
      <c r="V275" s="269"/>
      <c r="W275" s="269"/>
      <c r="X275" s="269"/>
      <c r="Y275" s="509"/>
      <c r="Z275" s="269"/>
      <c r="AA275" s="269"/>
      <c r="AB275" s="520"/>
      <c r="AC275" s="279"/>
      <c r="AD275" s="295"/>
      <c r="AE275" s="295"/>
      <c r="AF275" s="270"/>
      <c r="AG275" s="279"/>
      <c r="AH275" s="279"/>
      <c r="AI275" s="279"/>
      <c r="AJ275" s="270"/>
    </row>
    <row r="276" spans="2:36" s="36" customFormat="1" ht="132" customHeight="1" x14ac:dyDescent="0.3">
      <c r="B276" s="231" t="s">
        <v>927</v>
      </c>
      <c r="C276" s="238" t="s">
        <v>468</v>
      </c>
      <c r="D276" s="231" t="s">
        <v>106</v>
      </c>
      <c r="E276" s="226" t="s">
        <v>67</v>
      </c>
      <c r="F276" s="287" t="s">
        <v>134</v>
      </c>
      <c r="G276" s="226" t="s">
        <v>147</v>
      </c>
      <c r="H276" s="288" t="s">
        <v>70</v>
      </c>
      <c r="I276" s="288" t="s">
        <v>79</v>
      </c>
      <c r="J276" s="11" t="s">
        <v>207</v>
      </c>
      <c r="K276" s="7" t="s">
        <v>107</v>
      </c>
      <c r="L276" s="7" t="s">
        <v>86</v>
      </c>
      <c r="M276" s="7">
        <v>40</v>
      </c>
      <c r="N276" s="272" t="s">
        <v>108</v>
      </c>
      <c r="O276" s="227" t="s">
        <v>467</v>
      </c>
      <c r="P276" s="231" t="s">
        <v>75</v>
      </c>
      <c r="Q276" s="231" t="s">
        <v>76</v>
      </c>
      <c r="R276" s="262" t="s">
        <v>77</v>
      </c>
      <c r="S276" s="262" t="s">
        <v>109</v>
      </c>
      <c r="T276" s="266">
        <f>V276+Y276</f>
        <v>82179.83</v>
      </c>
      <c r="U276" s="266" t="s">
        <v>98</v>
      </c>
      <c r="V276" s="261">
        <v>69852.86</v>
      </c>
      <c r="W276" s="261" t="s">
        <v>98</v>
      </c>
      <c r="X276" s="261" t="s">
        <v>98</v>
      </c>
      <c r="Y276" s="510">
        <v>12326.97</v>
      </c>
      <c r="Z276" s="258" t="s">
        <v>98</v>
      </c>
      <c r="AA276" s="258" t="s">
        <v>98</v>
      </c>
      <c r="AB276" s="258">
        <v>21191.03</v>
      </c>
      <c r="AC276" s="247" t="s">
        <v>149</v>
      </c>
      <c r="AD276" s="274" t="s">
        <v>79</v>
      </c>
      <c r="AE276" s="274">
        <f>V276+Y276</f>
        <v>82179.83</v>
      </c>
      <c r="AF276" s="247" t="s">
        <v>79</v>
      </c>
      <c r="AG276" s="247" t="s">
        <v>33</v>
      </c>
      <c r="AH276" s="239" t="s">
        <v>355</v>
      </c>
      <c r="AI276" s="239" t="s">
        <v>247</v>
      </c>
      <c r="AJ276" s="247"/>
    </row>
    <row r="277" spans="2:36" s="36" customFormat="1" ht="86.1" customHeight="1" x14ac:dyDescent="0.3">
      <c r="B277" s="232"/>
      <c r="C277" s="238"/>
      <c r="D277" s="232"/>
      <c r="E277" s="234"/>
      <c r="F277" s="234"/>
      <c r="G277" s="234"/>
      <c r="H277" s="232"/>
      <c r="I277" s="232"/>
      <c r="J277" s="11" t="s">
        <v>111</v>
      </c>
      <c r="K277" s="7" t="s">
        <v>112</v>
      </c>
      <c r="L277" s="7" t="s">
        <v>85</v>
      </c>
      <c r="M277" s="7">
        <v>2</v>
      </c>
      <c r="N277" s="248"/>
      <c r="O277" s="227"/>
      <c r="P277" s="232"/>
      <c r="Q277" s="232"/>
      <c r="R277" s="263"/>
      <c r="S277" s="263"/>
      <c r="T277" s="267"/>
      <c r="U277" s="267"/>
      <c r="V277" s="261"/>
      <c r="W277" s="261"/>
      <c r="X277" s="261"/>
      <c r="Y277" s="511"/>
      <c r="Z277" s="259"/>
      <c r="AA277" s="259"/>
      <c r="AB277" s="259"/>
      <c r="AC277" s="248"/>
      <c r="AD277" s="275"/>
      <c r="AE277" s="275"/>
      <c r="AF277" s="232"/>
      <c r="AG277" s="248"/>
      <c r="AH277" s="239"/>
      <c r="AI277" s="239"/>
      <c r="AJ277" s="232"/>
    </row>
    <row r="278" spans="2:36" s="36" customFormat="1" ht="59.1" customHeight="1" x14ac:dyDescent="0.3">
      <c r="B278" s="233"/>
      <c r="C278" s="238"/>
      <c r="D278" s="233"/>
      <c r="E278" s="273"/>
      <c r="F278" s="273"/>
      <c r="G278" s="273"/>
      <c r="H278" s="233"/>
      <c r="I278" s="233"/>
      <c r="J278" s="11" t="s">
        <v>127</v>
      </c>
      <c r="K278" s="7" t="s">
        <v>128</v>
      </c>
      <c r="L278" s="7" t="s">
        <v>85</v>
      </c>
      <c r="M278" s="63">
        <v>43</v>
      </c>
      <c r="N278" s="249"/>
      <c r="O278" s="227"/>
      <c r="P278" s="233"/>
      <c r="Q278" s="233"/>
      <c r="R278" s="264"/>
      <c r="S278" s="264"/>
      <c r="T278" s="268"/>
      <c r="U278" s="268"/>
      <c r="V278" s="261"/>
      <c r="W278" s="261"/>
      <c r="X278" s="261"/>
      <c r="Y278" s="512"/>
      <c r="Z278" s="260"/>
      <c r="AA278" s="260"/>
      <c r="AB278" s="260"/>
      <c r="AC278" s="249"/>
      <c r="AD278" s="276"/>
      <c r="AE278" s="276"/>
      <c r="AF278" s="233"/>
      <c r="AG278" s="249"/>
      <c r="AH278" s="239"/>
      <c r="AI278" s="239"/>
      <c r="AJ278" s="233"/>
    </row>
    <row r="279" spans="2:36" s="36" customFormat="1" ht="132" customHeight="1" x14ac:dyDescent="0.3">
      <c r="B279" s="231" t="s">
        <v>928</v>
      </c>
      <c r="C279" s="238" t="s">
        <v>473</v>
      </c>
      <c r="D279" s="231" t="s">
        <v>106</v>
      </c>
      <c r="E279" s="226" t="s">
        <v>67</v>
      </c>
      <c r="F279" s="287" t="s">
        <v>134</v>
      </c>
      <c r="G279" s="226" t="s">
        <v>147</v>
      </c>
      <c r="H279" s="288" t="s">
        <v>70</v>
      </c>
      <c r="I279" s="288" t="s">
        <v>79</v>
      </c>
      <c r="J279" s="11" t="s">
        <v>207</v>
      </c>
      <c r="K279" s="7" t="s">
        <v>107</v>
      </c>
      <c r="L279" s="7" t="s">
        <v>86</v>
      </c>
      <c r="M279" s="7">
        <v>40</v>
      </c>
      <c r="N279" s="272" t="s">
        <v>108</v>
      </c>
      <c r="O279" s="231" t="s">
        <v>469</v>
      </c>
      <c r="P279" s="231" t="s">
        <v>75</v>
      </c>
      <c r="Q279" s="231" t="s">
        <v>76</v>
      </c>
      <c r="R279" s="262" t="s">
        <v>77</v>
      </c>
      <c r="S279" s="262" t="s">
        <v>109</v>
      </c>
      <c r="T279" s="266">
        <f>V279+Y279</f>
        <v>37493.199999999997</v>
      </c>
      <c r="U279" s="266" t="s">
        <v>98</v>
      </c>
      <c r="V279" s="258">
        <v>31869.22</v>
      </c>
      <c r="W279" s="258" t="s">
        <v>98</v>
      </c>
      <c r="X279" s="258" t="s">
        <v>98</v>
      </c>
      <c r="Y279" s="258">
        <v>5623.98</v>
      </c>
      <c r="Z279" s="258" t="s">
        <v>98</v>
      </c>
      <c r="AA279" s="258" t="s">
        <v>98</v>
      </c>
      <c r="AB279" s="261">
        <v>9668.0300000000007</v>
      </c>
      <c r="AC279" s="247" t="s">
        <v>149</v>
      </c>
      <c r="AD279" s="274" t="s">
        <v>79</v>
      </c>
      <c r="AE279" s="274">
        <f>V279+Y279</f>
        <v>37493.199999999997</v>
      </c>
      <c r="AF279" s="247" t="s">
        <v>79</v>
      </c>
      <c r="AG279" s="247" t="s">
        <v>33</v>
      </c>
      <c r="AH279" s="239" t="s">
        <v>355</v>
      </c>
      <c r="AI279" s="239" t="s">
        <v>246</v>
      </c>
      <c r="AJ279" s="247"/>
    </row>
    <row r="280" spans="2:36" s="36" customFormat="1" ht="86.1" customHeight="1" x14ac:dyDescent="0.3">
      <c r="B280" s="232"/>
      <c r="C280" s="277"/>
      <c r="D280" s="232"/>
      <c r="E280" s="234"/>
      <c r="F280" s="234"/>
      <c r="G280" s="234"/>
      <c r="H280" s="232"/>
      <c r="I280" s="232"/>
      <c r="J280" s="11" t="s">
        <v>111</v>
      </c>
      <c r="K280" s="7" t="s">
        <v>112</v>
      </c>
      <c r="L280" s="7" t="s">
        <v>85</v>
      </c>
      <c r="M280" s="7">
        <v>1</v>
      </c>
      <c r="N280" s="248"/>
      <c r="O280" s="232"/>
      <c r="P280" s="232"/>
      <c r="Q280" s="232"/>
      <c r="R280" s="263"/>
      <c r="S280" s="263"/>
      <c r="T280" s="267"/>
      <c r="U280" s="267"/>
      <c r="V280" s="259"/>
      <c r="W280" s="259"/>
      <c r="X280" s="259"/>
      <c r="Y280" s="259"/>
      <c r="Z280" s="259"/>
      <c r="AA280" s="259"/>
      <c r="AB280" s="261"/>
      <c r="AC280" s="248"/>
      <c r="AD280" s="275"/>
      <c r="AE280" s="275"/>
      <c r="AF280" s="232"/>
      <c r="AG280" s="248"/>
      <c r="AH280" s="239"/>
      <c r="AI280" s="239"/>
      <c r="AJ280" s="232"/>
    </row>
    <row r="281" spans="2:36" s="36" customFormat="1" ht="59.1" customHeight="1" x14ac:dyDescent="0.3">
      <c r="B281" s="233"/>
      <c r="C281" s="277"/>
      <c r="D281" s="233"/>
      <c r="E281" s="273"/>
      <c r="F281" s="273"/>
      <c r="G281" s="273"/>
      <c r="H281" s="233"/>
      <c r="I281" s="233"/>
      <c r="J281" s="11" t="s">
        <v>127</v>
      </c>
      <c r="K281" s="7" t="s">
        <v>128</v>
      </c>
      <c r="L281" s="7" t="s">
        <v>85</v>
      </c>
      <c r="M281" s="63">
        <v>21</v>
      </c>
      <c r="N281" s="249"/>
      <c r="O281" s="233"/>
      <c r="P281" s="233"/>
      <c r="Q281" s="233"/>
      <c r="R281" s="264"/>
      <c r="S281" s="264"/>
      <c r="T281" s="268"/>
      <c r="U281" s="268"/>
      <c r="V281" s="260"/>
      <c r="W281" s="260"/>
      <c r="X281" s="260"/>
      <c r="Y281" s="260"/>
      <c r="Z281" s="260"/>
      <c r="AA281" s="260"/>
      <c r="AB281" s="261"/>
      <c r="AC281" s="249"/>
      <c r="AD281" s="276"/>
      <c r="AE281" s="276"/>
      <c r="AF281" s="233"/>
      <c r="AG281" s="249"/>
      <c r="AH281" s="239"/>
      <c r="AI281" s="239"/>
      <c r="AJ281" s="233"/>
    </row>
    <row r="282" spans="2:36" s="36" customFormat="1" ht="132" customHeight="1" x14ac:dyDescent="0.3">
      <c r="B282" s="231" t="s">
        <v>1140</v>
      </c>
      <c r="C282" s="238" t="s">
        <v>1141</v>
      </c>
      <c r="D282" s="231" t="s">
        <v>106</v>
      </c>
      <c r="E282" s="226" t="s">
        <v>67</v>
      </c>
      <c r="F282" s="287" t="s">
        <v>134</v>
      </c>
      <c r="G282" s="226" t="s">
        <v>147</v>
      </c>
      <c r="H282" s="288" t="s">
        <v>70</v>
      </c>
      <c r="I282" s="288" t="s">
        <v>79</v>
      </c>
      <c r="J282" s="11" t="s">
        <v>207</v>
      </c>
      <c r="K282" s="7" t="s">
        <v>107</v>
      </c>
      <c r="L282" s="7" t="s">
        <v>86</v>
      </c>
      <c r="M282" s="7">
        <v>40</v>
      </c>
      <c r="N282" s="272" t="s">
        <v>108</v>
      </c>
      <c r="O282" s="227" t="s">
        <v>467</v>
      </c>
      <c r="P282" s="231" t="s">
        <v>75</v>
      </c>
      <c r="Q282" s="231" t="s">
        <v>76</v>
      </c>
      <c r="R282" s="262" t="s">
        <v>77</v>
      </c>
      <c r="S282" s="262" t="s">
        <v>109</v>
      </c>
      <c r="T282" s="266">
        <f>V282+Y282</f>
        <v>45197.59</v>
      </c>
      <c r="U282" s="266" t="s">
        <v>98</v>
      </c>
      <c r="V282" s="261">
        <v>38417.96</v>
      </c>
      <c r="W282" s="261" t="s">
        <v>98</v>
      </c>
      <c r="X282" s="261" t="s">
        <v>98</v>
      </c>
      <c r="Y282" s="510">
        <v>6779.63</v>
      </c>
      <c r="Z282" s="258" t="s">
        <v>98</v>
      </c>
      <c r="AA282" s="258" t="s">
        <v>98</v>
      </c>
      <c r="AB282" s="258">
        <v>11654.72</v>
      </c>
      <c r="AC282" s="247" t="s">
        <v>149</v>
      </c>
      <c r="AD282" s="274" t="s">
        <v>79</v>
      </c>
      <c r="AE282" s="274">
        <f>V282+Y282</f>
        <v>45197.59</v>
      </c>
      <c r="AF282" s="247" t="s">
        <v>79</v>
      </c>
      <c r="AG282" s="247" t="s">
        <v>33</v>
      </c>
      <c r="AH282" s="239" t="s">
        <v>405</v>
      </c>
      <c r="AI282" s="239" t="s">
        <v>406</v>
      </c>
      <c r="AJ282" s="247"/>
    </row>
    <row r="283" spans="2:36" s="36" customFormat="1" ht="86.1" customHeight="1" x14ac:dyDescent="0.3">
      <c r="B283" s="232"/>
      <c r="C283" s="238"/>
      <c r="D283" s="232"/>
      <c r="E283" s="234"/>
      <c r="F283" s="234"/>
      <c r="G283" s="234"/>
      <c r="H283" s="232"/>
      <c r="I283" s="232"/>
      <c r="J283" s="11" t="s">
        <v>111</v>
      </c>
      <c r="K283" s="7" t="s">
        <v>112</v>
      </c>
      <c r="L283" s="7" t="s">
        <v>85</v>
      </c>
      <c r="M283" s="7">
        <v>1</v>
      </c>
      <c r="N283" s="248"/>
      <c r="O283" s="227"/>
      <c r="P283" s="232"/>
      <c r="Q283" s="232"/>
      <c r="R283" s="263"/>
      <c r="S283" s="263"/>
      <c r="T283" s="267"/>
      <c r="U283" s="267"/>
      <c r="V283" s="261"/>
      <c r="W283" s="261"/>
      <c r="X283" s="261"/>
      <c r="Y283" s="511"/>
      <c r="Z283" s="259"/>
      <c r="AA283" s="259"/>
      <c r="AB283" s="259"/>
      <c r="AC283" s="248"/>
      <c r="AD283" s="275"/>
      <c r="AE283" s="275"/>
      <c r="AF283" s="232"/>
      <c r="AG283" s="248"/>
      <c r="AH283" s="239"/>
      <c r="AI283" s="239"/>
      <c r="AJ283" s="232"/>
    </row>
    <row r="284" spans="2:36" s="36" customFormat="1" ht="59.1" customHeight="1" x14ac:dyDescent="0.3">
      <c r="B284" s="233"/>
      <c r="C284" s="238"/>
      <c r="D284" s="233"/>
      <c r="E284" s="273"/>
      <c r="F284" s="273"/>
      <c r="G284" s="273"/>
      <c r="H284" s="233"/>
      <c r="I284" s="233"/>
      <c r="J284" s="11" t="s">
        <v>127</v>
      </c>
      <c r="K284" s="7" t="s">
        <v>128</v>
      </c>
      <c r="L284" s="7" t="s">
        <v>85</v>
      </c>
      <c r="M284" s="63">
        <v>23</v>
      </c>
      <c r="N284" s="249"/>
      <c r="O284" s="227"/>
      <c r="P284" s="233"/>
      <c r="Q284" s="233"/>
      <c r="R284" s="264"/>
      <c r="S284" s="264"/>
      <c r="T284" s="268"/>
      <c r="U284" s="268"/>
      <c r="V284" s="261"/>
      <c r="W284" s="261"/>
      <c r="X284" s="261"/>
      <c r="Y284" s="512"/>
      <c r="Z284" s="260"/>
      <c r="AA284" s="260"/>
      <c r="AB284" s="260"/>
      <c r="AC284" s="249"/>
      <c r="AD284" s="276"/>
      <c r="AE284" s="276"/>
      <c r="AF284" s="233"/>
      <c r="AG284" s="249"/>
      <c r="AH284" s="239"/>
      <c r="AI284" s="239"/>
      <c r="AJ284" s="233"/>
    </row>
    <row r="285" spans="2:36" ht="52.2" customHeight="1" x14ac:dyDescent="0.3">
      <c r="B285" s="238" t="s">
        <v>1161</v>
      </c>
      <c r="C285" s="238" t="s">
        <v>476</v>
      </c>
      <c r="D285" s="238" t="s">
        <v>66</v>
      </c>
      <c r="E285" s="227" t="s">
        <v>67</v>
      </c>
      <c r="F285" s="227" t="s">
        <v>132</v>
      </c>
      <c r="G285" s="227" t="s">
        <v>69</v>
      </c>
      <c r="H285" s="238" t="s">
        <v>70</v>
      </c>
      <c r="I285" s="238" t="s">
        <v>79</v>
      </c>
      <c r="J285" s="11" t="s">
        <v>113</v>
      </c>
      <c r="K285" s="7" t="s">
        <v>114</v>
      </c>
      <c r="L285" s="7" t="s">
        <v>115</v>
      </c>
      <c r="M285" s="7">
        <v>3</v>
      </c>
      <c r="N285" s="239" t="s">
        <v>108</v>
      </c>
      <c r="O285" s="238" t="s">
        <v>472</v>
      </c>
      <c r="P285" s="238" t="s">
        <v>75</v>
      </c>
      <c r="Q285" s="238" t="s">
        <v>76</v>
      </c>
      <c r="R285" s="265" t="s">
        <v>77</v>
      </c>
      <c r="S285" s="265" t="s">
        <v>109</v>
      </c>
      <c r="T285" s="271">
        <f>V285+Y285</f>
        <v>212250</v>
      </c>
      <c r="U285" s="271" t="s">
        <v>98</v>
      </c>
      <c r="V285" s="261">
        <v>180412.5</v>
      </c>
      <c r="W285" s="261" t="s">
        <v>98</v>
      </c>
      <c r="X285" s="261" t="s">
        <v>98</v>
      </c>
      <c r="Y285" s="513">
        <v>31837.5</v>
      </c>
      <c r="Z285" s="261" t="s">
        <v>98</v>
      </c>
      <c r="AA285" s="261" t="s">
        <v>98</v>
      </c>
      <c r="AB285" s="319">
        <v>54731.13</v>
      </c>
      <c r="AC285" s="239" t="s">
        <v>80</v>
      </c>
      <c r="AD285" s="278" t="s">
        <v>79</v>
      </c>
      <c r="AE285" s="278">
        <f>V285+Y285</f>
        <v>212250</v>
      </c>
      <c r="AF285" s="239" t="s">
        <v>79</v>
      </c>
      <c r="AG285" s="239" t="s">
        <v>33</v>
      </c>
      <c r="AH285" s="239" t="s">
        <v>167</v>
      </c>
      <c r="AI285" s="239" t="s">
        <v>232</v>
      </c>
      <c r="AJ285" s="239"/>
    </row>
    <row r="286" spans="2:36" ht="59.7" customHeight="1" x14ac:dyDescent="0.3">
      <c r="B286" s="238"/>
      <c r="C286" s="238"/>
      <c r="D286" s="238"/>
      <c r="E286" s="227"/>
      <c r="F286" s="227"/>
      <c r="G286" s="227"/>
      <c r="H286" s="238"/>
      <c r="I286" s="238"/>
      <c r="J286" s="11" t="s">
        <v>116</v>
      </c>
      <c r="K286" s="7" t="s">
        <v>117</v>
      </c>
      <c r="L286" s="7" t="s">
        <v>85</v>
      </c>
      <c r="M286" s="7">
        <v>3</v>
      </c>
      <c r="N286" s="239"/>
      <c r="O286" s="238"/>
      <c r="P286" s="238"/>
      <c r="Q286" s="238"/>
      <c r="R286" s="265"/>
      <c r="S286" s="265"/>
      <c r="T286" s="271"/>
      <c r="U286" s="271"/>
      <c r="V286" s="261"/>
      <c r="W286" s="261"/>
      <c r="X286" s="261"/>
      <c r="Y286" s="513"/>
      <c r="Z286" s="261"/>
      <c r="AA286" s="261"/>
      <c r="AB286" s="320"/>
      <c r="AC286" s="239"/>
      <c r="AD286" s="278"/>
      <c r="AE286" s="278"/>
      <c r="AF286" s="238"/>
      <c r="AG286" s="239"/>
      <c r="AH286" s="239"/>
      <c r="AI286" s="239"/>
      <c r="AJ286" s="238"/>
    </row>
    <row r="287" spans="2:36" ht="57.6" customHeight="1" x14ac:dyDescent="0.3">
      <c r="B287" s="238"/>
      <c r="C287" s="238"/>
      <c r="D287" s="238"/>
      <c r="E287" s="227"/>
      <c r="F287" s="227"/>
      <c r="G287" s="227"/>
      <c r="H287" s="238"/>
      <c r="I287" s="238"/>
      <c r="J287" s="11" t="s">
        <v>208</v>
      </c>
      <c r="K287" s="7" t="s">
        <v>118</v>
      </c>
      <c r="L287" s="7" t="s">
        <v>119</v>
      </c>
      <c r="M287" s="7">
        <v>3</v>
      </c>
      <c r="N287" s="239"/>
      <c r="O287" s="238"/>
      <c r="P287" s="238"/>
      <c r="Q287" s="238"/>
      <c r="R287" s="265"/>
      <c r="S287" s="265"/>
      <c r="T287" s="271"/>
      <c r="U287" s="271"/>
      <c r="V287" s="261"/>
      <c r="W287" s="261"/>
      <c r="X287" s="261"/>
      <c r="Y287" s="513"/>
      <c r="Z287" s="261"/>
      <c r="AA287" s="261"/>
      <c r="AB287" s="320"/>
      <c r="AC287" s="239"/>
      <c r="AD287" s="278"/>
      <c r="AE287" s="278"/>
      <c r="AF287" s="238"/>
      <c r="AG287" s="239"/>
      <c r="AH287" s="239"/>
      <c r="AI287" s="239"/>
      <c r="AJ287" s="238"/>
    </row>
    <row r="288" spans="2:36" ht="39" customHeight="1" x14ac:dyDescent="0.3">
      <c r="B288" s="238"/>
      <c r="C288" s="238"/>
      <c r="D288" s="238"/>
      <c r="E288" s="227"/>
      <c r="F288" s="227"/>
      <c r="G288" s="227"/>
      <c r="H288" s="238"/>
      <c r="I288" s="238"/>
      <c r="J288" s="11" t="s">
        <v>120</v>
      </c>
      <c r="K288" s="7" t="s">
        <v>121</v>
      </c>
      <c r="L288" s="7" t="s">
        <v>119</v>
      </c>
      <c r="M288" s="63">
        <v>3</v>
      </c>
      <c r="N288" s="239"/>
      <c r="O288" s="238"/>
      <c r="P288" s="238"/>
      <c r="Q288" s="238"/>
      <c r="R288" s="265"/>
      <c r="S288" s="265"/>
      <c r="T288" s="271"/>
      <c r="U288" s="271"/>
      <c r="V288" s="261"/>
      <c r="W288" s="261"/>
      <c r="X288" s="261"/>
      <c r="Y288" s="513"/>
      <c r="Z288" s="261"/>
      <c r="AA288" s="261"/>
      <c r="AB288" s="321"/>
      <c r="AC288" s="239"/>
      <c r="AD288" s="278"/>
      <c r="AE288" s="278"/>
      <c r="AF288" s="238"/>
      <c r="AG288" s="239"/>
      <c r="AH288" s="239"/>
      <c r="AI288" s="239"/>
      <c r="AJ288" s="238"/>
    </row>
    <row r="289" spans="2:36" s="36" customFormat="1" ht="132" customHeight="1" x14ac:dyDescent="0.3">
      <c r="B289" s="231" t="s">
        <v>209</v>
      </c>
      <c r="C289" s="231" t="s">
        <v>210</v>
      </c>
      <c r="D289" s="231" t="s">
        <v>106</v>
      </c>
      <c r="E289" s="226" t="s">
        <v>67</v>
      </c>
      <c r="F289" s="287" t="s">
        <v>134</v>
      </c>
      <c r="G289" s="226" t="s">
        <v>147</v>
      </c>
      <c r="H289" s="288" t="s">
        <v>70</v>
      </c>
      <c r="I289" s="288" t="s">
        <v>79</v>
      </c>
      <c r="J289" s="11" t="s">
        <v>207</v>
      </c>
      <c r="K289" s="7" t="s">
        <v>107</v>
      </c>
      <c r="L289" s="7" t="s">
        <v>86</v>
      </c>
      <c r="M289" s="7">
        <v>40</v>
      </c>
      <c r="N289" s="272" t="s">
        <v>108</v>
      </c>
      <c r="O289" s="231" t="s">
        <v>216</v>
      </c>
      <c r="P289" s="231" t="s">
        <v>75</v>
      </c>
      <c r="Q289" s="231" t="s">
        <v>76</v>
      </c>
      <c r="R289" s="262" t="s">
        <v>77</v>
      </c>
      <c r="S289" s="262" t="s">
        <v>109</v>
      </c>
      <c r="T289" s="266">
        <f>V289+Y289</f>
        <v>330505.10000000003</v>
      </c>
      <c r="U289" s="266">
        <f>T289/M290</f>
        <v>165252.55000000002</v>
      </c>
      <c r="V289" s="258">
        <v>280929.34000000003</v>
      </c>
      <c r="W289" s="258" t="s">
        <v>79</v>
      </c>
      <c r="X289" s="258" t="s">
        <v>79</v>
      </c>
      <c r="Y289" s="258">
        <v>49575.76</v>
      </c>
      <c r="Z289" s="258" t="s">
        <v>98</v>
      </c>
      <c r="AA289" s="258" t="s">
        <v>79</v>
      </c>
      <c r="AB289" s="258">
        <v>26797.72</v>
      </c>
      <c r="AC289" s="247" t="s">
        <v>149</v>
      </c>
      <c r="AD289" s="274" t="s">
        <v>79</v>
      </c>
      <c r="AE289" s="274">
        <f>V289+Y289</f>
        <v>330505.10000000003</v>
      </c>
      <c r="AF289" s="247" t="s">
        <v>79</v>
      </c>
      <c r="AG289" s="247" t="s">
        <v>33</v>
      </c>
      <c r="AH289" s="272" t="s">
        <v>174</v>
      </c>
      <c r="AI289" s="247" t="s">
        <v>157</v>
      </c>
      <c r="AJ289" s="247"/>
    </row>
    <row r="290" spans="2:36" s="36" customFormat="1" ht="86.1" customHeight="1" x14ac:dyDescent="0.3">
      <c r="B290" s="232"/>
      <c r="C290" s="232"/>
      <c r="D290" s="232"/>
      <c r="E290" s="234"/>
      <c r="F290" s="234"/>
      <c r="G290" s="234"/>
      <c r="H290" s="232"/>
      <c r="I290" s="232"/>
      <c r="J290" s="11" t="s">
        <v>111</v>
      </c>
      <c r="K290" s="7" t="s">
        <v>112</v>
      </c>
      <c r="L290" s="7" t="s">
        <v>85</v>
      </c>
      <c r="M290" s="7">
        <v>2</v>
      </c>
      <c r="N290" s="248"/>
      <c r="O290" s="232"/>
      <c r="P290" s="232"/>
      <c r="Q290" s="232"/>
      <c r="R290" s="263"/>
      <c r="S290" s="263"/>
      <c r="T290" s="267"/>
      <c r="U290" s="267"/>
      <c r="V290" s="259"/>
      <c r="W290" s="259"/>
      <c r="X290" s="259"/>
      <c r="Y290" s="259"/>
      <c r="Z290" s="259"/>
      <c r="AA290" s="259"/>
      <c r="AB290" s="259"/>
      <c r="AC290" s="248"/>
      <c r="AD290" s="275"/>
      <c r="AE290" s="275"/>
      <c r="AF290" s="232"/>
      <c r="AG290" s="248"/>
      <c r="AH290" s="248"/>
      <c r="AI290" s="248"/>
      <c r="AJ290" s="232"/>
    </row>
    <row r="291" spans="2:36" s="36" customFormat="1" ht="59.1" customHeight="1" x14ac:dyDescent="0.3">
      <c r="B291" s="233"/>
      <c r="C291" s="233"/>
      <c r="D291" s="233"/>
      <c r="E291" s="273"/>
      <c r="F291" s="273"/>
      <c r="G291" s="273"/>
      <c r="H291" s="233"/>
      <c r="I291" s="233"/>
      <c r="J291" s="11" t="s">
        <v>127</v>
      </c>
      <c r="K291" s="7" t="s">
        <v>128</v>
      </c>
      <c r="L291" s="7" t="s">
        <v>85</v>
      </c>
      <c r="M291" s="63">
        <v>240</v>
      </c>
      <c r="N291" s="249"/>
      <c r="O291" s="233"/>
      <c r="P291" s="233"/>
      <c r="Q291" s="233"/>
      <c r="R291" s="264"/>
      <c r="S291" s="264"/>
      <c r="T291" s="268"/>
      <c r="U291" s="268"/>
      <c r="V291" s="260"/>
      <c r="W291" s="260"/>
      <c r="X291" s="260"/>
      <c r="Y291" s="260"/>
      <c r="Z291" s="260"/>
      <c r="AA291" s="260"/>
      <c r="AB291" s="260"/>
      <c r="AC291" s="249"/>
      <c r="AD291" s="276"/>
      <c r="AE291" s="276"/>
      <c r="AF291" s="233"/>
      <c r="AG291" s="249"/>
      <c r="AH291" s="249"/>
      <c r="AI291" s="249"/>
      <c r="AJ291" s="233"/>
    </row>
    <row r="292" spans="2:36" s="36" customFormat="1" ht="132" customHeight="1" x14ac:dyDescent="0.3">
      <c r="B292" s="238" t="s">
        <v>1032</v>
      </c>
      <c r="C292" s="270" t="s">
        <v>213</v>
      </c>
      <c r="D292" s="270" t="s">
        <v>106</v>
      </c>
      <c r="E292" s="322" t="s">
        <v>67</v>
      </c>
      <c r="F292" s="322" t="s">
        <v>134</v>
      </c>
      <c r="G292" s="322" t="s">
        <v>147</v>
      </c>
      <c r="H292" s="270" t="s">
        <v>70</v>
      </c>
      <c r="I292" s="270" t="s">
        <v>79</v>
      </c>
      <c r="J292" s="20" t="s">
        <v>207</v>
      </c>
      <c r="K292" s="27" t="s">
        <v>107</v>
      </c>
      <c r="L292" s="27" t="s">
        <v>86</v>
      </c>
      <c r="M292" s="27">
        <v>40</v>
      </c>
      <c r="N292" s="279" t="s">
        <v>108</v>
      </c>
      <c r="O292" s="270" t="s">
        <v>216</v>
      </c>
      <c r="P292" s="270" t="s">
        <v>75</v>
      </c>
      <c r="Q292" s="270" t="s">
        <v>76</v>
      </c>
      <c r="R292" s="310" t="s">
        <v>77</v>
      </c>
      <c r="S292" s="310" t="s">
        <v>109</v>
      </c>
      <c r="T292" s="286">
        <f>V292+Y292</f>
        <v>32099.99</v>
      </c>
      <c r="U292" s="286">
        <f>T292</f>
        <v>32099.99</v>
      </c>
      <c r="V292" s="280">
        <v>27284.99</v>
      </c>
      <c r="W292" s="269" t="s">
        <v>79</v>
      </c>
      <c r="X292" s="269" t="s">
        <v>79</v>
      </c>
      <c r="Y292" s="269">
        <v>4815</v>
      </c>
      <c r="Z292" s="269" t="s">
        <v>98</v>
      </c>
      <c r="AA292" s="269" t="s">
        <v>79</v>
      </c>
      <c r="AB292" s="269">
        <v>2602.71</v>
      </c>
      <c r="AC292" s="279" t="s">
        <v>149</v>
      </c>
      <c r="AD292" s="295" t="s">
        <v>79</v>
      </c>
      <c r="AE292" s="295">
        <f>V292+Y292</f>
        <v>32099.99</v>
      </c>
      <c r="AF292" s="279" t="s">
        <v>79</v>
      </c>
      <c r="AG292" s="279" t="s">
        <v>33</v>
      </c>
      <c r="AH292" s="446" t="s">
        <v>174</v>
      </c>
      <c r="AI292" s="309" t="s">
        <v>157</v>
      </c>
      <c r="AJ292" s="279"/>
    </row>
    <row r="293" spans="2:36" s="36" customFormat="1" ht="86.1" customHeight="1" x14ac:dyDescent="0.3">
      <c r="B293" s="238"/>
      <c r="C293" s="270"/>
      <c r="D293" s="270"/>
      <c r="E293" s="322"/>
      <c r="F293" s="322"/>
      <c r="G293" s="322"/>
      <c r="H293" s="270"/>
      <c r="I293" s="270"/>
      <c r="J293" s="20" t="s">
        <v>111</v>
      </c>
      <c r="K293" s="27" t="s">
        <v>112</v>
      </c>
      <c r="L293" s="27" t="s">
        <v>85</v>
      </c>
      <c r="M293" s="27">
        <v>1</v>
      </c>
      <c r="N293" s="279"/>
      <c r="O293" s="270"/>
      <c r="P293" s="270"/>
      <c r="Q293" s="270"/>
      <c r="R293" s="310"/>
      <c r="S293" s="310"/>
      <c r="T293" s="286"/>
      <c r="U293" s="286"/>
      <c r="V293" s="281"/>
      <c r="W293" s="269"/>
      <c r="X293" s="269"/>
      <c r="Y293" s="269"/>
      <c r="Z293" s="269"/>
      <c r="AA293" s="269"/>
      <c r="AB293" s="269"/>
      <c r="AC293" s="279"/>
      <c r="AD293" s="295"/>
      <c r="AE293" s="295"/>
      <c r="AF293" s="270"/>
      <c r="AG293" s="279"/>
      <c r="AH293" s="324"/>
      <c r="AI293" s="324"/>
      <c r="AJ293" s="270"/>
    </row>
    <row r="294" spans="2:36" s="36" customFormat="1" ht="59.1" customHeight="1" x14ac:dyDescent="0.3">
      <c r="B294" s="238"/>
      <c r="C294" s="270"/>
      <c r="D294" s="270"/>
      <c r="E294" s="322"/>
      <c r="F294" s="322"/>
      <c r="G294" s="322"/>
      <c r="H294" s="270"/>
      <c r="I294" s="270"/>
      <c r="J294" s="20" t="s">
        <v>127</v>
      </c>
      <c r="K294" s="27" t="s">
        <v>128</v>
      </c>
      <c r="L294" s="27" t="s">
        <v>85</v>
      </c>
      <c r="M294" s="61">
        <v>40</v>
      </c>
      <c r="N294" s="279"/>
      <c r="O294" s="270"/>
      <c r="P294" s="270"/>
      <c r="Q294" s="270"/>
      <c r="R294" s="310"/>
      <c r="S294" s="310"/>
      <c r="T294" s="286"/>
      <c r="U294" s="286"/>
      <c r="V294" s="282"/>
      <c r="W294" s="269"/>
      <c r="X294" s="269"/>
      <c r="Y294" s="269"/>
      <c r="Z294" s="269"/>
      <c r="AA294" s="269"/>
      <c r="AB294" s="269"/>
      <c r="AC294" s="279"/>
      <c r="AD294" s="295"/>
      <c r="AE294" s="295"/>
      <c r="AF294" s="270"/>
      <c r="AG294" s="279"/>
      <c r="AH294" s="325"/>
      <c r="AI294" s="325"/>
      <c r="AJ294" s="270"/>
    </row>
    <row r="295" spans="2:36" s="36" customFormat="1" ht="132" customHeight="1" x14ac:dyDescent="0.3">
      <c r="B295" s="238" t="s">
        <v>211</v>
      </c>
      <c r="C295" s="238" t="s">
        <v>214</v>
      </c>
      <c r="D295" s="238" t="s">
        <v>106</v>
      </c>
      <c r="E295" s="227" t="s">
        <v>67</v>
      </c>
      <c r="F295" s="227" t="s">
        <v>134</v>
      </c>
      <c r="G295" s="227" t="s">
        <v>147</v>
      </c>
      <c r="H295" s="238" t="s">
        <v>70</v>
      </c>
      <c r="I295" s="238" t="s">
        <v>79</v>
      </c>
      <c r="J295" s="11" t="s">
        <v>207</v>
      </c>
      <c r="K295" s="7" t="s">
        <v>107</v>
      </c>
      <c r="L295" s="7" t="s">
        <v>86</v>
      </c>
      <c r="M295" s="7">
        <v>40</v>
      </c>
      <c r="N295" s="239" t="s">
        <v>108</v>
      </c>
      <c r="O295" s="238" t="s">
        <v>216</v>
      </c>
      <c r="P295" s="238" t="s">
        <v>75</v>
      </c>
      <c r="Q295" s="238" t="s">
        <v>76</v>
      </c>
      <c r="R295" s="265" t="s">
        <v>77</v>
      </c>
      <c r="S295" s="265" t="s">
        <v>109</v>
      </c>
      <c r="T295" s="271">
        <f>V295+Y295</f>
        <v>106999.99</v>
      </c>
      <c r="U295" s="271">
        <v>106999.99</v>
      </c>
      <c r="V295" s="258">
        <v>90949.99</v>
      </c>
      <c r="W295" s="261" t="s">
        <v>79</v>
      </c>
      <c r="X295" s="261" t="s">
        <v>79</v>
      </c>
      <c r="Y295" s="261">
        <v>16050</v>
      </c>
      <c r="Z295" s="261" t="s">
        <v>98</v>
      </c>
      <c r="AA295" s="261" t="s">
        <v>79</v>
      </c>
      <c r="AB295" s="261">
        <v>8675.68</v>
      </c>
      <c r="AC295" s="239" t="s">
        <v>149</v>
      </c>
      <c r="AD295" s="278" t="s">
        <v>79</v>
      </c>
      <c r="AE295" s="278">
        <f>V295+Y295</f>
        <v>106999.99</v>
      </c>
      <c r="AF295" s="239" t="s">
        <v>79</v>
      </c>
      <c r="AG295" s="239" t="s">
        <v>33</v>
      </c>
      <c r="AH295" s="239" t="s">
        <v>157</v>
      </c>
      <c r="AI295" s="239" t="s">
        <v>158</v>
      </c>
      <c r="AJ295" s="239"/>
    </row>
    <row r="296" spans="2:36" s="36" customFormat="1" ht="86.1" customHeight="1" x14ac:dyDescent="0.3">
      <c r="B296" s="238"/>
      <c r="C296" s="238"/>
      <c r="D296" s="238"/>
      <c r="E296" s="227"/>
      <c r="F296" s="227"/>
      <c r="G296" s="227"/>
      <c r="H296" s="238"/>
      <c r="I296" s="238"/>
      <c r="J296" s="11" t="s">
        <v>111</v>
      </c>
      <c r="K296" s="7" t="s">
        <v>112</v>
      </c>
      <c r="L296" s="7" t="s">
        <v>85</v>
      </c>
      <c r="M296" s="7">
        <v>1</v>
      </c>
      <c r="N296" s="239"/>
      <c r="O296" s="238"/>
      <c r="P296" s="238"/>
      <c r="Q296" s="238"/>
      <c r="R296" s="265"/>
      <c r="S296" s="265"/>
      <c r="T296" s="271"/>
      <c r="U296" s="271"/>
      <c r="V296" s="259"/>
      <c r="W296" s="261"/>
      <c r="X296" s="261"/>
      <c r="Y296" s="261"/>
      <c r="Z296" s="261"/>
      <c r="AA296" s="261"/>
      <c r="AB296" s="261"/>
      <c r="AC296" s="239"/>
      <c r="AD296" s="278"/>
      <c r="AE296" s="278"/>
      <c r="AF296" s="238"/>
      <c r="AG296" s="239"/>
      <c r="AH296" s="239"/>
      <c r="AI296" s="239"/>
      <c r="AJ296" s="238"/>
    </row>
    <row r="297" spans="2:36" s="36" customFormat="1" ht="59.1" customHeight="1" x14ac:dyDescent="0.3">
      <c r="B297" s="238"/>
      <c r="C297" s="238"/>
      <c r="D297" s="238"/>
      <c r="E297" s="227"/>
      <c r="F297" s="227"/>
      <c r="G297" s="227"/>
      <c r="H297" s="238"/>
      <c r="I297" s="238"/>
      <c r="J297" s="11" t="s">
        <v>127</v>
      </c>
      <c r="K297" s="7" t="s">
        <v>128</v>
      </c>
      <c r="L297" s="7" t="s">
        <v>85</v>
      </c>
      <c r="M297" s="63">
        <v>36</v>
      </c>
      <c r="N297" s="239"/>
      <c r="O297" s="238"/>
      <c r="P297" s="238"/>
      <c r="Q297" s="238"/>
      <c r="R297" s="265"/>
      <c r="S297" s="265"/>
      <c r="T297" s="271"/>
      <c r="U297" s="271"/>
      <c r="V297" s="260"/>
      <c r="W297" s="261"/>
      <c r="X297" s="261"/>
      <c r="Y297" s="261"/>
      <c r="Z297" s="261"/>
      <c r="AA297" s="261"/>
      <c r="AB297" s="261"/>
      <c r="AC297" s="239"/>
      <c r="AD297" s="278"/>
      <c r="AE297" s="278"/>
      <c r="AF297" s="238"/>
      <c r="AG297" s="239"/>
      <c r="AH297" s="239"/>
      <c r="AI297" s="239"/>
      <c r="AJ297" s="238"/>
    </row>
    <row r="298" spans="2:36" s="36" customFormat="1" ht="89.1" customHeight="1" x14ac:dyDescent="0.3">
      <c r="B298" s="238" t="s">
        <v>1033</v>
      </c>
      <c r="C298" s="270" t="s">
        <v>217</v>
      </c>
      <c r="D298" s="270" t="s">
        <v>106</v>
      </c>
      <c r="E298" s="322" t="s">
        <v>67</v>
      </c>
      <c r="F298" s="322" t="s">
        <v>134</v>
      </c>
      <c r="G298" s="322" t="s">
        <v>147</v>
      </c>
      <c r="H298" s="270" t="s">
        <v>70</v>
      </c>
      <c r="I298" s="270" t="s">
        <v>79</v>
      </c>
      <c r="J298" s="442" t="s">
        <v>207</v>
      </c>
      <c r="K298" s="306" t="s">
        <v>107</v>
      </c>
      <c r="L298" s="306" t="s">
        <v>86</v>
      </c>
      <c r="M298" s="306">
        <v>40</v>
      </c>
      <c r="N298" s="279" t="s">
        <v>108</v>
      </c>
      <c r="O298" s="270" t="s">
        <v>216</v>
      </c>
      <c r="P298" s="270" t="s">
        <v>75</v>
      </c>
      <c r="Q298" s="270" t="s">
        <v>76</v>
      </c>
      <c r="R298" s="310" t="s">
        <v>77</v>
      </c>
      <c r="S298" s="310" t="s">
        <v>109</v>
      </c>
      <c r="T298" s="286">
        <f>V298+Y298</f>
        <v>21400</v>
      </c>
      <c r="U298" s="286">
        <f>T298</f>
        <v>21400</v>
      </c>
      <c r="V298" s="280">
        <v>18190</v>
      </c>
      <c r="W298" s="269" t="s">
        <v>79</v>
      </c>
      <c r="X298" s="269" t="s">
        <v>79</v>
      </c>
      <c r="Y298" s="269">
        <v>3210</v>
      </c>
      <c r="Z298" s="269" t="s">
        <v>98</v>
      </c>
      <c r="AA298" s="269" t="s">
        <v>79</v>
      </c>
      <c r="AB298" s="269">
        <v>1735.14</v>
      </c>
      <c r="AC298" s="279" t="s">
        <v>149</v>
      </c>
      <c r="AD298" s="295" t="s">
        <v>79</v>
      </c>
      <c r="AE298" s="295">
        <f>V298+Y298</f>
        <v>21400</v>
      </c>
      <c r="AF298" s="279" t="s">
        <v>79</v>
      </c>
      <c r="AG298" s="279" t="s">
        <v>33</v>
      </c>
      <c r="AH298" s="279" t="s">
        <v>157</v>
      </c>
      <c r="AI298" s="279" t="s">
        <v>158</v>
      </c>
      <c r="AJ298" s="279"/>
    </row>
    <row r="299" spans="2:36" s="36" customFormat="1" ht="86.1" customHeight="1" x14ac:dyDescent="0.3">
      <c r="B299" s="238"/>
      <c r="C299" s="270"/>
      <c r="D299" s="270"/>
      <c r="E299" s="322"/>
      <c r="F299" s="322"/>
      <c r="G299" s="322"/>
      <c r="H299" s="270"/>
      <c r="I299" s="270"/>
      <c r="J299" s="444"/>
      <c r="K299" s="308"/>
      <c r="L299" s="308"/>
      <c r="M299" s="308"/>
      <c r="N299" s="279"/>
      <c r="O299" s="270"/>
      <c r="P299" s="270"/>
      <c r="Q299" s="270"/>
      <c r="R299" s="310"/>
      <c r="S299" s="310"/>
      <c r="T299" s="286"/>
      <c r="U299" s="286"/>
      <c r="V299" s="281"/>
      <c r="W299" s="269"/>
      <c r="X299" s="269"/>
      <c r="Y299" s="269"/>
      <c r="Z299" s="269"/>
      <c r="AA299" s="269"/>
      <c r="AB299" s="269"/>
      <c r="AC299" s="279"/>
      <c r="AD299" s="295"/>
      <c r="AE299" s="295"/>
      <c r="AF299" s="270"/>
      <c r="AG299" s="279"/>
      <c r="AH299" s="279"/>
      <c r="AI299" s="279"/>
      <c r="AJ299" s="270"/>
    </row>
    <row r="300" spans="2:36" s="36" customFormat="1" ht="59.1" customHeight="1" x14ac:dyDescent="0.3">
      <c r="B300" s="238"/>
      <c r="C300" s="270"/>
      <c r="D300" s="270"/>
      <c r="E300" s="322"/>
      <c r="F300" s="322"/>
      <c r="G300" s="322"/>
      <c r="H300" s="270"/>
      <c r="I300" s="270"/>
      <c r="J300" s="20" t="s">
        <v>127</v>
      </c>
      <c r="K300" s="27" t="s">
        <v>128</v>
      </c>
      <c r="L300" s="27" t="s">
        <v>85</v>
      </c>
      <c r="M300" s="61">
        <v>15</v>
      </c>
      <c r="N300" s="279"/>
      <c r="O300" s="270"/>
      <c r="P300" s="270"/>
      <c r="Q300" s="270"/>
      <c r="R300" s="310"/>
      <c r="S300" s="310"/>
      <c r="T300" s="286"/>
      <c r="U300" s="286"/>
      <c r="V300" s="282"/>
      <c r="W300" s="269"/>
      <c r="X300" s="269"/>
      <c r="Y300" s="269"/>
      <c r="Z300" s="269"/>
      <c r="AA300" s="269"/>
      <c r="AB300" s="269"/>
      <c r="AC300" s="279"/>
      <c r="AD300" s="295"/>
      <c r="AE300" s="295"/>
      <c r="AF300" s="270"/>
      <c r="AG300" s="279"/>
      <c r="AH300" s="279"/>
      <c r="AI300" s="279"/>
      <c r="AJ300" s="270"/>
    </row>
    <row r="301" spans="2:36" ht="52.2" customHeight="1" x14ac:dyDescent="0.3">
      <c r="B301" s="238" t="s">
        <v>212</v>
      </c>
      <c r="C301" s="238" t="s">
        <v>215</v>
      </c>
      <c r="D301" s="238" t="s">
        <v>66</v>
      </c>
      <c r="E301" s="227" t="s">
        <v>67</v>
      </c>
      <c r="F301" s="227" t="s">
        <v>132</v>
      </c>
      <c r="G301" s="227" t="s">
        <v>69</v>
      </c>
      <c r="H301" s="238" t="s">
        <v>70</v>
      </c>
      <c r="I301" s="238" t="s">
        <v>79</v>
      </c>
      <c r="J301" s="11" t="s">
        <v>113</v>
      </c>
      <c r="K301" s="7" t="s">
        <v>114</v>
      </c>
      <c r="L301" s="7" t="s">
        <v>115</v>
      </c>
      <c r="M301" s="7">
        <v>2</v>
      </c>
      <c r="N301" s="239" t="s">
        <v>108</v>
      </c>
      <c r="O301" s="238" t="s">
        <v>216</v>
      </c>
      <c r="P301" s="238" t="s">
        <v>75</v>
      </c>
      <c r="Q301" s="238" t="s">
        <v>76</v>
      </c>
      <c r="R301" s="265" t="s">
        <v>77</v>
      </c>
      <c r="S301" s="265" t="s">
        <v>109</v>
      </c>
      <c r="T301" s="271">
        <f>V301+Y301</f>
        <v>130356.23000000001</v>
      </c>
      <c r="U301" s="271">
        <v>151940</v>
      </c>
      <c r="V301" s="261">
        <v>110802.8</v>
      </c>
      <c r="W301" s="261" t="s">
        <v>79</v>
      </c>
      <c r="X301" s="261" t="s">
        <v>79</v>
      </c>
      <c r="Y301" s="261">
        <v>19553.43</v>
      </c>
      <c r="Z301" s="261" t="s">
        <v>79</v>
      </c>
      <c r="AA301" s="261" t="s">
        <v>79</v>
      </c>
      <c r="AB301" s="261">
        <v>10569.45</v>
      </c>
      <c r="AC301" s="239" t="s">
        <v>80</v>
      </c>
      <c r="AD301" s="278" t="s">
        <v>79</v>
      </c>
      <c r="AE301" s="278">
        <f>V301+Y301</f>
        <v>130356.23000000001</v>
      </c>
      <c r="AF301" s="239" t="s">
        <v>79</v>
      </c>
      <c r="AG301" s="239" t="s">
        <v>33</v>
      </c>
      <c r="AH301" s="239" t="s">
        <v>158</v>
      </c>
      <c r="AI301" s="239" t="s">
        <v>176</v>
      </c>
      <c r="AJ301" s="239"/>
    </row>
    <row r="302" spans="2:36" ht="55.2" x14ac:dyDescent="0.3">
      <c r="B302" s="238"/>
      <c r="C302" s="238"/>
      <c r="D302" s="238"/>
      <c r="E302" s="227"/>
      <c r="F302" s="227"/>
      <c r="G302" s="227"/>
      <c r="H302" s="238"/>
      <c r="I302" s="238"/>
      <c r="J302" s="11" t="s">
        <v>116</v>
      </c>
      <c r="K302" s="7" t="s">
        <v>117</v>
      </c>
      <c r="L302" s="7" t="s">
        <v>85</v>
      </c>
      <c r="M302" s="7">
        <v>1</v>
      </c>
      <c r="N302" s="239"/>
      <c r="O302" s="238"/>
      <c r="P302" s="238"/>
      <c r="Q302" s="238"/>
      <c r="R302" s="265"/>
      <c r="S302" s="265"/>
      <c r="T302" s="271"/>
      <c r="U302" s="271"/>
      <c r="V302" s="261"/>
      <c r="W302" s="261"/>
      <c r="X302" s="261"/>
      <c r="Y302" s="261"/>
      <c r="Z302" s="261"/>
      <c r="AA302" s="261"/>
      <c r="AB302" s="261"/>
      <c r="AC302" s="239"/>
      <c r="AD302" s="278"/>
      <c r="AE302" s="278"/>
      <c r="AF302" s="238"/>
      <c r="AG302" s="239"/>
      <c r="AH302" s="239"/>
      <c r="AI302" s="239"/>
      <c r="AJ302" s="238"/>
    </row>
    <row r="303" spans="2:36" ht="41.4" x14ac:dyDescent="0.3">
      <c r="B303" s="238"/>
      <c r="C303" s="238"/>
      <c r="D303" s="238"/>
      <c r="E303" s="227"/>
      <c r="F303" s="227"/>
      <c r="G303" s="227"/>
      <c r="H303" s="238"/>
      <c r="I303" s="238"/>
      <c r="J303" s="11" t="s">
        <v>208</v>
      </c>
      <c r="K303" s="7" t="s">
        <v>118</v>
      </c>
      <c r="L303" s="7" t="s">
        <v>119</v>
      </c>
      <c r="M303" s="7">
        <v>1</v>
      </c>
      <c r="N303" s="239"/>
      <c r="O303" s="238"/>
      <c r="P303" s="238"/>
      <c r="Q303" s="238"/>
      <c r="R303" s="265"/>
      <c r="S303" s="265"/>
      <c r="T303" s="271"/>
      <c r="U303" s="271"/>
      <c r="V303" s="261"/>
      <c r="W303" s="261"/>
      <c r="X303" s="261"/>
      <c r="Y303" s="261"/>
      <c r="Z303" s="261"/>
      <c r="AA303" s="261"/>
      <c r="AB303" s="261"/>
      <c r="AC303" s="239"/>
      <c r="AD303" s="278"/>
      <c r="AE303" s="278"/>
      <c r="AF303" s="238"/>
      <c r="AG303" s="239"/>
      <c r="AH303" s="239"/>
      <c r="AI303" s="239"/>
      <c r="AJ303" s="238"/>
    </row>
    <row r="304" spans="2:36" ht="27.6" x14ac:dyDescent="0.3">
      <c r="B304" s="238"/>
      <c r="C304" s="238"/>
      <c r="D304" s="238"/>
      <c r="E304" s="227"/>
      <c r="F304" s="227"/>
      <c r="G304" s="227"/>
      <c r="H304" s="238"/>
      <c r="I304" s="238"/>
      <c r="J304" s="11" t="s">
        <v>120</v>
      </c>
      <c r="K304" s="7" t="s">
        <v>121</v>
      </c>
      <c r="L304" s="7" t="s">
        <v>119</v>
      </c>
      <c r="M304" s="7">
        <v>1</v>
      </c>
      <c r="N304" s="239"/>
      <c r="O304" s="238"/>
      <c r="P304" s="238"/>
      <c r="Q304" s="238"/>
      <c r="R304" s="265"/>
      <c r="S304" s="265"/>
      <c r="T304" s="271"/>
      <c r="U304" s="271"/>
      <c r="V304" s="261"/>
      <c r="W304" s="261"/>
      <c r="X304" s="261"/>
      <c r="Y304" s="261"/>
      <c r="Z304" s="261"/>
      <c r="AA304" s="261"/>
      <c r="AB304" s="261"/>
      <c r="AC304" s="239"/>
      <c r="AD304" s="278"/>
      <c r="AE304" s="278"/>
      <c r="AF304" s="238"/>
      <c r="AG304" s="239"/>
      <c r="AH304" s="239"/>
      <c r="AI304" s="239"/>
      <c r="AJ304" s="238"/>
    </row>
    <row r="305" spans="2:36" s="36" customFormat="1" ht="132" customHeight="1" x14ac:dyDescent="0.3">
      <c r="B305" s="231" t="s">
        <v>923</v>
      </c>
      <c r="C305" s="231" t="s">
        <v>210</v>
      </c>
      <c r="D305" s="231" t="s">
        <v>106</v>
      </c>
      <c r="E305" s="226" t="s">
        <v>67</v>
      </c>
      <c r="F305" s="287" t="s">
        <v>134</v>
      </c>
      <c r="G305" s="226" t="s">
        <v>147</v>
      </c>
      <c r="H305" s="288" t="s">
        <v>70</v>
      </c>
      <c r="I305" s="288" t="s">
        <v>79</v>
      </c>
      <c r="J305" s="11" t="s">
        <v>207</v>
      </c>
      <c r="K305" s="7" t="s">
        <v>107</v>
      </c>
      <c r="L305" s="7" t="s">
        <v>86</v>
      </c>
      <c r="M305" s="7">
        <v>40</v>
      </c>
      <c r="N305" s="272" t="s">
        <v>108</v>
      </c>
      <c r="O305" s="231" t="s">
        <v>216</v>
      </c>
      <c r="P305" s="231" t="s">
        <v>75</v>
      </c>
      <c r="Q305" s="231" t="s">
        <v>76</v>
      </c>
      <c r="R305" s="262" t="s">
        <v>77</v>
      </c>
      <c r="S305" s="262" t="s">
        <v>109</v>
      </c>
      <c r="T305" s="266">
        <f>V305+Y305</f>
        <v>174083.52</v>
      </c>
      <c r="U305" s="266">
        <f>T305/M306</f>
        <v>174083.52</v>
      </c>
      <c r="V305" s="258">
        <v>147970.99</v>
      </c>
      <c r="W305" s="258" t="s">
        <v>79</v>
      </c>
      <c r="X305" s="258" t="s">
        <v>79</v>
      </c>
      <c r="Y305" s="258">
        <v>26112.53</v>
      </c>
      <c r="Z305" s="258" t="s">
        <v>98</v>
      </c>
      <c r="AA305" s="258" t="s">
        <v>79</v>
      </c>
      <c r="AB305" s="258">
        <v>14114.88</v>
      </c>
      <c r="AC305" s="247" t="s">
        <v>149</v>
      </c>
      <c r="AD305" s="274" t="s">
        <v>79</v>
      </c>
      <c r="AE305" s="274">
        <f>V305+Y305</f>
        <v>174083.52</v>
      </c>
      <c r="AF305" s="247" t="s">
        <v>79</v>
      </c>
      <c r="AG305" s="247" t="s">
        <v>33</v>
      </c>
      <c r="AH305" s="272" t="s">
        <v>160</v>
      </c>
      <c r="AI305" s="247" t="s">
        <v>161</v>
      </c>
      <c r="AJ305" s="247"/>
    </row>
    <row r="306" spans="2:36" s="36" customFormat="1" ht="86.1" customHeight="1" x14ac:dyDescent="0.3">
      <c r="B306" s="232"/>
      <c r="C306" s="232"/>
      <c r="D306" s="232"/>
      <c r="E306" s="234"/>
      <c r="F306" s="234"/>
      <c r="G306" s="234"/>
      <c r="H306" s="232"/>
      <c r="I306" s="232"/>
      <c r="J306" s="11" t="s">
        <v>111</v>
      </c>
      <c r="K306" s="7" t="s">
        <v>112</v>
      </c>
      <c r="L306" s="7" t="s">
        <v>85</v>
      </c>
      <c r="M306" s="7">
        <v>1</v>
      </c>
      <c r="N306" s="248"/>
      <c r="O306" s="232"/>
      <c r="P306" s="232"/>
      <c r="Q306" s="232"/>
      <c r="R306" s="263"/>
      <c r="S306" s="263"/>
      <c r="T306" s="267"/>
      <c r="U306" s="267"/>
      <c r="V306" s="259"/>
      <c r="W306" s="259"/>
      <c r="X306" s="259"/>
      <c r="Y306" s="259"/>
      <c r="Z306" s="259"/>
      <c r="AA306" s="259"/>
      <c r="AB306" s="259"/>
      <c r="AC306" s="248"/>
      <c r="AD306" s="275"/>
      <c r="AE306" s="275"/>
      <c r="AF306" s="232"/>
      <c r="AG306" s="248"/>
      <c r="AH306" s="248"/>
      <c r="AI306" s="248"/>
      <c r="AJ306" s="232"/>
    </row>
    <row r="307" spans="2:36" s="36" customFormat="1" ht="59.1" customHeight="1" x14ac:dyDescent="0.3">
      <c r="B307" s="233"/>
      <c r="C307" s="233"/>
      <c r="D307" s="233"/>
      <c r="E307" s="273"/>
      <c r="F307" s="273"/>
      <c r="G307" s="273"/>
      <c r="H307" s="233"/>
      <c r="I307" s="233"/>
      <c r="J307" s="11" t="s">
        <v>127</v>
      </c>
      <c r="K307" s="7" t="s">
        <v>128</v>
      </c>
      <c r="L307" s="7" t="s">
        <v>85</v>
      </c>
      <c r="M307" s="63">
        <v>120</v>
      </c>
      <c r="N307" s="249"/>
      <c r="O307" s="233"/>
      <c r="P307" s="233"/>
      <c r="Q307" s="233"/>
      <c r="R307" s="264"/>
      <c r="S307" s="264"/>
      <c r="T307" s="268"/>
      <c r="U307" s="268"/>
      <c r="V307" s="260"/>
      <c r="W307" s="260"/>
      <c r="X307" s="260"/>
      <c r="Y307" s="260"/>
      <c r="Z307" s="260"/>
      <c r="AA307" s="260"/>
      <c r="AB307" s="260"/>
      <c r="AC307" s="249"/>
      <c r="AD307" s="276"/>
      <c r="AE307" s="276"/>
      <c r="AF307" s="233"/>
      <c r="AG307" s="249"/>
      <c r="AH307" s="249"/>
      <c r="AI307" s="249"/>
      <c r="AJ307" s="233"/>
    </row>
    <row r="308" spans="2:36" s="36" customFormat="1" ht="132" customHeight="1" x14ac:dyDescent="0.3">
      <c r="B308" s="270" t="s">
        <v>1114</v>
      </c>
      <c r="C308" s="270" t="s">
        <v>213</v>
      </c>
      <c r="D308" s="270" t="s">
        <v>106</v>
      </c>
      <c r="E308" s="322" t="s">
        <v>67</v>
      </c>
      <c r="F308" s="322" t="s">
        <v>134</v>
      </c>
      <c r="G308" s="322" t="s">
        <v>147</v>
      </c>
      <c r="H308" s="270" t="s">
        <v>70</v>
      </c>
      <c r="I308" s="270" t="s">
        <v>79</v>
      </c>
      <c r="J308" s="20" t="s">
        <v>207</v>
      </c>
      <c r="K308" s="27" t="s">
        <v>107</v>
      </c>
      <c r="L308" s="27" t="s">
        <v>86</v>
      </c>
      <c r="M308" s="27">
        <v>40</v>
      </c>
      <c r="N308" s="279" t="s">
        <v>108</v>
      </c>
      <c r="O308" s="270" t="s">
        <v>216</v>
      </c>
      <c r="P308" s="270" t="s">
        <v>75</v>
      </c>
      <c r="Q308" s="270" t="s">
        <v>76</v>
      </c>
      <c r="R308" s="310" t="s">
        <v>77</v>
      </c>
      <c r="S308" s="310" t="s">
        <v>109</v>
      </c>
      <c r="T308" s="286">
        <f>V308+Y308</f>
        <v>32099.99</v>
      </c>
      <c r="U308" s="286">
        <f>T308</f>
        <v>32099.99</v>
      </c>
      <c r="V308" s="280">
        <v>27284.99</v>
      </c>
      <c r="W308" s="269" t="s">
        <v>79</v>
      </c>
      <c r="X308" s="269" t="s">
        <v>79</v>
      </c>
      <c r="Y308" s="269">
        <v>4815</v>
      </c>
      <c r="Z308" s="269" t="s">
        <v>98</v>
      </c>
      <c r="AA308" s="269" t="s">
        <v>79</v>
      </c>
      <c r="AB308" s="269">
        <v>2602.71</v>
      </c>
      <c r="AC308" s="279" t="s">
        <v>149</v>
      </c>
      <c r="AD308" s="295" t="s">
        <v>79</v>
      </c>
      <c r="AE308" s="295">
        <f>V308+Y308</f>
        <v>32099.99</v>
      </c>
      <c r="AF308" s="279" t="s">
        <v>79</v>
      </c>
      <c r="AG308" s="279" t="s">
        <v>33</v>
      </c>
      <c r="AH308" s="446" t="s">
        <v>160</v>
      </c>
      <c r="AI308" s="309" t="s">
        <v>161</v>
      </c>
      <c r="AJ308" s="279"/>
    </row>
    <row r="309" spans="2:36" s="36" customFormat="1" ht="86.1" customHeight="1" x14ac:dyDescent="0.3">
      <c r="B309" s="270"/>
      <c r="C309" s="270"/>
      <c r="D309" s="270"/>
      <c r="E309" s="322"/>
      <c r="F309" s="322"/>
      <c r="G309" s="322"/>
      <c r="H309" s="270"/>
      <c r="I309" s="270"/>
      <c r="J309" s="20" t="s">
        <v>111</v>
      </c>
      <c r="K309" s="27" t="s">
        <v>112</v>
      </c>
      <c r="L309" s="27" t="s">
        <v>85</v>
      </c>
      <c r="M309" s="27">
        <v>1</v>
      </c>
      <c r="N309" s="279"/>
      <c r="O309" s="270"/>
      <c r="P309" s="270"/>
      <c r="Q309" s="270"/>
      <c r="R309" s="310"/>
      <c r="S309" s="310"/>
      <c r="T309" s="286"/>
      <c r="U309" s="286"/>
      <c r="V309" s="281"/>
      <c r="W309" s="269"/>
      <c r="X309" s="269"/>
      <c r="Y309" s="269"/>
      <c r="Z309" s="269"/>
      <c r="AA309" s="269"/>
      <c r="AB309" s="269"/>
      <c r="AC309" s="279"/>
      <c r="AD309" s="295"/>
      <c r="AE309" s="295"/>
      <c r="AF309" s="270"/>
      <c r="AG309" s="279"/>
      <c r="AH309" s="324"/>
      <c r="AI309" s="324"/>
      <c r="AJ309" s="270"/>
    </row>
    <row r="310" spans="2:36" s="36" customFormat="1" ht="59.1" customHeight="1" x14ac:dyDescent="0.3">
      <c r="B310" s="270"/>
      <c r="C310" s="270"/>
      <c r="D310" s="270"/>
      <c r="E310" s="322"/>
      <c r="F310" s="322"/>
      <c r="G310" s="322"/>
      <c r="H310" s="270"/>
      <c r="I310" s="270"/>
      <c r="J310" s="20" t="s">
        <v>127</v>
      </c>
      <c r="K310" s="27" t="s">
        <v>128</v>
      </c>
      <c r="L310" s="27" t="s">
        <v>85</v>
      </c>
      <c r="M310" s="61">
        <v>40</v>
      </c>
      <c r="N310" s="279"/>
      <c r="O310" s="270"/>
      <c r="P310" s="270"/>
      <c r="Q310" s="270"/>
      <c r="R310" s="310"/>
      <c r="S310" s="310"/>
      <c r="T310" s="286"/>
      <c r="U310" s="286"/>
      <c r="V310" s="282"/>
      <c r="W310" s="269"/>
      <c r="X310" s="269"/>
      <c r="Y310" s="269"/>
      <c r="Z310" s="269"/>
      <c r="AA310" s="269"/>
      <c r="AB310" s="269"/>
      <c r="AC310" s="279"/>
      <c r="AD310" s="295"/>
      <c r="AE310" s="295"/>
      <c r="AF310" s="270"/>
      <c r="AG310" s="279"/>
      <c r="AH310" s="325"/>
      <c r="AI310" s="325"/>
      <c r="AJ310" s="270"/>
    </row>
    <row r="311" spans="2:36" s="36" customFormat="1" ht="132" customHeight="1" x14ac:dyDescent="0.3">
      <c r="B311" s="238" t="s">
        <v>924</v>
      </c>
      <c r="C311" s="238" t="s">
        <v>214</v>
      </c>
      <c r="D311" s="238" t="s">
        <v>106</v>
      </c>
      <c r="E311" s="227" t="s">
        <v>67</v>
      </c>
      <c r="F311" s="227" t="s">
        <v>134</v>
      </c>
      <c r="G311" s="227" t="s">
        <v>147</v>
      </c>
      <c r="H311" s="238" t="s">
        <v>70</v>
      </c>
      <c r="I311" s="238" t="s">
        <v>79</v>
      </c>
      <c r="J311" s="11" t="s">
        <v>207</v>
      </c>
      <c r="K311" s="7" t="s">
        <v>107</v>
      </c>
      <c r="L311" s="7" t="s">
        <v>86</v>
      </c>
      <c r="M311" s="7">
        <v>40</v>
      </c>
      <c r="N311" s="239" t="s">
        <v>108</v>
      </c>
      <c r="O311" s="238" t="s">
        <v>216</v>
      </c>
      <c r="P311" s="238" t="s">
        <v>75</v>
      </c>
      <c r="Q311" s="238" t="s">
        <v>76</v>
      </c>
      <c r="R311" s="265" t="s">
        <v>77</v>
      </c>
      <c r="S311" s="265" t="s">
        <v>109</v>
      </c>
      <c r="T311" s="271">
        <f>V311+Y311</f>
        <v>107000</v>
      </c>
      <c r="U311" s="271">
        <f>+T311</f>
        <v>107000</v>
      </c>
      <c r="V311" s="258">
        <v>90950</v>
      </c>
      <c r="W311" s="261" t="s">
        <v>79</v>
      </c>
      <c r="X311" s="261" t="s">
        <v>79</v>
      </c>
      <c r="Y311" s="261">
        <v>16050</v>
      </c>
      <c r="Z311" s="261" t="s">
        <v>98</v>
      </c>
      <c r="AA311" s="261" t="s">
        <v>79</v>
      </c>
      <c r="AB311" s="261">
        <v>8675.68</v>
      </c>
      <c r="AC311" s="239" t="s">
        <v>149</v>
      </c>
      <c r="AD311" s="278" t="s">
        <v>79</v>
      </c>
      <c r="AE311" s="278">
        <f>V311+Y311</f>
        <v>107000</v>
      </c>
      <c r="AF311" s="239" t="s">
        <v>79</v>
      </c>
      <c r="AG311" s="239" t="s">
        <v>33</v>
      </c>
      <c r="AH311" s="239" t="s">
        <v>160</v>
      </c>
      <c r="AI311" s="239" t="s">
        <v>161</v>
      </c>
      <c r="AJ311" s="239"/>
    </row>
    <row r="312" spans="2:36" s="36" customFormat="1" ht="59.1" customHeight="1" x14ac:dyDescent="0.3">
      <c r="B312" s="238"/>
      <c r="C312" s="238"/>
      <c r="D312" s="238"/>
      <c r="E312" s="227"/>
      <c r="F312" s="227"/>
      <c r="G312" s="227"/>
      <c r="H312" s="238"/>
      <c r="I312" s="238"/>
      <c r="J312" s="11" t="s">
        <v>127</v>
      </c>
      <c r="K312" s="7" t="s">
        <v>128</v>
      </c>
      <c r="L312" s="7" t="s">
        <v>85</v>
      </c>
      <c r="M312" s="63">
        <v>9</v>
      </c>
      <c r="N312" s="239"/>
      <c r="O312" s="238"/>
      <c r="P312" s="238"/>
      <c r="Q312" s="238"/>
      <c r="R312" s="265"/>
      <c r="S312" s="265"/>
      <c r="T312" s="271"/>
      <c r="U312" s="271"/>
      <c r="V312" s="260"/>
      <c r="W312" s="261"/>
      <c r="X312" s="261"/>
      <c r="Y312" s="261"/>
      <c r="Z312" s="261"/>
      <c r="AA312" s="261"/>
      <c r="AB312" s="261"/>
      <c r="AC312" s="239"/>
      <c r="AD312" s="278"/>
      <c r="AE312" s="278"/>
      <c r="AF312" s="238"/>
      <c r="AG312" s="239"/>
      <c r="AH312" s="239"/>
      <c r="AI312" s="239"/>
      <c r="AJ312" s="238"/>
    </row>
    <row r="313" spans="2:36" s="36" customFormat="1" ht="89.1" customHeight="1" x14ac:dyDescent="0.3">
      <c r="B313" s="238" t="s">
        <v>925</v>
      </c>
      <c r="C313" s="238" t="s">
        <v>217</v>
      </c>
      <c r="D313" s="238" t="s">
        <v>106</v>
      </c>
      <c r="E313" s="227" t="s">
        <v>67</v>
      </c>
      <c r="F313" s="227" t="s">
        <v>134</v>
      </c>
      <c r="G313" s="227" t="s">
        <v>147</v>
      </c>
      <c r="H313" s="238" t="s">
        <v>70</v>
      </c>
      <c r="I313" s="238" t="s">
        <v>79</v>
      </c>
      <c r="J313" s="311" t="s">
        <v>207</v>
      </c>
      <c r="K313" s="231" t="s">
        <v>107</v>
      </c>
      <c r="L313" s="231" t="s">
        <v>86</v>
      </c>
      <c r="M313" s="231">
        <v>40</v>
      </c>
      <c r="N313" s="239" t="s">
        <v>108</v>
      </c>
      <c r="O313" s="238" t="s">
        <v>216</v>
      </c>
      <c r="P313" s="238" t="s">
        <v>75</v>
      </c>
      <c r="Q313" s="238" t="s">
        <v>76</v>
      </c>
      <c r="R313" s="265" t="s">
        <v>77</v>
      </c>
      <c r="S313" s="265" t="s">
        <v>109</v>
      </c>
      <c r="T313" s="271">
        <f>V313+Y313</f>
        <v>21400</v>
      </c>
      <c r="U313" s="271">
        <f>T313</f>
        <v>21400</v>
      </c>
      <c r="V313" s="258">
        <v>18190</v>
      </c>
      <c r="W313" s="261" t="s">
        <v>79</v>
      </c>
      <c r="X313" s="261" t="s">
        <v>79</v>
      </c>
      <c r="Y313" s="261">
        <v>3210</v>
      </c>
      <c r="Z313" s="261" t="s">
        <v>98</v>
      </c>
      <c r="AA313" s="261" t="s">
        <v>79</v>
      </c>
      <c r="AB313" s="261">
        <v>1735.14</v>
      </c>
      <c r="AC313" s="239" t="s">
        <v>149</v>
      </c>
      <c r="AD313" s="278" t="s">
        <v>79</v>
      </c>
      <c r="AE313" s="278">
        <f>V313+Y313</f>
        <v>21400</v>
      </c>
      <c r="AF313" s="239" t="s">
        <v>79</v>
      </c>
      <c r="AG313" s="239" t="s">
        <v>33</v>
      </c>
      <c r="AH313" s="239" t="s">
        <v>160</v>
      </c>
      <c r="AI313" s="239" t="s">
        <v>161</v>
      </c>
      <c r="AJ313" s="239"/>
    </row>
    <row r="314" spans="2:36" s="36" customFormat="1" ht="86.1" customHeight="1" x14ac:dyDescent="0.3">
      <c r="B314" s="238"/>
      <c r="C314" s="238"/>
      <c r="D314" s="238"/>
      <c r="E314" s="227"/>
      <c r="F314" s="227"/>
      <c r="G314" s="227"/>
      <c r="H314" s="238"/>
      <c r="I314" s="238"/>
      <c r="J314" s="312"/>
      <c r="K314" s="233"/>
      <c r="L314" s="233"/>
      <c r="M314" s="233"/>
      <c r="N314" s="239"/>
      <c r="O314" s="238"/>
      <c r="P314" s="238"/>
      <c r="Q314" s="238"/>
      <c r="R314" s="265"/>
      <c r="S314" s="265"/>
      <c r="T314" s="271"/>
      <c r="U314" s="271"/>
      <c r="V314" s="259"/>
      <c r="W314" s="261"/>
      <c r="X314" s="261"/>
      <c r="Y314" s="261"/>
      <c r="Z314" s="261"/>
      <c r="AA314" s="261"/>
      <c r="AB314" s="261"/>
      <c r="AC314" s="239"/>
      <c r="AD314" s="278"/>
      <c r="AE314" s="278"/>
      <c r="AF314" s="238"/>
      <c r="AG314" s="239"/>
      <c r="AH314" s="239"/>
      <c r="AI314" s="239"/>
      <c r="AJ314" s="238"/>
    </row>
    <row r="315" spans="2:36" s="36" customFormat="1" ht="59.1" customHeight="1" x14ac:dyDescent="0.3">
      <c r="B315" s="238"/>
      <c r="C315" s="238"/>
      <c r="D315" s="238"/>
      <c r="E315" s="227"/>
      <c r="F315" s="227"/>
      <c r="G315" s="227"/>
      <c r="H315" s="238"/>
      <c r="I315" s="238"/>
      <c r="J315" s="11" t="s">
        <v>127</v>
      </c>
      <c r="K315" s="7" t="s">
        <v>128</v>
      </c>
      <c r="L315" s="7" t="s">
        <v>85</v>
      </c>
      <c r="M315" s="63">
        <v>15</v>
      </c>
      <c r="N315" s="239"/>
      <c r="O315" s="238"/>
      <c r="P315" s="238"/>
      <c r="Q315" s="238"/>
      <c r="R315" s="265"/>
      <c r="S315" s="265"/>
      <c r="T315" s="271"/>
      <c r="U315" s="271"/>
      <c r="V315" s="260"/>
      <c r="W315" s="261"/>
      <c r="X315" s="261"/>
      <c r="Y315" s="261"/>
      <c r="Z315" s="261"/>
      <c r="AA315" s="261"/>
      <c r="AB315" s="261"/>
      <c r="AC315" s="239"/>
      <c r="AD315" s="278"/>
      <c r="AE315" s="278"/>
      <c r="AF315" s="238"/>
      <c r="AG315" s="239"/>
      <c r="AH315" s="239"/>
      <c r="AI315" s="239"/>
      <c r="AJ315" s="238"/>
    </row>
    <row r="316" spans="2:36" ht="52.2" customHeight="1" x14ac:dyDescent="0.3">
      <c r="B316" s="238" t="s">
        <v>926</v>
      </c>
      <c r="C316" s="238" t="s">
        <v>215</v>
      </c>
      <c r="D316" s="238" t="s">
        <v>66</v>
      </c>
      <c r="E316" s="227" t="s">
        <v>67</v>
      </c>
      <c r="F316" s="227" t="s">
        <v>132</v>
      </c>
      <c r="G316" s="227" t="s">
        <v>69</v>
      </c>
      <c r="H316" s="238" t="s">
        <v>70</v>
      </c>
      <c r="I316" s="238" t="s">
        <v>79</v>
      </c>
      <c r="J316" s="11" t="s">
        <v>113</v>
      </c>
      <c r="K316" s="7" t="s">
        <v>114</v>
      </c>
      <c r="L316" s="7" t="s">
        <v>115</v>
      </c>
      <c r="M316" s="7">
        <v>1</v>
      </c>
      <c r="N316" s="239" t="s">
        <v>108</v>
      </c>
      <c r="O316" s="238" t="s">
        <v>216</v>
      </c>
      <c r="P316" s="238" t="s">
        <v>75</v>
      </c>
      <c r="Q316" s="238" t="s">
        <v>76</v>
      </c>
      <c r="R316" s="265" t="s">
        <v>77</v>
      </c>
      <c r="S316" s="265" t="s">
        <v>109</v>
      </c>
      <c r="T316" s="271">
        <f>V316+Y316</f>
        <v>97553.739999999991</v>
      </c>
      <c r="U316" s="271">
        <f>+T316</f>
        <v>97553.739999999991</v>
      </c>
      <c r="V316" s="261">
        <v>82920.67</v>
      </c>
      <c r="W316" s="261" t="s">
        <v>79</v>
      </c>
      <c r="X316" s="261" t="s">
        <v>79</v>
      </c>
      <c r="Y316" s="261">
        <v>14633.07</v>
      </c>
      <c r="Z316" s="261" t="s">
        <v>79</v>
      </c>
      <c r="AA316" s="261" t="s">
        <v>79</v>
      </c>
      <c r="AB316" s="261">
        <v>7909.77</v>
      </c>
      <c r="AC316" s="239" t="s">
        <v>80</v>
      </c>
      <c r="AD316" s="278" t="s">
        <v>79</v>
      </c>
      <c r="AE316" s="278">
        <f>V316+Y316</f>
        <v>97553.739999999991</v>
      </c>
      <c r="AF316" s="239" t="s">
        <v>79</v>
      </c>
      <c r="AG316" s="239" t="s">
        <v>33</v>
      </c>
      <c r="AH316" s="239" t="s">
        <v>160</v>
      </c>
      <c r="AI316" s="239" t="s">
        <v>161</v>
      </c>
      <c r="AJ316" s="239"/>
    </row>
    <row r="317" spans="2:36" ht="55.2" x14ac:dyDescent="0.3">
      <c r="B317" s="238"/>
      <c r="C317" s="238"/>
      <c r="D317" s="238"/>
      <c r="E317" s="227"/>
      <c r="F317" s="227"/>
      <c r="G317" s="227"/>
      <c r="H317" s="238"/>
      <c r="I317" s="238"/>
      <c r="J317" s="11" t="s">
        <v>116</v>
      </c>
      <c r="K317" s="7" t="s">
        <v>117</v>
      </c>
      <c r="L317" s="7" t="s">
        <v>85</v>
      </c>
      <c r="M317" s="7">
        <v>1</v>
      </c>
      <c r="N317" s="239"/>
      <c r="O317" s="238"/>
      <c r="P317" s="238"/>
      <c r="Q317" s="238"/>
      <c r="R317" s="265"/>
      <c r="S317" s="265"/>
      <c r="T317" s="271"/>
      <c r="U317" s="271"/>
      <c r="V317" s="261"/>
      <c r="W317" s="261"/>
      <c r="X317" s="261"/>
      <c r="Y317" s="261"/>
      <c r="Z317" s="261"/>
      <c r="AA317" s="261"/>
      <c r="AB317" s="261"/>
      <c r="AC317" s="239"/>
      <c r="AD317" s="278"/>
      <c r="AE317" s="278"/>
      <c r="AF317" s="238"/>
      <c r="AG317" s="239"/>
      <c r="AH317" s="239"/>
      <c r="AI317" s="239"/>
      <c r="AJ317" s="238"/>
    </row>
    <row r="318" spans="2:36" ht="41.4" x14ac:dyDescent="0.3">
      <c r="B318" s="238"/>
      <c r="C318" s="238"/>
      <c r="D318" s="238"/>
      <c r="E318" s="227"/>
      <c r="F318" s="227"/>
      <c r="G318" s="227"/>
      <c r="H318" s="238"/>
      <c r="I318" s="238"/>
      <c r="J318" s="11" t="s">
        <v>208</v>
      </c>
      <c r="K318" s="7" t="s">
        <v>118</v>
      </c>
      <c r="L318" s="7" t="s">
        <v>119</v>
      </c>
      <c r="M318" s="7">
        <v>1</v>
      </c>
      <c r="N318" s="239"/>
      <c r="O318" s="238"/>
      <c r="P318" s="238"/>
      <c r="Q318" s="238"/>
      <c r="R318" s="265"/>
      <c r="S318" s="265"/>
      <c r="T318" s="271"/>
      <c r="U318" s="271"/>
      <c r="V318" s="261"/>
      <c r="W318" s="261"/>
      <c r="X318" s="261"/>
      <c r="Y318" s="261"/>
      <c r="Z318" s="261"/>
      <c r="AA318" s="261"/>
      <c r="AB318" s="261"/>
      <c r="AC318" s="239"/>
      <c r="AD318" s="278"/>
      <c r="AE318" s="278"/>
      <c r="AF318" s="238"/>
      <c r="AG318" s="239"/>
      <c r="AH318" s="239"/>
      <c r="AI318" s="239"/>
      <c r="AJ318" s="238"/>
    </row>
    <row r="319" spans="2:36" ht="65.25" customHeight="1" x14ac:dyDescent="0.3">
      <c r="B319" s="238"/>
      <c r="C319" s="238"/>
      <c r="D319" s="238"/>
      <c r="E319" s="227"/>
      <c r="F319" s="227"/>
      <c r="G319" s="227"/>
      <c r="H319" s="238"/>
      <c r="I319" s="238"/>
      <c r="J319" s="11" t="s">
        <v>120</v>
      </c>
      <c r="K319" s="7" t="s">
        <v>121</v>
      </c>
      <c r="L319" s="7" t="s">
        <v>119</v>
      </c>
      <c r="M319" s="7">
        <v>1</v>
      </c>
      <c r="N319" s="239"/>
      <c r="O319" s="238"/>
      <c r="P319" s="238"/>
      <c r="Q319" s="238"/>
      <c r="R319" s="265"/>
      <c r="S319" s="265"/>
      <c r="T319" s="271"/>
      <c r="U319" s="271"/>
      <c r="V319" s="261"/>
      <c r="W319" s="261"/>
      <c r="X319" s="261"/>
      <c r="Y319" s="261"/>
      <c r="Z319" s="261"/>
      <c r="AA319" s="261"/>
      <c r="AB319" s="261"/>
      <c r="AC319" s="239"/>
      <c r="AD319" s="278"/>
      <c r="AE319" s="278"/>
      <c r="AF319" s="238"/>
      <c r="AG319" s="239"/>
      <c r="AH319" s="239"/>
      <c r="AI319" s="239"/>
      <c r="AJ319" s="238"/>
    </row>
    <row r="320" spans="2:36" s="36" customFormat="1" ht="96.6" x14ac:dyDescent="0.3">
      <c r="B320" s="238" t="s">
        <v>1113</v>
      </c>
      <c r="C320" s="238" t="s">
        <v>213</v>
      </c>
      <c r="D320" s="238" t="s">
        <v>106</v>
      </c>
      <c r="E320" s="227" t="s">
        <v>67</v>
      </c>
      <c r="F320" s="227" t="s">
        <v>134</v>
      </c>
      <c r="G320" s="227" t="s">
        <v>147</v>
      </c>
      <c r="H320" s="238" t="s">
        <v>70</v>
      </c>
      <c r="I320" s="238" t="s">
        <v>79</v>
      </c>
      <c r="J320" s="11" t="s">
        <v>207</v>
      </c>
      <c r="K320" s="7" t="s">
        <v>107</v>
      </c>
      <c r="L320" s="7" t="s">
        <v>86</v>
      </c>
      <c r="M320" s="7">
        <v>40</v>
      </c>
      <c r="N320" s="239" t="s">
        <v>108</v>
      </c>
      <c r="O320" s="238" t="s">
        <v>216</v>
      </c>
      <c r="P320" s="238" t="s">
        <v>75</v>
      </c>
      <c r="Q320" s="238" t="s">
        <v>76</v>
      </c>
      <c r="R320" s="265" t="s">
        <v>77</v>
      </c>
      <c r="S320" s="265" t="s">
        <v>109</v>
      </c>
      <c r="T320" s="271">
        <f>V320+Y320</f>
        <v>32099.99</v>
      </c>
      <c r="U320" s="271">
        <f>T320</f>
        <v>32099.99</v>
      </c>
      <c r="V320" s="258">
        <v>27284.99</v>
      </c>
      <c r="W320" s="261" t="s">
        <v>79</v>
      </c>
      <c r="X320" s="261" t="s">
        <v>79</v>
      </c>
      <c r="Y320" s="261">
        <v>4815</v>
      </c>
      <c r="Z320" s="261" t="s">
        <v>98</v>
      </c>
      <c r="AA320" s="261" t="s">
        <v>79</v>
      </c>
      <c r="AB320" s="261">
        <v>2602.71</v>
      </c>
      <c r="AC320" s="239" t="s">
        <v>149</v>
      </c>
      <c r="AD320" s="278" t="s">
        <v>79</v>
      </c>
      <c r="AE320" s="278">
        <f>V320+Y320</f>
        <v>32099.99</v>
      </c>
      <c r="AF320" s="239" t="s">
        <v>79</v>
      </c>
      <c r="AG320" s="239" t="s">
        <v>33</v>
      </c>
      <c r="AH320" s="272" t="s">
        <v>166</v>
      </c>
      <c r="AI320" s="247" t="s">
        <v>167</v>
      </c>
      <c r="AJ320" s="239"/>
    </row>
    <row r="321" spans="2:36" s="36" customFormat="1" ht="62.4" customHeight="1" x14ac:dyDescent="0.3">
      <c r="B321" s="238"/>
      <c r="C321" s="238"/>
      <c r="D321" s="238"/>
      <c r="E321" s="227"/>
      <c r="F321" s="227"/>
      <c r="G321" s="227"/>
      <c r="H321" s="238"/>
      <c r="I321" s="238"/>
      <c r="J321" s="11" t="s">
        <v>111</v>
      </c>
      <c r="K321" s="7" t="s">
        <v>112</v>
      </c>
      <c r="L321" s="7" t="s">
        <v>85</v>
      </c>
      <c r="M321" s="7">
        <v>1</v>
      </c>
      <c r="N321" s="239"/>
      <c r="O321" s="238"/>
      <c r="P321" s="238"/>
      <c r="Q321" s="238"/>
      <c r="R321" s="265"/>
      <c r="S321" s="265"/>
      <c r="T321" s="271"/>
      <c r="U321" s="271"/>
      <c r="V321" s="259"/>
      <c r="W321" s="261"/>
      <c r="X321" s="261"/>
      <c r="Y321" s="261"/>
      <c r="Z321" s="261"/>
      <c r="AA321" s="261"/>
      <c r="AB321" s="261"/>
      <c r="AC321" s="239"/>
      <c r="AD321" s="278"/>
      <c r="AE321" s="278"/>
      <c r="AF321" s="238"/>
      <c r="AG321" s="239"/>
      <c r="AH321" s="248"/>
      <c r="AI321" s="248"/>
      <c r="AJ321" s="238"/>
    </row>
    <row r="322" spans="2:36" s="36" customFormat="1" ht="59.1" customHeight="1" x14ac:dyDescent="0.3">
      <c r="B322" s="238"/>
      <c r="C322" s="238"/>
      <c r="D322" s="238"/>
      <c r="E322" s="227"/>
      <c r="F322" s="227"/>
      <c r="G322" s="227"/>
      <c r="H322" s="238"/>
      <c r="I322" s="238"/>
      <c r="J322" s="11" t="s">
        <v>127</v>
      </c>
      <c r="K322" s="7" t="s">
        <v>128</v>
      </c>
      <c r="L322" s="7" t="s">
        <v>85</v>
      </c>
      <c r="M322" s="63">
        <v>40</v>
      </c>
      <c r="N322" s="239"/>
      <c r="O322" s="238"/>
      <c r="P322" s="238"/>
      <c r="Q322" s="238"/>
      <c r="R322" s="265"/>
      <c r="S322" s="265"/>
      <c r="T322" s="271"/>
      <c r="U322" s="271"/>
      <c r="V322" s="260"/>
      <c r="W322" s="261"/>
      <c r="X322" s="261"/>
      <c r="Y322" s="261"/>
      <c r="Z322" s="261"/>
      <c r="AA322" s="261"/>
      <c r="AB322" s="261"/>
      <c r="AC322" s="239"/>
      <c r="AD322" s="278"/>
      <c r="AE322" s="278"/>
      <c r="AF322" s="238"/>
      <c r="AG322" s="239"/>
      <c r="AH322" s="249"/>
      <c r="AI322" s="249"/>
      <c r="AJ322" s="238"/>
    </row>
    <row r="323" spans="2:36" s="36" customFormat="1" ht="132" customHeight="1" x14ac:dyDescent="0.3">
      <c r="B323" s="231" t="s">
        <v>283</v>
      </c>
      <c r="C323" s="231" t="s">
        <v>284</v>
      </c>
      <c r="D323" s="231" t="s">
        <v>106</v>
      </c>
      <c r="E323" s="226" t="s">
        <v>67</v>
      </c>
      <c r="F323" s="287" t="s">
        <v>134</v>
      </c>
      <c r="G323" s="226" t="s">
        <v>147</v>
      </c>
      <c r="H323" s="288" t="s">
        <v>70</v>
      </c>
      <c r="I323" s="288" t="s">
        <v>79</v>
      </c>
      <c r="J323" s="11" t="s">
        <v>207</v>
      </c>
      <c r="K323" s="7" t="s">
        <v>107</v>
      </c>
      <c r="L323" s="7" t="s">
        <v>86</v>
      </c>
      <c r="M323" s="7">
        <v>40</v>
      </c>
      <c r="N323" s="272" t="s">
        <v>108</v>
      </c>
      <c r="O323" s="231" t="s">
        <v>287</v>
      </c>
      <c r="P323" s="231" t="s">
        <v>75</v>
      </c>
      <c r="Q323" s="231" t="s">
        <v>76</v>
      </c>
      <c r="R323" s="262" t="s">
        <v>77</v>
      </c>
      <c r="S323" s="262" t="s">
        <v>109</v>
      </c>
      <c r="T323" s="266">
        <f>V323+Y323</f>
        <v>96904.05</v>
      </c>
      <c r="U323" s="266" t="s">
        <v>79</v>
      </c>
      <c r="V323" s="258">
        <v>82368.44</v>
      </c>
      <c r="W323" s="258" t="s">
        <v>79</v>
      </c>
      <c r="X323" s="258" t="s">
        <v>79</v>
      </c>
      <c r="Y323" s="258">
        <v>14535.61</v>
      </c>
      <c r="Z323" s="258" t="s">
        <v>98</v>
      </c>
      <c r="AA323" s="258" t="s">
        <v>79</v>
      </c>
      <c r="AB323" s="258">
        <v>10767.12</v>
      </c>
      <c r="AC323" s="247" t="s">
        <v>149</v>
      </c>
      <c r="AD323" s="274" t="s">
        <v>79</v>
      </c>
      <c r="AE323" s="274">
        <f>V323+Y323</f>
        <v>96904.05</v>
      </c>
      <c r="AF323" s="247" t="s">
        <v>79</v>
      </c>
      <c r="AG323" s="247" t="s">
        <v>33</v>
      </c>
      <c r="AH323" s="272" t="s">
        <v>150</v>
      </c>
      <c r="AI323" s="247" t="s">
        <v>157</v>
      </c>
      <c r="AJ323" s="247"/>
    </row>
    <row r="324" spans="2:36" s="36" customFormat="1" ht="64.2" customHeight="1" x14ac:dyDescent="0.3">
      <c r="B324" s="232"/>
      <c r="C324" s="232"/>
      <c r="D324" s="232"/>
      <c r="E324" s="234"/>
      <c r="F324" s="234"/>
      <c r="G324" s="234"/>
      <c r="H324" s="232"/>
      <c r="I324" s="232"/>
      <c r="J324" s="11" t="s">
        <v>111</v>
      </c>
      <c r="K324" s="7" t="s">
        <v>112</v>
      </c>
      <c r="L324" s="7" t="s">
        <v>85</v>
      </c>
      <c r="M324" s="7">
        <v>4</v>
      </c>
      <c r="N324" s="248"/>
      <c r="O324" s="232"/>
      <c r="P324" s="232"/>
      <c r="Q324" s="232"/>
      <c r="R324" s="263"/>
      <c r="S324" s="263"/>
      <c r="T324" s="267"/>
      <c r="U324" s="267"/>
      <c r="V324" s="259"/>
      <c r="W324" s="259"/>
      <c r="X324" s="259"/>
      <c r="Y324" s="259"/>
      <c r="Z324" s="259"/>
      <c r="AA324" s="259"/>
      <c r="AB324" s="259"/>
      <c r="AC324" s="248"/>
      <c r="AD324" s="275"/>
      <c r="AE324" s="275"/>
      <c r="AF324" s="232"/>
      <c r="AG324" s="248"/>
      <c r="AH324" s="248"/>
      <c r="AI324" s="248"/>
      <c r="AJ324" s="232"/>
    </row>
    <row r="325" spans="2:36" s="36" customFormat="1" ht="59.1" customHeight="1" x14ac:dyDescent="0.3">
      <c r="B325" s="233"/>
      <c r="C325" s="233"/>
      <c r="D325" s="233"/>
      <c r="E325" s="273"/>
      <c r="F325" s="273"/>
      <c r="G325" s="273"/>
      <c r="H325" s="233"/>
      <c r="I325" s="233"/>
      <c r="J325" s="11" t="s">
        <v>127</v>
      </c>
      <c r="K325" s="7" t="s">
        <v>128</v>
      </c>
      <c r="L325" s="7" t="s">
        <v>85</v>
      </c>
      <c r="M325" s="63">
        <v>120</v>
      </c>
      <c r="N325" s="249"/>
      <c r="O325" s="233"/>
      <c r="P325" s="233"/>
      <c r="Q325" s="233"/>
      <c r="R325" s="264"/>
      <c r="S325" s="264"/>
      <c r="T325" s="268"/>
      <c r="U325" s="268"/>
      <c r="V325" s="260"/>
      <c r="W325" s="260"/>
      <c r="X325" s="260"/>
      <c r="Y325" s="260"/>
      <c r="Z325" s="260"/>
      <c r="AA325" s="260"/>
      <c r="AB325" s="260"/>
      <c r="AC325" s="249"/>
      <c r="AD325" s="276"/>
      <c r="AE325" s="276"/>
      <c r="AF325" s="233"/>
      <c r="AG325" s="249"/>
      <c r="AH325" s="249"/>
      <c r="AI325" s="249"/>
      <c r="AJ325" s="233"/>
    </row>
    <row r="326" spans="2:36" s="36" customFormat="1" ht="112.5" customHeight="1" x14ac:dyDescent="0.3">
      <c r="B326" s="238" t="s">
        <v>285</v>
      </c>
      <c r="C326" s="238" t="s">
        <v>286</v>
      </c>
      <c r="D326" s="238" t="s">
        <v>106</v>
      </c>
      <c r="E326" s="227" t="s">
        <v>67</v>
      </c>
      <c r="F326" s="227" t="s">
        <v>134</v>
      </c>
      <c r="G326" s="227" t="s">
        <v>147</v>
      </c>
      <c r="H326" s="238" t="s">
        <v>70</v>
      </c>
      <c r="I326" s="238" t="s">
        <v>79</v>
      </c>
      <c r="J326" s="11" t="s">
        <v>207</v>
      </c>
      <c r="K326" s="7" t="s">
        <v>107</v>
      </c>
      <c r="L326" s="7" t="s">
        <v>86</v>
      </c>
      <c r="M326" s="7">
        <v>40</v>
      </c>
      <c r="N326" s="239" t="s">
        <v>108</v>
      </c>
      <c r="O326" s="238" t="s">
        <v>287</v>
      </c>
      <c r="P326" s="238" t="s">
        <v>75</v>
      </c>
      <c r="Q326" s="238" t="s">
        <v>76</v>
      </c>
      <c r="R326" s="265" t="s">
        <v>77</v>
      </c>
      <c r="S326" s="265" t="s">
        <v>109</v>
      </c>
      <c r="T326" s="271">
        <f>V326+Y326</f>
        <v>19624.909999999996</v>
      </c>
      <c r="U326" s="271" t="s">
        <v>79</v>
      </c>
      <c r="V326" s="258">
        <v>16681.169999999998</v>
      </c>
      <c r="W326" s="261" t="s">
        <v>79</v>
      </c>
      <c r="X326" s="261" t="s">
        <v>79</v>
      </c>
      <c r="Y326" s="261">
        <v>2943.74</v>
      </c>
      <c r="Z326" s="261" t="s">
        <v>98</v>
      </c>
      <c r="AA326" s="261" t="s">
        <v>79</v>
      </c>
      <c r="AB326" s="261">
        <v>2180.54</v>
      </c>
      <c r="AC326" s="239" t="s">
        <v>149</v>
      </c>
      <c r="AD326" s="278" t="s">
        <v>79</v>
      </c>
      <c r="AE326" s="278">
        <f>V326+Y326</f>
        <v>19624.909999999996</v>
      </c>
      <c r="AF326" s="239" t="s">
        <v>79</v>
      </c>
      <c r="AG326" s="239" t="s">
        <v>33</v>
      </c>
      <c r="AH326" s="239" t="s">
        <v>150</v>
      </c>
      <c r="AI326" s="239" t="s">
        <v>157</v>
      </c>
      <c r="AJ326" s="239"/>
    </row>
    <row r="327" spans="2:36" s="36" customFormat="1" ht="86.1" customHeight="1" x14ac:dyDescent="0.3">
      <c r="B327" s="238"/>
      <c r="C327" s="238"/>
      <c r="D327" s="238"/>
      <c r="E327" s="227"/>
      <c r="F327" s="227"/>
      <c r="G327" s="227"/>
      <c r="H327" s="238"/>
      <c r="I327" s="238"/>
      <c r="J327" s="11" t="s">
        <v>111</v>
      </c>
      <c r="K327" s="7" t="s">
        <v>112</v>
      </c>
      <c r="L327" s="7" t="s">
        <v>85</v>
      </c>
      <c r="M327" s="7">
        <v>2</v>
      </c>
      <c r="N327" s="239"/>
      <c r="O327" s="238"/>
      <c r="P327" s="238"/>
      <c r="Q327" s="238"/>
      <c r="R327" s="265"/>
      <c r="S327" s="265"/>
      <c r="T327" s="271"/>
      <c r="U327" s="271"/>
      <c r="V327" s="259"/>
      <c r="W327" s="261"/>
      <c r="X327" s="261"/>
      <c r="Y327" s="261"/>
      <c r="Z327" s="261"/>
      <c r="AA327" s="261"/>
      <c r="AB327" s="261"/>
      <c r="AC327" s="239"/>
      <c r="AD327" s="278"/>
      <c r="AE327" s="278"/>
      <c r="AF327" s="238"/>
      <c r="AG327" s="239"/>
      <c r="AH327" s="239"/>
      <c r="AI327" s="239"/>
      <c r="AJ327" s="238"/>
    </row>
    <row r="328" spans="2:36" s="36" customFormat="1" ht="59.1" customHeight="1" x14ac:dyDescent="0.3">
      <c r="B328" s="238"/>
      <c r="C328" s="238"/>
      <c r="D328" s="238"/>
      <c r="E328" s="227"/>
      <c r="F328" s="227"/>
      <c r="G328" s="227"/>
      <c r="H328" s="238"/>
      <c r="I328" s="238"/>
      <c r="J328" s="11" t="s">
        <v>127</v>
      </c>
      <c r="K328" s="7" t="s">
        <v>128</v>
      </c>
      <c r="L328" s="7" t="s">
        <v>85</v>
      </c>
      <c r="M328" s="63">
        <v>37</v>
      </c>
      <c r="N328" s="239"/>
      <c r="O328" s="238"/>
      <c r="P328" s="238"/>
      <c r="Q328" s="238"/>
      <c r="R328" s="265"/>
      <c r="S328" s="265"/>
      <c r="T328" s="271"/>
      <c r="U328" s="271"/>
      <c r="V328" s="260"/>
      <c r="W328" s="261"/>
      <c r="X328" s="261"/>
      <c r="Y328" s="261"/>
      <c r="Z328" s="261"/>
      <c r="AA328" s="261"/>
      <c r="AB328" s="261"/>
      <c r="AC328" s="239"/>
      <c r="AD328" s="278"/>
      <c r="AE328" s="278"/>
      <c r="AF328" s="238"/>
      <c r="AG328" s="239"/>
      <c r="AH328" s="239"/>
      <c r="AI328" s="239"/>
      <c r="AJ328" s="238"/>
    </row>
    <row r="329" spans="2:36" s="36" customFormat="1" ht="132" customHeight="1" x14ac:dyDescent="0.3">
      <c r="B329" s="238" t="s">
        <v>288</v>
      </c>
      <c r="C329" s="238" t="s">
        <v>289</v>
      </c>
      <c r="D329" s="238" t="s">
        <v>106</v>
      </c>
      <c r="E329" s="227" t="s">
        <v>67</v>
      </c>
      <c r="F329" s="227" t="s">
        <v>134</v>
      </c>
      <c r="G329" s="227" t="s">
        <v>147</v>
      </c>
      <c r="H329" s="238" t="s">
        <v>70</v>
      </c>
      <c r="I329" s="238" t="s">
        <v>79</v>
      </c>
      <c r="J329" s="11" t="s">
        <v>207</v>
      </c>
      <c r="K329" s="7" t="s">
        <v>107</v>
      </c>
      <c r="L329" s="7" t="s">
        <v>86</v>
      </c>
      <c r="M329" s="7">
        <v>40</v>
      </c>
      <c r="N329" s="239" t="s">
        <v>108</v>
      </c>
      <c r="O329" s="238" t="s">
        <v>287</v>
      </c>
      <c r="P329" s="238" t="s">
        <v>75</v>
      </c>
      <c r="Q329" s="238" t="s">
        <v>76</v>
      </c>
      <c r="R329" s="265" t="s">
        <v>77</v>
      </c>
      <c r="S329" s="265" t="s">
        <v>109</v>
      </c>
      <c r="T329" s="271">
        <f>V329+Y329</f>
        <v>27069.22</v>
      </c>
      <c r="U329" s="271" t="s">
        <v>79</v>
      </c>
      <c r="V329" s="258">
        <v>23008.84</v>
      </c>
      <c r="W329" s="261" t="s">
        <v>79</v>
      </c>
      <c r="X329" s="261" t="s">
        <v>79</v>
      </c>
      <c r="Y329" s="261">
        <v>4060.38</v>
      </c>
      <c r="Z329" s="261" t="s">
        <v>98</v>
      </c>
      <c r="AA329" s="261" t="s">
        <v>79</v>
      </c>
      <c r="AB329" s="261">
        <v>3007.69</v>
      </c>
      <c r="AC329" s="239" t="s">
        <v>149</v>
      </c>
      <c r="AD329" s="278" t="s">
        <v>79</v>
      </c>
      <c r="AE329" s="278">
        <f>V329+Y329</f>
        <v>27069.22</v>
      </c>
      <c r="AF329" s="239" t="s">
        <v>79</v>
      </c>
      <c r="AG329" s="239" t="s">
        <v>33</v>
      </c>
      <c r="AH329" s="239" t="s">
        <v>150</v>
      </c>
      <c r="AI329" s="239" t="s">
        <v>157</v>
      </c>
      <c r="AJ329" s="239"/>
    </row>
    <row r="330" spans="2:36" s="36" customFormat="1" ht="86.1" customHeight="1" x14ac:dyDescent="0.3">
      <c r="B330" s="238"/>
      <c r="C330" s="238"/>
      <c r="D330" s="238"/>
      <c r="E330" s="227"/>
      <c r="F330" s="227"/>
      <c r="G330" s="227"/>
      <c r="H330" s="238"/>
      <c r="I330" s="238"/>
      <c r="J330" s="11" t="s">
        <v>111</v>
      </c>
      <c r="K330" s="7" t="s">
        <v>112</v>
      </c>
      <c r="L330" s="7" t="s">
        <v>85</v>
      </c>
      <c r="M330" s="7">
        <v>2</v>
      </c>
      <c r="N330" s="239"/>
      <c r="O330" s="238"/>
      <c r="P330" s="238"/>
      <c r="Q330" s="238"/>
      <c r="R330" s="265"/>
      <c r="S330" s="265"/>
      <c r="T330" s="271"/>
      <c r="U330" s="271"/>
      <c r="V330" s="259"/>
      <c r="W330" s="261"/>
      <c r="X330" s="261"/>
      <c r="Y330" s="261"/>
      <c r="Z330" s="261"/>
      <c r="AA330" s="261"/>
      <c r="AB330" s="261"/>
      <c r="AC330" s="239"/>
      <c r="AD330" s="278"/>
      <c r="AE330" s="278"/>
      <c r="AF330" s="238"/>
      <c r="AG330" s="239"/>
      <c r="AH330" s="239"/>
      <c r="AI330" s="239"/>
      <c r="AJ330" s="238"/>
    </row>
    <row r="331" spans="2:36" s="36" customFormat="1" ht="59.1" customHeight="1" x14ac:dyDescent="0.3">
      <c r="B331" s="238"/>
      <c r="C331" s="238"/>
      <c r="D331" s="238"/>
      <c r="E331" s="227"/>
      <c r="F331" s="227"/>
      <c r="G331" s="227"/>
      <c r="H331" s="238"/>
      <c r="I331" s="238"/>
      <c r="J331" s="11" t="s">
        <v>127</v>
      </c>
      <c r="K331" s="7" t="s">
        <v>128</v>
      </c>
      <c r="L331" s="7" t="s">
        <v>85</v>
      </c>
      <c r="M331" s="63">
        <v>6</v>
      </c>
      <c r="N331" s="239"/>
      <c r="O331" s="238"/>
      <c r="P331" s="238"/>
      <c r="Q331" s="238"/>
      <c r="R331" s="265"/>
      <c r="S331" s="265"/>
      <c r="T331" s="271"/>
      <c r="U331" s="271"/>
      <c r="V331" s="260"/>
      <c r="W331" s="261"/>
      <c r="X331" s="261"/>
      <c r="Y331" s="261"/>
      <c r="Z331" s="261"/>
      <c r="AA331" s="261"/>
      <c r="AB331" s="261"/>
      <c r="AC331" s="239"/>
      <c r="AD331" s="278"/>
      <c r="AE331" s="278"/>
      <c r="AF331" s="238"/>
      <c r="AG331" s="239"/>
      <c r="AH331" s="239"/>
      <c r="AI331" s="239"/>
      <c r="AJ331" s="238"/>
    </row>
    <row r="332" spans="2:36" ht="52.2" customHeight="1" x14ac:dyDescent="0.3">
      <c r="B332" s="238" t="s">
        <v>290</v>
      </c>
      <c r="C332" s="238" t="s">
        <v>291</v>
      </c>
      <c r="D332" s="238" t="s">
        <v>66</v>
      </c>
      <c r="E332" s="227" t="s">
        <v>67</v>
      </c>
      <c r="F332" s="227" t="s">
        <v>132</v>
      </c>
      <c r="G332" s="227" t="s">
        <v>69</v>
      </c>
      <c r="H332" s="238" t="s">
        <v>70</v>
      </c>
      <c r="I332" s="238" t="s">
        <v>79</v>
      </c>
      <c r="J332" s="11" t="s">
        <v>113</v>
      </c>
      <c r="K332" s="7" t="s">
        <v>114</v>
      </c>
      <c r="L332" s="7" t="s">
        <v>115</v>
      </c>
      <c r="M332" s="7">
        <v>1.5</v>
      </c>
      <c r="N332" s="239" t="s">
        <v>108</v>
      </c>
      <c r="O332" s="238" t="s">
        <v>292</v>
      </c>
      <c r="P332" s="238" t="s">
        <v>75</v>
      </c>
      <c r="Q332" s="238" t="s">
        <v>76</v>
      </c>
      <c r="R332" s="265" t="s">
        <v>77</v>
      </c>
      <c r="S332" s="265" t="s">
        <v>109</v>
      </c>
      <c r="T332" s="271">
        <f>V332+Y332</f>
        <v>107998.52</v>
      </c>
      <c r="U332" s="271" t="s">
        <v>79</v>
      </c>
      <c r="V332" s="261">
        <v>91798.74</v>
      </c>
      <c r="W332" s="261" t="s">
        <v>79</v>
      </c>
      <c r="X332" s="261" t="s">
        <v>79</v>
      </c>
      <c r="Y332" s="261">
        <v>16199.78</v>
      </c>
      <c r="Z332" s="261" t="s">
        <v>79</v>
      </c>
      <c r="AA332" s="261" t="s">
        <v>79</v>
      </c>
      <c r="AB332" s="261">
        <v>11999.84</v>
      </c>
      <c r="AC332" s="239" t="s">
        <v>80</v>
      </c>
      <c r="AD332" s="278" t="s">
        <v>79</v>
      </c>
      <c r="AE332" s="278">
        <f>V332+Y332</f>
        <v>107998.52</v>
      </c>
      <c r="AF332" s="239" t="s">
        <v>79</v>
      </c>
      <c r="AG332" s="239" t="s">
        <v>33</v>
      </c>
      <c r="AH332" s="239" t="s">
        <v>150</v>
      </c>
      <c r="AI332" s="239" t="s">
        <v>157</v>
      </c>
      <c r="AJ332" s="239"/>
    </row>
    <row r="333" spans="2:36" ht="55.2" x14ac:dyDescent="0.3">
      <c r="B333" s="238"/>
      <c r="C333" s="238"/>
      <c r="D333" s="238"/>
      <c r="E333" s="227"/>
      <c r="F333" s="227"/>
      <c r="G333" s="227"/>
      <c r="H333" s="238"/>
      <c r="I333" s="238"/>
      <c r="J333" s="11" t="s">
        <v>116</v>
      </c>
      <c r="K333" s="7" t="s">
        <v>117</v>
      </c>
      <c r="L333" s="7" t="s">
        <v>85</v>
      </c>
      <c r="M333" s="7">
        <v>1</v>
      </c>
      <c r="N333" s="239"/>
      <c r="O333" s="238"/>
      <c r="P333" s="238"/>
      <c r="Q333" s="238"/>
      <c r="R333" s="265"/>
      <c r="S333" s="265"/>
      <c r="T333" s="271"/>
      <c r="U333" s="271"/>
      <c r="V333" s="261"/>
      <c r="W333" s="261"/>
      <c r="X333" s="261"/>
      <c r="Y333" s="261"/>
      <c r="Z333" s="261"/>
      <c r="AA333" s="261"/>
      <c r="AB333" s="261"/>
      <c r="AC333" s="239"/>
      <c r="AD333" s="278"/>
      <c r="AE333" s="278"/>
      <c r="AF333" s="238"/>
      <c r="AG333" s="239"/>
      <c r="AH333" s="239"/>
      <c r="AI333" s="239"/>
      <c r="AJ333" s="238"/>
    </row>
    <row r="334" spans="2:36" ht="41.4" x14ac:dyDescent="0.3">
      <c r="B334" s="238"/>
      <c r="C334" s="238"/>
      <c r="D334" s="238"/>
      <c r="E334" s="227"/>
      <c r="F334" s="227"/>
      <c r="G334" s="227"/>
      <c r="H334" s="238"/>
      <c r="I334" s="238"/>
      <c r="J334" s="11" t="s">
        <v>208</v>
      </c>
      <c r="K334" s="7" t="s">
        <v>118</v>
      </c>
      <c r="L334" s="7" t="s">
        <v>119</v>
      </c>
      <c r="M334" s="7">
        <v>1</v>
      </c>
      <c r="N334" s="239"/>
      <c r="O334" s="238"/>
      <c r="P334" s="238"/>
      <c r="Q334" s="238"/>
      <c r="R334" s="265"/>
      <c r="S334" s="265"/>
      <c r="T334" s="271"/>
      <c r="U334" s="271"/>
      <c r="V334" s="261"/>
      <c r="W334" s="261"/>
      <c r="X334" s="261"/>
      <c r="Y334" s="261"/>
      <c r="Z334" s="261"/>
      <c r="AA334" s="261"/>
      <c r="AB334" s="261"/>
      <c r="AC334" s="239"/>
      <c r="AD334" s="278"/>
      <c r="AE334" s="278"/>
      <c r="AF334" s="238"/>
      <c r="AG334" s="239"/>
      <c r="AH334" s="239"/>
      <c r="AI334" s="239"/>
      <c r="AJ334" s="238"/>
    </row>
    <row r="335" spans="2:36" ht="44.1" customHeight="1" x14ac:dyDescent="0.3">
      <c r="B335" s="238"/>
      <c r="C335" s="238"/>
      <c r="D335" s="238"/>
      <c r="E335" s="227"/>
      <c r="F335" s="227"/>
      <c r="G335" s="227"/>
      <c r="H335" s="238"/>
      <c r="I335" s="238"/>
      <c r="J335" s="11" t="s">
        <v>120</v>
      </c>
      <c r="K335" s="7" t="s">
        <v>121</v>
      </c>
      <c r="L335" s="7" t="s">
        <v>119</v>
      </c>
      <c r="M335" s="63">
        <v>1</v>
      </c>
      <c r="N335" s="239"/>
      <c r="O335" s="238"/>
      <c r="P335" s="238"/>
      <c r="Q335" s="238"/>
      <c r="R335" s="265"/>
      <c r="S335" s="265"/>
      <c r="T335" s="271"/>
      <c r="U335" s="271"/>
      <c r="V335" s="261"/>
      <c r="W335" s="261"/>
      <c r="X335" s="261"/>
      <c r="Y335" s="261"/>
      <c r="Z335" s="261"/>
      <c r="AA335" s="261"/>
      <c r="AB335" s="261"/>
      <c r="AC335" s="239"/>
      <c r="AD335" s="278"/>
      <c r="AE335" s="278"/>
      <c r="AF335" s="238"/>
      <c r="AG335" s="239"/>
      <c r="AH335" s="239"/>
      <c r="AI335" s="239"/>
      <c r="AJ335" s="238"/>
    </row>
    <row r="336" spans="2:36" s="36" customFormat="1" ht="89.1" customHeight="1" x14ac:dyDescent="0.3">
      <c r="B336" s="238" t="s">
        <v>293</v>
      </c>
      <c r="C336" s="238" t="s">
        <v>284</v>
      </c>
      <c r="D336" s="238" t="s">
        <v>106</v>
      </c>
      <c r="E336" s="227" t="s">
        <v>67</v>
      </c>
      <c r="F336" s="227" t="s">
        <v>134</v>
      </c>
      <c r="G336" s="227" t="s">
        <v>147</v>
      </c>
      <c r="H336" s="238" t="s">
        <v>70</v>
      </c>
      <c r="I336" s="238" t="s">
        <v>79</v>
      </c>
      <c r="J336" s="28" t="s">
        <v>207</v>
      </c>
      <c r="K336" s="14" t="s">
        <v>107</v>
      </c>
      <c r="L336" s="14" t="s">
        <v>86</v>
      </c>
      <c r="M336" s="14">
        <v>40</v>
      </c>
      <c r="N336" s="239" t="s">
        <v>108</v>
      </c>
      <c r="O336" s="238" t="s">
        <v>287</v>
      </c>
      <c r="P336" s="238" t="s">
        <v>75</v>
      </c>
      <c r="Q336" s="238" t="s">
        <v>76</v>
      </c>
      <c r="R336" s="265" t="s">
        <v>77</v>
      </c>
      <c r="S336" s="265" t="s">
        <v>109</v>
      </c>
      <c r="T336" s="271">
        <f>V336+Y336</f>
        <v>146095.95000000001</v>
      </c>
      <c r="U336" s="271" t="s">
        <v>79</v>
      </c>
      <c r="V336" s="258">
        <v>124181.56</v>
      </c>
      <c r="W336" s="261" t="s">
        <v>79</v>
      </c>
      <c r="X336" s="261" t="s">
        <v>79</v>
      </c>
      <c r="Y336" s="261">
        <v>21914.39</v>
      </c>
      <c r="Z336" s="261" t="s">
        <v>98</v>
      </c>
      <c r="AA336" s="261" t="s">
        <v>79</v>
      </c>
      <c r="AB336" s="261">
        <v>16232.88</v>
      </c>
      <c r="AC336" s="239" t="s">
        <v>149</v>
      </c>
      <c r="AD336" s="278" t="s">
        <v>79</v>
      </c>
      <c r="AE336" s="278">
        <f>V336+Y336</f>
        <v>146095.95000000001</v>
      </c>
      <c r="AF336" s="239" t="s">
        <v>79</v>
      </c>
      <c r="AG336" s="239" t="s">
        <v>33</v>
      </c>
      <c r="AH336" s="239" t="s">
        <v>161</v>
      </c>
      <c r="AI336" s="239" t="s">
        <v>179</v>
      </c>
      <c r="AJ336" s="239"/>
    </row>
    <row r="337" spans="2:36" s="36" customFormat="1" ht="86.1" customHeight="1" x14ac:dyDescent="0.3">
      <c r="B337" s="238"/>
      <c r="C337" s="238"/>
      <c r="D337" s="238"/>
      <c r="E337" s="227"/>
      <c r="F337" s="227"/>
      <c r="G337" s="227"/>
      <c r="H337" s="238"/>
      <c r="I337" s="238"/>
      <c r="J337" s="11" t="s">
        <v>111</v>
      </c>
      <c r="K337" s="7" t="s">
        <v>112</v>
      </c>
      <c r="L337" s="7" t="s">
        <v>85</v>
      </c>
      <c r="M337" s="7">
        <v>4</v>
      </c>
      <c r="N337" s="239"/>
      <c r="O337" s="238"/>
      <c r="P337" s="238"/>
      <c r="Q337" s="238"/>
      <c r="R337" s="265"/>
      <c r="S337" s="265"/>
      <c r="T337" s="271"/>
      <c r="U337" s="271"/>
      <c r="V337" s="259"/>
      <c r="W337" s="261"/>
      <c r="X337" s="261"/>
      <c r="Y337" s="261"/>
      <c r="Z337" s="261"/>
      <c r="AA337" s="261"/>
      <c r="AB337" s="261"/>
      <c r="AC337" s="239"/>
      <c r="AD337" s="278"/>
      <c r="AE337" s="278"/>
      <c r="AF337" s="238"/>
      <c r="AG337" s="239"/>
      <c r="AH337" s="239"/>
      <c r="AI337" s="239"/>
      <c r="AJ337" s="238"/>
    </row>
    <row r="338" spans="2:36" s="36" customFormat="1" ht="88.5" customHeight="1" x14ac:dyDescent="0.3">
      <c r="B338" s="238"/>
      <c r="C338" s="238"/>
      <c r="D338" s="238"/>
      <c r="E338" s="227"/>
      <c r="F338" s="227"/>
      <c r="G338" s="227"/>
      <c r="H338" s="238"/>
      <c r="I338" s="238"/>
      <c r="J338" s="11" t="s">
        <v>127</v>
      </c>
      <c r="K338" s="7" t="s">
        <v>128</v>
      </c>
      <c r="L338" s="7" t="s">
        <v>85</v>
      </c>
      <c r="M338" s="63">
        <v>116</v>
      </c>
      <c r="N338" s="239"/>
      <c r="O338" s="238"/>
      <c r="P338" s="238"/>
      <c r="Q338" s="238"/>
      <c r="R338" s="265"/>
      <c r="S338" s="265"/>
      <c r="T338" s="271"/>
      <c r="U338" s="271"/>
      <c r="V338" s="260"/>
      <c r="W338" s="261"/>
      <c r="X338" s="261"/>
      <c r="Y338" s="261"/>
      <c r="Z338" s="261"/>
      <c r="AA338" s="261"/>
      <c r="AB338" s="261"/>
      <c r="AC338" s="239"/>
      <c r="AD338" s="278"/>
      <c r="AE338" s="278"/>
      <c r="AF338" s="238"/>
      <c r="AG338" s="239"/>
      <c r="AH338" s="239"/>
      <c r="AI338" s="239"/>
      <c r="AJ338" s="238"/>
    </row>
    <row r="339" spans="2:36" s="36" customFormat="1" ht="89.1" customHeight="1" x14ac:dyDescent="0.3">
      <c r="B339" s="238" t="s">
        <v>295</v>
      </c>
      <c r="C339" s="238" t="s">
        <v>286</v>
      </c>
      <c r="D339" s="238" t="s">
        <v>106</v>
      </c>
      <c r="E339" s="227" t="s">
        <v>67</v>
      </c>
      <c r="F339" s="227" t="s">
        <v>134</v>
      </c>
      <c r="G339" s="227" t="s">
        <v>147</v>
      </c>
      <c r="H339" s="238" t="s">
        <v>70</v>
      </c>
      <c r="I339" s="238" t="s">
        <v>79</v>
      </c>
      <c r="J339" s="28" t="s">
        <v>207</v>
      </c>
      <c r="K339" s="14" t="s">
        <v>107</v>
      </c>
      <c r="L339" s="14" t="s">
        <v>86</v>
      </c>
      <c r="M339" s="14">
        <v>40</v>
      </c>
      <c r="N339" s="239" t="s">
        <v>108</v>
      </c>
      <c r="O339" s="238" t="s">
        <v>287</v>
      </c>
      <c r="P339" s="238" t="s">
        <v>75</v>
      </c>
      <c r="Q339" s="238" t="s">
        <v>76</v>
      </c>
      <c r="R339" s="265" t="s">
        <v>77</v>
      </c>
      <c r="S339" s="265" t="s">
        <v>109</v>
      </c>
      <c r="T339" s="271">
        <f>+V339+Y339</f>
        <v>56345.11</v>
      </c>
      <c r="U339" s="271" t="s">
        <v>79</v>
      </c>
      <c r="V339" s="258">
        <v>47893.34</v>
      </c>
      <c r="W339" s="261" t="s">
        <v>79</v>
      </c>
      <c r="X339" s="261" t="s">
        <v>79</v>
      </c>
      <c r="Y339" s="261">
        <v>8451.77</v>
      </c>
      <c r="Z339" s="261" t="s">
        <v>98</v>
      </c>
      <c r="AA339" s="261" t="s">
        <v>79</v>
      </c>
      <c r="AB339" s="261">
        <v>6260.57</v>
      </c>
      <c r="AC339" s="239" t="s">
        <v>149</v>
      </c>
      <c r="AD339" s="278" t="s">
        <v>79</v>
      </c>
      <c r="AE339" s="278">
        <f>V339+Y339</f>
        <v>56345.11</v>
      </c>
      <c r="AF339" s="239" t="s">
        <v>79</v>
      </c>
      <c r="AG339" s="239" t="s">
        <v>33</v>
      </c>
      <c r="AH339" s="239" t="s">
        <v>161</v>
      </c>
      <c r="AI339" s="239" t="s">
        <v>179</v>
      </c>
      <c r="AJ339" s="239"/>
    </row>
    <row r="340" spans="2:36" s="36" customFormat="1" ht="86.1" customHeight="1" x14ac:dyDescent="0.3">
      <c r="B340" s="238"/>
      <c r="C340" s="238"/>
      <c r="D340" s="238"/>
      <c r="E340" s="227"/>
      <c r="F340" s="227"/>
      <c r="G340" s="227"/>
      <c r="H340" s="238"/>
      <c r="I340" s="238"/>
      <c r="J340" s="11" t="s">
        <v>111</v>
      </c>
      <c r="K340" s="7" t="s">
        <v>112</v>
      </c>
      <c r="L340" s="7" t="s">
        <v>85</v>
      </c>
      <c r="M340" s="7">
        <v>2</v>
      </c>
      <c r="N340" s="239"/>
      <c r="O340" s="238"/>
      <c r="P340" s="238"/>
      <c r="Q340" s="238"/>
      <c r="R340" s="265"/>
      <c r="S340" s="265"/>
      <c r="T340" s="271"/>
      <c r="U340" s="271"/>
      <c r="V340" s="259"/>
      <c r="W340" s="261"/>
      <c r="X340" s="261"/>
      <c r="Y340" s="261"/>
      <c r="Z340" s="261"/>
      <c r="AA340" s="261"/>
      <c r="AB340" s="261"/>
      <c r="AC340" s="239"/>
      <c r="AD340" s="278"/>
      <c r="AE340" s="278"/>
      <c r="AF340" s="238"/>
      <c r="AG340" s="239"/>
      <c r="AH340" s="239"/>
      <c r="AI340" s="239"/>
      <c r="AJ340" s="238"/>
    </row>
    <row r="341" spans="2:36" s="36" customFormat="1" ht="50.7" customHeight="1" x14ac:dyDescent="0.3">
      <c r="B341" s="238"/>
      <c r="C341" s="238"/>
      <c r="D341" s="238"/>
      <c r="E341" s="227"/>
      <c r="F341" s="227"/>
      <c r="G341" s="227"/>
      <c r="H341" s="238"/>
      <c r="I341" s="238"/>
      <c r="J341" s="11" t="s">
        <v>127</v>
      </c>
      <c r="K341" s="7" t="s">
        <v>128</v>
      </c>
      <c r="L341" s="7" t="s">
        <v>85</v>
      </c>
      <c r="M341" s="63">
        <v>34</v>
      </c>
      <c r="N341" s="239"/>
      <c r="O341" s="238"/>
      <c r="P341" s="238"/>
      <c r="Q341" s="238"/>
      <c r="R341" s="265"/>
      <c r="S341" s="265"/>
      <c r="T341" s="271"/>
      <c r="U341" s="271"/>
      <c r="V341" s="260"/>
      <c r="W341" s="261"/>
      <c r="X341" s="261"/>
      <c r="Y341" s="261"/>
      <c r="Z341" s="261"/>
      <c r="AA341" s="261"/>
      <c r="AB341" s="261"/>
      <c r="AC341" s="239"/>
      <c r="AD341" s="278"/>
      <c r="AE341" s="278"/>
      <c r="AF341" s="238"/>
      <c r="AG341" s="239"/>
      <c r="AH341" s="239"/>
      <c r="AI341" s="239"/>
      <c r="AJ341" s="238"/>
    </row>
    <row r="342" spans="2:36" s="36" customFormat="1" ht="89.1" customHeight="1" x14ac:dyDescent="0.3">
      <c r="B342" s="238" t="s">
        <v>296</v>
      </c>
      <c r="C342" s="238" t="s">
        <v>289</v>
      </c>
      <c r="D342" s="238" t="s">
        <v>106</v>
      </c>
      <c r="E342" s="227" t="s">
        <v>67</v>
      </c>
      <c r="F342" s="227" t="s">
        <v>134</v>
      </c>
      <c r="G342" s="227" t="s">
        <v>147</v>
      </c>
      <c r="H342" s="238" t="s">
        <v>70</v>
      </c>
      <c r="I342" s="238" t="s">
        <v>79</v>
      </c>
      <c r="J342" s="11" t="s">
        <v>207</v>
      </c>
      <c r="K342" s="7" t="s">
        <v>107</v>
      </c>
      <c r="L342" s="7" t="s">
        <v>86</v>
      </c>
      <c r="M342" s="63">
        <v>40</v>
      </c>
      <c r="N342" s="239" t="s">
        <v>108</v>
      </c>
      <c r="O342" s="238" t="s">
        <v>287</v>
      </c>
      <c r="P342" s="238" t="s">
        <v>75</v>
      </c>
      <c r="Q342" s="238" t="s">
        <v>76</v>
      </c>
      <c r="R342" s="265" t="s">
        <v>77</v>
      </c>
      <c r="S342" s="265" t="s">
        <v>109</v>
      </c>
      <c r="T342" s="271">
        <f>V342+Y342</f>
        <v>84331.72</v>
      </c>
      <c r="U342" s="271" t="s">
        <v>79</v>
      </c>
      <c r="V342" s="258">
        <v>71681.960000000006</v>
      </c>
      <c r="W342" s="261" t="s">
        <v>79</v>
      </c>
      <c r="X342" s="261" t="s">
        <v>79</v>
      </c>
      <c r="Y342" s="261">
        <v>12649.76</v>
      </c>
      <c r="Z342" s="261" t="s">
        <v>98</v>
      </c>
      <c r="AA342" s="261" t="s">
        <v>79</v>
      </c>
      <c r="AB342" s="261">
        <v>9370.19</v>
      </c>
      <c r="AC342" s="239" t="s">
        <v>149</v>
      </c>
      <c r="AD342" s="278" t="s">
        <v>79</v>
      </c>
      <c r="AE342" s="278">
        <f>V342+Y342</f>
        <v>84331.72</v>
      </c>
      <c r="AF342" s="239" t="s">
        <v>79</v>
      </c>
      <c r="AG342" s="239" t="s">
        <v>33</v>
      </c>
      <c r="AH342" s="239" t="s">
        <v>161</v>
      </c>
      <c r="AI342" s="239" t="s">
        <v>179</v>
      </c>
      <c r="AJ342" s="239"/>
    </row>
    <row r="343" spans="2:36" s="36" customFormat="1" ht="86.1" customHeight="1" x14ac:dyDescent="0.3">
      <c r="B343" s="238"/>
      <c r="C343" s="238"/>
      <c r="D343" s="238"/>
      <c r="E343" s="227"/>
      <c r="F343" s="227"/>
      <c r="G343" s="227"/>
      <c r="H343" s="238"/>
      <c r="I343" s="238"/>
      <c r="J343" s="11" t="s">
        <v>111</v>
      </c>
      <c r="K343" s="7" t="s">
        <v>112</v>
      </c>
      <c r="L343" s="7" t="s">
        <v>85</v>
      </c>
      <c r="M343" s="63">
        <v>1</v>
      </c>
      <c r="N343" s="239"/>
      <c r="O343" s="238"/>
      <c r="P343" s="238"/>
      <c r="Q343" s="238"/>
      <c r="R343" s="265"/>
      <c r="S343" s="265"/>
      <c r="T343" s="271"/>
      <c r="U343" s="271"/>
      <c r="V343" s="259"/>
      <c r="W343" s="261"/>
      <c r="X343" s="261"/>
      <c r="Y343" s="261"/>
      <c r="Z343" s="261"/>
      <c r="AA343" s="261"/>
      <c r="AB343" s="261"/>
      <c r="AC343" s="239"/>
      <c r="AD343" s="278"/>
      <c r="AE343" s="278"/>
      <c r="AF343" s="238"/>
      <c r="AG343" s="239"/>
      <c r="AH343" s="239"/>
      <c r="AI343" s="239"/>
      <c r="AJ343" s="238"/>
    </row>
    <row r="344" spans="2:36" s="36" customFormat="1" ht="54" customHeight="1" x14ac:dyDescent="0.3">
      <c r="B344" s="238"/>
      <c r="C344" s="238"/>
      <c r="D344" s="238"/>
      <c r="E344" s="227"/>
      <c r="F344" s="227"/>
      <c r="G344" s="227"/>
      <c r="H344" s="238"/>
      <c r="I344" s="238"/>
      <c r="J344" s="11" t="s">
        <v>127</v>
      </c>
      <c r="K344" s="7" t="s">
        <v>128</v>
      </c>
      <c r="L344" s="7" t="s">
        <v>85</v>
      </c>
      <c r="M344" s="63">
        <v>3</v>
      </c>
      <c r="N344" s="239"/>
      <c r="O344" s="238"/>
      <c r="P344" s="238"/>
      <c r="Q344" s="238"/>
      <c r="R344" s="265"/>
      <c r="S344" s="265"/>
      <c r="T344" s="271"/>
      <c r="U344" s="271"/>
      <c r="V344" s="260"/>
      <c r="W344" s="261"/>
      <c r="X344" s="261"/>
      <c r="Y344" s="261"/>
      <c r="Z344" s="261"/>
      <c r="AA344" s="261"/>
      <c r="AB344" s="261"/>
      <c r="AC344" s="239"/>
      <c r="AD344" s="278"/>
      <c r="AE344" s="278"/>
      <c r="AF344" s="238"/>
      <c r="AG344" s="239"/>
      <c r="AH344" s="239"/>
      <c r="AI344" s="239"/>
      <c r="AJ344" s="238"/>
    </row>
    <row r="345" spans="2:36" s="36" customFormat="1" ht="89.1" customHeight="1" x14ac:dyDescent="0.3">
      <c r="B345" s="238" t="s">
        <v>297</v>
      </c>
      <c r="C345" s="238" t="s">
        <v>284</v>
      </c>
      <c r="D345" s="238" t="s">
        <v>106</v>
      </c>
      <c r="E345" s="227" t="s">
        <v>67</v>
      </c>
      <c r="F345" s="227" t="s">
        <v>134</v>
      </c>
      <c r="G345" s="227" t="s">
        <v>147</v>
      </c>
      <c r="H345" s="238" t="s">
        <v>70</v>
      </c>
      <c r="I345" s="238" t="s">
        <v>79</v>
      </c>
      <c r="J345" s="11" t="s">
        <v>207</v>
      </c>
      <c r="K345" s="7" t="s">
        <v>107</v>
      </c>
      <c r="L345" s="7" t="s">
        <v>86</v>
      </c>
      <c r="M345" s="63">
        <v>40</v>
      </c>
      <c r="N345" s="239" t="s">
        <v>108</v>
      </c>
      <c r="O345" s="238" t="s">
        <v>287</v>
      </c>
      <c r="P345" s="238" t="s">
        <v>75</v>
      </c>
      <c r="Q345" s="238" t="s">
        <v>76</v>
      </c>
      <c r="R345" s="265" t="s">
        <v>77</v>
      </c>
      <c r="S345" s="265" t="s">
        <v>109</v>
      </c>
      <c r="T345" s="271">
        <f>V345+Y345</f>
        <v>96400.34</v>
      </c>
      <c r="U345" s="271" t="s">
        <v>79</v>
      </c>
      <c r="V345" s="258">
        <v>81940.289999999994</v>
      </c>
      <c r="W345" s="261" t="s">
        <v>79</v>
      </c>
      <c r="X345" s="261" t="s">
        <v>79</v>
      </c>
      <c r="Y345" s="261">
        <v>14460.05</v>
      </c>
      <c r="Z345" s="261" t="s">
        <v>98</v>
      </c>
      <c r="AA345" s="261" t="s">
        <v>79</v>
      </c>
      <c r="AB345" s="261">
        <v>10711.15</v>
      </c>
      <c r="AC345" s="239" t="s">
        <v>149</v>
      </c>
      <c r="AD345" s="278" t="s">
        <v>79</v>
      </c>
      <c r="AE345" s="278">
        <f>V345+Y345</f>
        <v>96400.34</v>
      </c>
      <c r="AF345" s="239" t="s">
        <v>79</v>
      </c>
      <c r="AG345" s="239" t="s">
        <v>33</v>
      </c>
      <c r="AH345" s="239" t="s">
        <v>247</v>
      </c>
      <c r="AI345" s="239" t="s">
        <v>250</v>
      </c>
      <c r="AJ345" s="239"/>
    </row>
    <row r="346" spans="2:36" s="36" customFormat="1" ht="86.1" customHeight="1" x14ac:dyDescent="0.3">
      <c r="B346" s="238"/>
      <c r="C346" s="238"/>
      <c r="D346" s="238"/>
      <c r="E346" s="227"/>
      <c r="F346" s="227"/>
      <c r="G346" s="227"/>
      <c r="H346" s="238"/>
      <c r="I346" s="238"/>
      <c r="J346" s="11" t="s">
        <v>111</v>
      </c>
      <c r="K346" s="7" t="s">
        <v>112</v>
      </c>
      <c r="L346" s="7" t="s">
        <v>85</v>
      </c>
      <c r="M346" s="63">
        <v>2</v>
      </c>
      <c r="N346" s="239"/>
      <c r="O346" s="238"/>
      <c r="P346" s="238"/>
      <c r="Q346" s="238"/>
      <c r="R346" s="265"/>
      <c r="S346" s="265"/>
      <c r="T346" s="271"/>
      <c r="U346" s="271"/>
      <c r="V346" s="259"/>
      <c r="W346" s="261"/>
      <c r="X346" s="261"/>
      <c r="Y346" s="261"/>
      <c r="Z346" s="261"/>
      <c r="AA346" s="261"/>
      <c r="AB346" s="261"/>
      <c r="AC346" s="239"/>
      <c r="AD346" s="278"/>
      <c r="AE346" s="278"/>
      <c r="AF346" s="238"/>
      <c r="AG346" s="239"/>
      <c r="AH346" s="239"/>
      <c r="AI346" s="239"/>
      <c r="AJ346" s="238"/>
    </row>
    <row r="347" spans="2:36" s="36" customFormat="1" ht="88.5" customHeight="1" x14ac:dyDescent="0.3">
      <c r="B347" s="238"/>
      <c r="C347" s="238"/>
      <c r="D347" s="238"/>
      <c r="E347" s="227"/>
      <c r="F347" s="227"/>
      <c r="G347" s="227"/>
      <c r="H347" s="238"/>
      <c r="I347" s="238"/>
      <c r="J347" s="11" t="s">
        <v>127</v>
      </c>
      <c r="K347" s="7" t="s">
        <v>128</v>
      </c>
      <c r="L347" s="7" t="s">
        <v>85</v>
      </c>
      <c r="M347" s="63">
        <v>35</v>
      </c>
      <c r="N347" s="239"/>
      <c r="O347" s="238"/>
      <c r="P347" s="238"/>
      <c r="Q347" s="238"/>
      <c r="R347" s="265"/>
      <c r="S347" s="265"/>
      <c r="T347" s="271"/>
      <c r="U347" s="271"/>
      <c r="V347" s="260"/>
      <c r="W347" s="261"/>
      <c r="X347" s="261"/>
      <c r="Y347" s="261"/>
      <c r="Z347" s="261"/>
      <c r="AA347" s="261"/>
      <c r="AB347" s="261"/>
      <c r="AC347" s="239"/>
      <c r="AD347" s="278"/>
      <c r="AE347" s="278"/>
      <c r="AF347" s="238"/>
      <c r="AG347" s="239"/>
      <c r="AH347" s="239"/>
      <c r="AI347" s="239"/>
      <c r="AJ347" s="238"/>
    </row>
    <row r="348" spans="2:36" ht="41.4" x14ac:dyDescent="0.3">
      <c r="B348" s="238" t="s">
        <v>298</v>
      </c>
      <c r="C348" s="238" t="s">
        <v>291</v>
      </c>
      <c r="D348" s="238" t="s">
        <v>66</v>
      </c>
      <c r="E348" s="227" t="s">
        <v>67</v>
      </c>
      <c r="F348" s="227" t="s">
        <v>132</v>
      </c>
      <c r="G348" s="227" t="s">
        <v>69</v>
      </c>
      <c r="H348" s="238" t="s">
        <v>70</v>
      </c>
      <c r="I348" s="238" t="s">
        <v>79</v>
      </c>
      <c r="J348" s="11" t="s">
        <v>113</v>
      </c>
      <c r="K348" s="7" t="s">
        <v>114</v>
      </c>
      <c r="L348" s="7" t="s">
        <v>115</v>
      </c>
      <c r="M348" s="7">
        <v>1</v>
      </c>
      <c r="N348" s="239" t="s">
        <v>108</v>
      </c>
      <c r="O348" s="238" t="s">
        <v>292</v>
      </c>
      <c r="P348" s="238" t="s">
        <v>75</v>
      </c>
      <c r="Q348" s="238" t="s">
        <v>76</v>
      </c>
      <c r="R348" s="265" t="s">
        <v>77</v>
      </c>
      <c r="S348" s="265" t="s">
        <v>109</v>
      </c>
      <c r="T348" s="271">
        <f>V348+Y348</f>
        <v>81926.48</v>
      </c>
      <c r="U348" s="271" t="s">
        <v>79</v>
      </c>
      <c r="V348" s="261">
        <v>69637.509999999995</v>
      </c>
      <c r="W348" s="261" t="s">
        <v>79</v>
      </c>
      <c r="X348" s="261" t="s">
        <v>79</v>
      </c>
      <c r="Y348" s="261">
        <v>12288.97</v>
      </c>
      <c r="Z348" s="261" t="s">
        <v>79</v>
      </c>
      <c r="AA348" s="261" t="s">
        <v>79</v>
      </c>
      <c r="AB348" s="261">
        <v>9102.94</v>
      </c>
      <c r="AC348" s="239" t="s">
        <v>80</v>
      </c>
      <c r="AD348" s="278" t="s">
        <v>79</v>
      </c>
      <c r="AE348" s="278">
        <f>V348+Y348</f>
        <v>81926.48</v>
      </c>
      <c r="AF348" s="239" t="s">
        <v>79</v>
      </c>
      <c r="AG348" s="239" t="s">
        <v>33</v>
      </c>
      <c r="AH348" s="239" t="s">
        <v>161</v>
      </c>
      <c r="AI348" s="239" t="s">
        <v>406</v>
      </c>
      <c r="AJ348" s="239"/>
    </row>
    <row r="349" spans="2:36" ht="55.2" x14ac:dyDescent="0.3">
      <c r="B349" s="238"/>
      <c r="C349" s="238"/>
      <c r="D349" s="238"/>
      <c r="E349" s="227"/>
      <c r="F349" s="227"/>
      <c r="G349" s="227"/>
      <c r="H349" s="238"/>
      <c r="I349" s="238"/>
      <c r="J349" s="11" t="s">
        <v>116</v>
      </c>
      <c r="K349" s="7" t="s">
        <v>117</v>
      </c>
      <c r="L349" s="7" t="s">
        <v>85</v>
      </c>
      <c r="M349" s="7">
        <v>1</v>
      </c>
      <c r="N349" s="239"/>
      <c r="O349" s="238"/>
      <c r="P349" s="238"/>
      <c r="Q349" s="238"/>
      <c r="R349" s="265"/>
      <c r="S349" s="265"/>
      <c r="T349" s="271"/>
      <c r="U349" s="271"/>
      <c r="V349" s="261"/>
      <c r="W349" s="261"/>
      <c r="X349" s="261"/>
      <c r="Y349" s="261"/>
      <c r="Z349" s="261"/>
      <c r="AA349" s="261"/>
      <c r="AB349" s="261"/>
      <c r="AC349" s="239"/>
      <c r="AD349" s="278"/>
      <c r="AE349" s="278"/>
      <c r="AF349" s="238"/>
      <c r="AG349" s="239"/>
      <c r="AH349" s="239"/>
      <c r="AI349" s="239"/>
      <c r="AJ349" s="238"/>
    </row>
    <row r="350" spans="2:36" ht="41.4" x14ac:dyDescent="0.3">
      <c r="B350" s="238"/>
      <c r="C350" s="238"/>
      <c r="D350" s="238"/>
      <c r="E350" s="227"/>
      <c r="F350" s="227"/>
      <c r="G350" s="227"/>
      <c r="H350" s="238"/>
      <c r="I350" s="238"/>
      <c r="J350" s="11" t="s">
        <v>208</v>
      </c>
      <c r="K350" s="7" t="s">
        <v>118</v>
      </c>
      <c r="L350" s="7" t="s">
        <v>119</v>
      </c>
      <c r="M350" s="7">
        <v>1</v>
      </c>
      <c r="N350" s="239"/>
      <c r="O350" s="238"/>
      <c r="P350" s="238"/>
      <c r="Q350" s="238"/>
      <c r="R350" s="265"/>
      <c r="S350" s="265"/>
      <c r="T350" s="271"/>
      <c r="U350" s="271"/>
      <c r="V350" s="261"/>
      <c r="W350" s="261"/>
      <c r="X350" s="261"/>
      <c r="Y350" s="261"/>
      <c r="Z350" s="261"/>
      <c r="AA350" s="261"/>
      <c r="AB350" s="261"/>
      <c r="AC350" s="239"/>
      <c r="AD350" s="278"/>
      <c r="AE350" s="278"/>
      <c r="AF350" s="238"/>
      <c r="AG350" s="239"/>
      <c r="AH350" s="239"/>
      <c r="AI350" s="239"/>
      <c r="AJ350" s="238"/>
    </row>
    <row r="351" spans="2:36" ht="40.5" customHeight="1" x14ac:dyDescent="0.3">
      <c r="B351" s="238"/>
      <c r="C351" s="238"/>
      <c r="D351" s="238"/>
      <c r="E351" s="227"/>
      <c r="F351" s="227"/>
      <c r="G351" s="227"/>
      <c r="H351" s="238"/>
      <c r="I351" s="238"/>
      <c r="J351" s="11" t="s">
        <v>120</v>
      </c>
      <c r="K351" s="7" t="s">
        <v>121</v>
      </c>
      <c r="L351" s="7" t="s">
        <v>119</v>
      </c>
      <c r="M351" s="63">
        <v>1</v>
      </c>
      <c r="N351" s="239"/>
      <c r="O351" s="238"/>
      <c r="P351" s="238"/>
      <c r="Q351" s="238"/>
      <c r="R351" s="265"/>
      <c r="S351" s="265"/>
      <c r="T351" s="271"/>
      <c r="U351" s="271"/>
      <c r="V351" s="261"/>
      <c r="W351" s="261"/>
      <c r="X351" s="261"/>
      <c r="Y351" s="261"/>
      <c r="Z351" s="261"/>
      <c r="AA351" s="261"/>
      <c r="AB351" s="261"/>
      <c r="AC351" s="239"/>
      <c r="AD351" s="278"/>
      <c r="AE351" s="278"/>
      <c r="AF351" s="238"/>
      <c r="AG351" s="239"/>
      <c r="AH351" s="239"/>
      <c r="AI351" s="239"/>
      <c r="AJ351" s="238"/>
    </row>
    <row r="352" spans="2:36" s="36" customFormat="1" ht="89.1" customHeight="1" x14ac:dyDescent="0.3">
      <c r="B352" s="238" t="s">
        <v>959</v>
      </c>
      <c r="C352" s="238" t="s">
        <v>286</v>
      </c>
      <c r="D352" s="238" t="s">
        <v>106</v>
      </c>
      <c r="E352" s="227" t="s">
        <v>67</v>
      </c>
      <c r="F352" s="227" t="s">
        <v>134</v>
      </c>
      <c r="G352" s="227" t="s">
        <v>147</v>
      </c>
      <c r="H352" s="238" t="s">
        <v>70</v>
      </c>
      <c r="I352" s="238" t="s">
        <v>79</v>
      </c>
      <c r="J352" s="28" t="s">
        <v>207</v>
      </c>
      <c r="K352" s="14" t="s">
        <v>107</v>
      </c>
      <c r="L352" s="14" t="s">
        <v>86</v>
      </c>
      <c r="M352" s="14">
        <v>40</v>
      </c>
      <c r="N352" s="239" t="s">
        <v>108</v>
      </c>
      <c r="O352" s="238" t="s">
        <v>287</v>
      </c>
      <c r="P352" s="238" t="s">
        <v>75</v>
      </c>
      <c r="Q352" s="238" t="s">
        <v>76</v>
      </c>
      <c r="R352" s="265" t="s">
        <v>77</v>
      </c>
      <c r="S352" s="265" t="s">
        <v>109</v>
      </c>
      <c r="T352" s="271">
        <f>+V352+Y352</f>
        <v>75970</v>
      </c>
      <c r="U352" s="271" t="s">
        <v>79</v>
      </c>
      <c r="V352" s="241">
        <v>64574.5</v>
      </c>
      <c r="W352" s="261" t="s">
        <v>79</v>
      </c>
      <c r="X352" s="261" t="s">
        <v>79</v>
      </c>
      <c r="Y352" s="241">
        <v>11395.5</v>
      </c>
      <c r="Z352" s="261" t="s">
        <v>98</v>
      </c>
      <c r="AA352" s="261" t="s">
        <v>79</v>
      </c>
      <c r="AB352" s="261">
        <v>8441.1200000000008</v>
      </c>
      <c r="AC352" s="239" t="s">
        <v>149</v>
      </c>
      <c r="AD352" s="278" t="s">
        <v>79</v>
      </c>
      <c r="AE352" s="278">
        <f>V352+Y352</f>
        <v>75970</v>
      </c>
      <c r="AF352" s="239" t="s">
        <v>79</v>
      </c>
      <c r="AG352" s="239" t="s">
        <v>33</v>
      </c>
      <c r="AH352" s="239" t="s">
        <v>247</v>
      </c>
      <c r="AI352" s="239" t="s">
        <v>250</v>
      </c>
      <c r="AJ352" s="239"/>
    </row>
    <row r="353" spans="2:36" s="36" customFormat="1" ht="86.1" customHeight="1" x14ac:dyDescent="0.3">
      <c r="B353" s="238"/>
      <c r="C353" s="238"/>
      <c r="D353" s="238"/>
      <c r="E353" s="227"/>
      <c r="F353" s="227"/>
      <c r="G353" s="227"/>
      <c r="H353" s="238"/>
      <c r="I353" s="238"/>
      <c r="J353" s="11" t="s">
        <v>111</v>
      </c>
      <c r="K353" s="7" t="s">
        <v>112</v>
      </c>
      <c r="L353" s="7" t="s">
        <v>85</v>
      </c>
      <c r="M353" s="7">
        <v>4</v>
      </c>
      <c r="N353" s="239"/>
      <c r="O353" s="238"/>
      <c r="P353" s="238"/>
      <c r="Q353" s="238"/>
      <c r="R353" s="265"/>
      <c r="S353" s="265"/>
      <c r="T353" s="271"/>
      <c r="U353" s="271"/>
      <c r="V353" s="242"/>
      <c r="W353" s="261"/>
      <c r="X353" s="261"/>
      <c r="Y353" s="242"/>
      <c r="Z353" s="261"/>
      <c r="AA353" s="261"/>
      <c r="AB353" s="261"/>
      <c r="AC353" s="239"/>
      <c r="AD353" s="278"/>
      <c r="AE353" s="278"/>
      <c r="AF353" s="238"/>
      <c r="AG353" s="239"/>
      <c r="AH353" s="239"/>
      <c r="AI353" s="239"/>
      <c r="AJ353" s="238"/>
    </row>
    <row r="354" spans="2:36" s="36" customFormat="1" ht="50.7" customHeight="1" x14ac:dyDescent="0.3">
      <c r="B354" s="238"/>
      <c r="C354" s="238"/>
      <c r="D354" s="238"/>
      <c r="E354" s="227"/>
      <c r="F354" s="227"/>
      <c r="G354" s="227"/>
      <c r="H354" s="238"/>
      <c r="I354" s="238"/>
      <c r="J354" s="11" t="s">
        <v>127</v>
      </c>
      <c r="K354" s="7" t="s">
        <v>128</v>
      </c>
      <c r="L354" s="7" t="s">
        <v>85</v>
      </c>
      <c r="M354" s="63">
        <v>71</v>
      </c>
      <c r="N354" s="239"/>
      <c r="O354" s="238"/>
      <c r="P354" s="238"/>
      <c r="Q354" s="238"/>
      <c r="R354" s="265"/>
      <c r="S354" s="265"/>
      <c r="T354" s="271"/>
      <c r="U354" s="271"/>
      <c r="V354" s="243"/>
      <c r="W354" s="261"/>
      <c r="X354" s="261"/>
      <c r="Y354" s="243"/>
      <c r="Z354" s="261"/>
      <c r="AA354" s="261"/>
      <c r="AB354" s="261"/>
      <c r="AC354" s="239"/>
      <c r="AD354" s="278"/>
      <c r="AE354" s="278"/>
      <c r="AF354" s="238"/>
      <c r="AG354" s="239"/>
      <c r="AH354" s="239"/>
      <c r="AI354" s="239"/>
      <c r="AJ354" s="238"/>
    </row>
    <row r="355" spans="2:36" s="36" customFormat="1" ht="89.1" customHeight="1" x14ac:dyDescent="0.3">
      <c r="B355" s="238" t="s">
        <v>960</v>
      </c>
      <c r="C355" s="238" t="s">
        <v>289</v>
      </c>
      <c r="D355" s="238" t="s">
        <v>106</v>
      </c>
      <c r="E355" s="227" t="s">
        <v>67</v>
      </c>
      <c r="F355" s="227" t="s">
        <v>134</v>
      </c>
      <c r="G355" s="227" t="s">
        <v>147</v>
      </c>
      <c r="H355" s="238" t="s">
        <v>70</v>
      </c>
      <c r="I355" s="238" t="s">
        <v>79</v>
      </c>
      <c r="J355" s="11" t="s">
        <v>207</v>
      </c>
      <c r="K355" s="7" t="s">
        <v>107</v>
      </c>
      <c r="L355" s="7" t="s">
        <v>86</v>
      </c>
      <c r="M355" s="63">
        <v>40</v>
      </c>
      <c r="N355" s="239" t="s">
        <v>108</v>
      </c>
      <c r="O355" s="238" t="s">
        <v>287</v>
      </c>
      <c r="P355" s="238" t="s">
        <v>75</v>
      </c>
      <c r="Q355" s="238" t="s">
        <v>76</v>
      </c>
      <c r="R355" s="265" t="s">
        <v>77</v>
      </c>
      <c r="S355" s="265" t="s">
        <v>109</v>
      </c>
      <c r="T355" s="271">
        <f>V355+Y355</f>
        <v>54469.98</v>
      </c>
      <c r="U355" s="271" t="s">
        <v>79</v>
      </c>
      <c r="V355" s="258">
        <v>46299.48</v>
      </c>
      <c r="W355" s="261" t="s">
        <v>79</v>
      </c>
      <c r="X355" s="261" t="s">
        <v>79</v>
      </c>
      <c r="Y355" s="261">
        <v>8170.5</v>
      </c>
      <c r="Z355" s="261" t="s">
        <v>98</v>
      </c>
      <c r="AA355" s="261" t="s">
        <v>79</v>
      </c>
      <c r="AB355" s="261">
        <v>6052.22</v>
      </c>
      <c r="AC355" s="239" t="s">
        <v>149</v>
      </c>
      <c r="AD355" s="278" t="s">
        <v>79</v>
      </c>
      <c r="AE355" s="278">
        <f>V355+Y355</f>
        <v>54469.98</v>
      </c>
      <c r="AF355" s="239" t="s">
        <v>79</v>
      </c>
      <c r="AG355" s="239" t="s">
        <v>33</v>
      </c>
      <c r="AH355" s="239" t="s">
        <v>247</v>
      </c>
      <c r="AI355" s="239" t="s">
        <v>252</v>
      </c>
      <c r="AJ355" s="239"/>
    </row>
    <row r="356" spans="2:36" s="36" customFormat="1" ht="86.1" customHeight="1" x14ac:dyDescent="0.3">
      <c r="B356" s="238"/>
      <c r="C356" s="238"/>
      <c r="D356" s="238"/>
      <c r="E356" s="227"/>
      <c r="F356" s="227"/>
      <c r="G356" s="227"/>
      <c r="H356" s="238"/>
      <c r="I356" s="238"/>
      <c r="J356" s="11" t="s">
        <v>111</v>
      </c>
      <c r="K356" s="7" t="s">
        <v>112</v>
      </c>
      <c r="L356" s="7" t="s">
        <v>85</v>
      </c>
      <c r="M356" s="63">
        <v>1</v>
      </c>
      <c r="N356" s="239"/>
      <c r="O356" s="238"/>
      <c r="P356" s="238"/>
      <c r="Q356" s="238"/>
      <c r="R356" s="265"/>
      <c r="S356" s="265"/>
      <c r="T356" s="271"/>
      <c r="U356" s="271"/>
      <c r="V356" s="259"/>
      <c r="W356" s="261"/>
      <c r="X356" s="261"/>
      <c r="Y356" s="261"/>
      <c r="Z356" s="261"/>
      <c r="AA356" s="261"/>
      <c r="AB356" s="261"/>
      <c r="AC356" s="239"/>
      <c r="AD356" s="278"/>
      <c r="AE356" s="278"/>
      <c r="AF356" s="238"/>
      <c r="AG356" s="239"/>
      <c r="AH356" s="239"/>
      <c r="AI356" s="239"/>
      <c r="AJ356" s="238"/>
    </row>
    <row r="357" spans="2:36" s="36" customFormat="1" ht="54" customHeight="1" x14ac:dyDescent="0.3">
      <c r="B357" s="238"/>
      <c r="C357" s="238"/>
      <c r="D357" s="238"/>
      <c r="E357" s="227"/>
      <c r="F357" s="227"/>
      <c r="G357" s="227"/>
      <c r="H357" s="238"/>
      <c r="I357" s="238"/>
      <c r="J357" s="11" t="s">
        <v>127</v>
      </c>
      <c r="K357" s="7" t="s">
        <v>128</v>
      </c>
      <c r="L357" s="7" t="s">
        <v>85</v>
      </c>
      <c r="M357" s="63">
        <v>6</v>
      </c>
      <c r="N357" s="239"/>
      <c r="O357" s="238"/>
      <c r="P357" s="238"/>
      <c r="Q357" s="238"/>
      <c r="R357" s="265"/>
      <c r="S357" s="265"/>
      <c r="T357" s="271"/>
      <c r="U357" s="271"/>
      <c r="V357" s="260"/>
      <c r="W357" s="261"/>
      <c r="X357" s="261"/>
      <c r="Y357" s="261"/>
      <c r="Z357" s="261"/>
      <c r="AA357" s="261"/>
      <c r="AB357" s="261"/>
      <c r="AC357" s="239"/>
      <c r="AD357" s="278"/>
      <c r="AE357" s="278"/>
      <c r="AF357" s="238"/>
      <c r="AG357" s="239"/>
      <c r="AH357" s="239"/>
      <c r="AI357" s="239"/>
      <c r="AJ357" s="238"/>
    </row>
    <row r="358" spans="2:36" s="36" customFormat="1" ht="106.95" customHeight="1" x14ac:dyDescent="0.3">
      <c r="B358" s="238" t="s">
        <v>1122</v>
      </c>
      <c r="C358" s="238" t="s">
        <v>284</v>
      </c>
      <c r="D358" s="238" t="s">
        <v>106</v>
      </c>
      <c r="E358" s="227" t="s">
        <v>67</v>
      </c>
      <c r="F358" s="227" t="s">
        <v>134</v>
      </c>
      <c r="G358" s="227" t="s">
        <v>147</v>
      </c>
      <c r="H358" s="238" t="s">
        <v>70</v>
      </c>
      <c r="I358" s="238" t="s">
        <v>79</v>
      </c>
      <c r="J358" s="11" t="s">
        <v>207</v>
      </c>
      <c r="K358" s="7" t="s">
        <v>107</v>
      </c>
      <c r="L358" s="7" t="s">
        <v>86</v>
      </c>
      <c r="M358" s="63">
        <v>40</v>
      </c>
      <c r="N358" s="239" t="s">
        <v>108</v>
      </c>
      <c r="O358" s="238" t="s">
        <v>287</v>
      </c>
      <c r="P358" s="238" t="s">
        <v>75</v>
      </c>
      <c r="Q358" s="238" t="s">
        <v>76</v>
      </c>
      <c r="R358" s="265" t="s">
        <v>77</v>
      </c>
      <c r="S358" s="265" t="s">
        <v>109</v>
      </c>
      <c r="T358" s="271">
        <f>V358+Y358</f>
        <v>21703.29</v>
      </c>
      <c r="U358" s="271" t="s">
        <v>79</v>
      </c>
      <c r="V358" s="258">
        <v>18447.8</v>
      </c>
      <c r="W358" s="261" t="s">
        <v>79</v>
      </c>
      <c r="X358" s="261" t="s">
        <v>79</v>
      </c>
      <c r="Y358" s="261">
        <v>3255.49</v>
      </c>
      <c r="Z358" s="261" t="s">
        <v>98</v>
      </c>
      <c r="AA358" s="261" t="s">
        <v>79</v>
      </c>
      <c r="AB358" s="261">
        <v>2411.48</v>
      </c>
      <c r="AC358" s="239" t="s">
        <v>149</v>
      </c>
      <c r="AD358" s="278" t="s">
        <v>79</v>
      </c>
      <c r="AE358" s="278">
        <f>V358+Y358</f>
        <v>21703.29</v>
      </c>
      <c r="AF358" s="239" t="s">
        <v>79</v>
      </c>
      <c r="AG358" s="239" t="s">
        <v>33</v>
      </c>
      <c r="AH358" s="239" t="s">
        <v>166</v>
      </c>
      <c r="AI358" s="239" t="s">
        <v>167</v>
      </c>
      <c r="AJ358" s="239"/>
    </row>
    <row r="359" spans="2:36" s="36" customFormat="1" ht="86.1" customHeight="1" x14ac:dyDescent="0.3">
      <c r="B359" s="238"/>
      <c r="C359" s="238"/>
      <c r="D359" s="238"/>
      <c r="E359" s="227"/>
      <c r="F359" s="227"/>
      <c r="G359" s="227"/>
      <c r="H359" s="238"/>
      <c r="I359" s="238"/>
      <c r="J359" s="11" t="s">
        <v>111</v>
      </c>
      <c r="K359" s="7" t="s">
        <v>112</v>
      </c>
      <c r="L359" s="7" t="s">
        <v>85</v>
      </c>
      <c r="M359" s="63">
        <v>1</v>
      </c>
      <c r="N359" s="239"/>
      <c r="O359" s="238"/>
      <c r="P359" s="238"/>
      <c r="Q359" s="238"/>
      <c r="R359" s="265"/>
      <c r="S359" s="265"/>
      <c r="T359" s="271"/>
      <c r="U359" s="271"/>
      <c r="V359" s="259"/>
      <c r="W359" s="261"/>
      <c r="X359" s="261"/>
      <c r="Y359" s="261"/>
      <c r="Z359" s="261"/>
      <c r="AA359" s="261"/>
      <c r="AB359" s="261"/>
      <c r="AC359" s="239"/>
      <c r="AD359" s="278"/>
      <c r="AE359" s="278"/>
      <c r="AF359" s="238"/>
      <c r="AG359" s="239"/>
      <c r="AH359" s="239"/>
      <c r="AI359" s="239"/>
      <c r="AJ359" s="238"/>
    </row>
    <row r="360" spans="2:36" s="36" customFormat="1" ht="88.5" customHeight="1" x14ac:dyDescent="0.3">
      <c r="B360" s="238"/>
      <c r="C360" s="238"/>
      <c r="D360" s="238"/>
      <c r="E360" s="227"/>
      <c r="F360" s="227"/>
      <c r="G360" s="227"/>
      <c r="H360" s="238"/>
      <c r="I360" s="238"/>
      <c r="J360" s="11" t="s">
        <v>127</v>
      </c>
      <c r="K360" s="7" t="s">
        <v>128</v>
      </c>
      <c r="L360" s="7" t="s">
        <v>85</v>
      </c>
      <c r="M360" s="63">
        <v>15</v>
      </c>
      <c r="N360" s="239"/>
      <c r="O360" s="238"/>
      <c r="P360" s="238"/>
      <c r="Q360" s="238"/>
      <c r="R360" s="265"/>
      <c r="S360" s="265"/>
      <c r="T360" s="271"/>
      <c r="U360" s="271"/>
      <c r="V360" s="260"/>
      <c r="W360" s="261"/>
      <c r="X360" s="261"/>
      <c r="Y360" s="261"/>
      <c r="Z360" s="261"/>
      <c r="AA360" s="261"/>
      <c r="AB360" s="261"/>
      <c r="AC360" s="239"/>
      <c r="AD360" s="278"/>
      <c r="AE360" s="278"/>
      <c r="AF360" s="238"/>
      <c r="AG360" s="239"/>
      <c r="AH360" s="239"/>
      <c r="AI360" s="239"/>
      <c r="AJ360" s="238"/>
    </row>
    <row r="361" spans="2:36" s="36" customFormat="1" ht="89.1" customHeight="1" x14ac:dyDescent="0.3">
      <c r="B361" s="238" t="s">
        <v>1274</v>
      </c>
      <c r="C361" s="238" t="s">
        <v>289</v>
      </c>
      <c r="D361" s="238" t="s">
        <v>106</v>
      </c>
      <c r="E361" s="227" t="s">
        <v>67</v>
      </c>
      <c r="F361" s="227" t="s">
        <v>134</v>
      </c>
      <c r="G361" s="227" t="s">
        <v>147</v>
      </c>
      <c r="H361" s="238" t="s">
        <v>70</v>
      </c>
      <c r="I361" s="238" t="s">
        <v>79</v>
      </c>
      <c r="J361" s="11" t="s">
        <v>207</v>
      </c>
      <c r="K361" s="7" t="s">
        <v>107</v>
      </c>
      <c r="L361" s="7" t="s">
        <v>86</v>
      </c>
      <c r="M361" s="63">
        <v>40</v>
      </c>
      <c r="N361" s="239" t="s">
        <v>108</v>
      </c>
      <c r="O361" s="238" t="s">
        <v>287</v>
      </c>
      <c r="P361" s="238" t="s">
        <v>75</v>
      </c>
      <c r="Q361" s="238" t="s">
        <v>76</v>
      </c>
      <c r="R361" s="265" t="s">
        <v>77</v>
      </c>
      <c r="S361" s="265" t="s">
        <v>109</v>
      </c>
      <c r="T361" s="271">
        <f>V361+Y361</f>
        <v>54469.909999999996</v>
      </c>
      <c r="U361" s="271" t="s">
        <v>79</v>
      </c>
      <c r="V361" s="258">
        <v>46299.42</v>
      </c>
      <c r="W361" s="261" t="s">
        <v>79</v>
      </c>
      <c r="X361" s="261" t="s">
        <v>79</v>
      </c>
      <c r="Y361" s="261">
        <v>8170.49</v>
      </c>
      <c r="Z361" s="261" t="s">
        <v>98</v>
      </c>
      <c r="AA361" s="261" t="s">
        <v>79</v>
      </c>
      <c r="AB361" s="261">
        <v>6052.21</v>
      </c>
      <c r="AC361" s="239" t="s">
        <v>149</v>
      </c>
      <c r="AD361" s="278" t="s">
        <v>79</v>
      </c>
      <c r="AE361" s="278">
        <f>V361+Y361</f>
        <v>54469.909999999996</v>
      </c>
      <c r="AF361" s="239" t="s">
        <v>79</v>
      </c>
      <c r="AG361" s="239" t="s">
        <v>33</v>
      </c>
      <c r="AH361" s="239" t="s">
        <v>1258</v>
      </c>
      <c r="AI361" s="239" t="s">
        <v>510</v>
      </c>
      <c r="AJ361" s="239"/>
    </row>
    <row r="362" spans="2:36" s="36" customFormat="1" ht="86.1" customHeight="1" x14ac:dyDescent="0.3">
      <c r="B362" s="238"/>
      <c r="C362" s="238"/>
      <c r="D362" s="238"/>
      <c r="E362" s="227"/>
      <c r="F362" s="227"/>
      <c r="G362" s="227"/>
      <c r="H362" s="238"/>
      <c r="I362" s="238"/>
      <c r="J362" s="11" t="s">
        <v>111</v>
      </c>
      <c r="K362" s="7" t="s">
        <v>112</v>
      </c>
      <c r="L362" s="7" t="s">
        <v>85</v>
      </c>
      <c r="M362" s="63">
        <v>1</v>
      </c>
      <c r="N362" s="239"/>
      <c r="O362" s="238"/>
      <c r="P362" s="238"/>
      <c r="Q362" s="238"/>
      <c r="R362" s="265"/>
      <c r="S362" s="265"/>
      <c r="T362" s="271"/>
      <c r="U362" s="271"/>
      <c r="V362" s="259"/>
      <c r="W362" s="261"/>
      <c r="X362" s="261"/>
      <c r="Y362" s="261"/>
      <c r="Z362" s="261"/>
      <c r="AA362" s="261"/>
      <c r="AB362" s="261"/>
      <c r="AC362" s="239"/>
      <c r="AD362" s="278"/>
      <c r="AE362" s="278"/>
      <c r="AF362" s="238"/>
      <c r="AG362" s="239"/>
      <c r="AH362" s="239"/>
      <c r="AI362" s="239"/>
      <c r="AJ362" s="238"/>
    </row>
    <row r="363" spans="2:36" s="36" customFormat="1" ht="54" customHeight="1" x14ac:dyDescent="0.3">
      <c r="B363" s="238"/>
      <c r="C363" s="238"/>
      <c r="D363" s="238"/>
      <c r="E363" s="227"/>
      <c r="F363" s="227"/>
      <c r="G363" s="227"/>
      <c r="H363" s="238"/>
      <c r="I363" s="238"/>
      <c r="J363" s="11" t="s">
        <v>127</v>
      </c>
      <c r="K363" s="7" t="s">
        <v>128</v>
      </c>
      <c r="L363" s="7" t="s">
        <v>85</v>
      </c>
      <c r="M363" s="63">
        <v>6</v>
      </c>
      <c r="N363" s="239"/>
      <c r="O363" s="238"/>
      <c r="P363" s="238"/>
      <c r="Q363" s="238"/>
      <c r="R363" s="265"/>
      <c r="S363" s="265"/>
      <c r="T363" s="271"/>
      <c r="U363" s="271"/>
      <c r="V363" s="260"/>
      <c r="W363" s="261"/>
      <c r="X363" s="261"/>
      <c r="Y363" s="261"/>
      <c r="Z363" s="261"/>
      <c r="AA363" s="261"/>
      <c r="AB363" s="261"/>
      <c r="AC363" s="239"/>
      <c r="AD363" s="278"/>
      <c r="AE363" s="278"/>
      <c r="AF363" s="238"/>
      <c r="AG363" s="239"/>
      <c r="AH363" s="239"/>
      <c r="AI363" s="239"/>
      <c r="AJ363" s="238"/>
    </row>
    <row r="364" spans="2:36" ht="96.6" x14ac:dyDescent="0.3">
      <c r="B364" s="231" t="s">
        <v>554</v>
      </c>
      <c r="C364" s="231" t="s">
        <v>555</v>
      </c>
      <c r="D364" s="231" t="s">
        <v>66</v>
      </c>
      <c r="E364" s="236" t="s">
        <v>604</v>
      </c>
      <c r="F364" s="226" t="s">
        <v>134</v>
      </c>
      <c r="G364" s="227" t="s">
        <v>147</v>
      </c>
      <c r="H364" s="238" t="s">
        <v>70</v>
      </c>
      <c r="I364" s="238" t="s">
        <v>79</v>
      </c>
      <c r="J364" s="11" t="s">
        <v>207</v>
      </c>
      <c r="K364" s="7" t="s">
        <v>107</v>
      </c>
      <c r="L364" s="7" t="s">
        <v>86</v>
      </c>
      <c r="M364" s="63">
        <v>40</v>
      </c>
      <c r="N364" s="239" t="s">
        <v>108</v>
      </c>
      <c r="O364" s="238" t="s">
        <v>576</v>
      </c>
      <c r="P364" s="231" t="s">
        <v>75</v>
      </c>
      <c r="Q364" s="231" t="s">
        <v>76</v>
      </c>
      <c r="R364" s="262" t="s">
        <v>77</v>
      </c>
      <c r="S364" s="262" t="s">
        <v>109</v>
      </c>
      <c r="T364" s="271">
        <f>V364+Y364</f>
        <v>151800</v>
      </c>
      <c r="U364" s="271">
        <f>+T364/M365</f>
        <v>50600</v>
      </c>
      <c r="V364" s="258">
        <v>129030</v>
      </c>
      <c r="W364" s="261" t="s">
        <v>98</v>
      </c>
      <c r="X364" s="261" t="s">
        <v>98</v>
      </c>
      <c r="Y364" s="261">
        <v>22770</v>
      </c>
      <c r="Z364" s="261" t="s">
        <v>98</v>
      </c>
      <c r="AA364" s="261" t="s">
        <v>79</v>
      </c>
      <c r="AB364" s="261">
        <v>68200</v>
      </c>
      <c r="AC364" s="239" t="s">
        <v>149</v>
      </c>
      <c r="AD364" s="278" t="s">
        <v>79</v>
      </c>
      <c r="AE364" s="278">
        <f>V364+Y364</f>
        <v>151800</v>
      </c>
      <c r="AF364" s="238" t="s">
        <v>79</v>
      </c>
      <c r="AG364" s="239" t="s">
        <v>33</v>
      </c>
      <c r="AH364" s="239" t="s">
        <v>158</v>
      </c>
      <c r="AI364" s="239" t="s">
        <v>160</v>
      </c>
      <c r="AJ364" s="238"/>
    </row>
    <row r="365" spans="2:36" ht="62.7" customHeight="1" x14ac:dyDescent="0.3">
      <c r="B365" s="232"/>
      <c r="C365" s="232"/>
      <c r="D365" s="232"/>
      <c r="E365" s="572"/>
      <c r="F365" s="234"/>
      <c r="G365" s="227"/>
      <c r="H365" s="238"/>
      <c r="I365" s="238"/>
      <c r="J365" s="11" t="s">
        <v>111</v>
      </c>
      <c r="K365" s="7" t="s">
        <v>112</v>
      </c>
      <c r="L365" s="7" t="s">
        <v>85</v>
      </c>
      <c r="M365" s="63">
        <v>3</v>
      </c>
      <c r="N365" s="239"/>
      <c r="O365" s="238"/>
      <c r="P365" s="232"/>
      <c r="Q365" s="232"/>
      <c r="R365" s="263"/>
      <c r="S365" s="263"/>
      <c r="T365" s="271"/>
      <c r="U365" s="271"/>
      <c r="V365" s="259"/>
      <c r="W365" s="261"/>
      <c r="X365" s="261"/>
      <c r="Y365" s="261"/>
      <c r="Z365" s="261"/>
      <c r="AA365" s="261"/>
      <c r="AB365" s="261"/>
      <c r="AC365" s="239"/>
      <c r="AD365" s="278"/>
      <c r="AE365" s="278"/>
      <c r="AF365" s="238"/>
      <c r="AG365" s="239"/>
      <c r="AH365" s="239"/>
      <c r="AI365" s="239"/>
      <c r="AJ365" s="238"/>
    </row>
    <row r="366" spans="2:36" ht="111.6" customHeight="1" x14ac:dyDescent="0.3">
      <c r="B366" s="233"/>
      <c r="C366" s="233"/>
      <c r="D366" s="233"/>
      <c r="E366" s="573"/>
      <c r="F366" s="273"/>
      <c r="G366" s="227"/>
      <c r="H366" s="238"/>
      <c r="I366" s="238"/>
      <c r="J366" s="11" t="s">
        <v>127</v>
      </c>
      <c r="K366" s="7" t="s">
        <v>128</v>
      </c>
      <c r="L366" s="7" t="s">
        <v>85</v>
      </c>
      <c r="M366" s="63">
        <v>102</v>
      </c>
      <c r="N366" s="239"/>
      <c r="O366" s="238"/>
      <c r="P366" s="233"/>
      <c r="Q366" s="233"/>
      <c r="R366" s="264"/>
      <c r="S366" s="264"/>
      <c r="T366" s="271"/>
      <c r="U366" s="271"/>
      <c r="V366" s="260"/>
      <c r="W366" s="261"/>
      <c r="X366" s="261"/>
      <c r="Y366" s="261"/>
      <c r="Z366" s="261"/>
      <c r="AA366" s="261"/>
      <c r="AB366" s="261"/>
      <c r="AC366" s="239"/>
      <c r="AD366" s="278"/>
      <c r="AE366" s="278"/>
      <c r="AF366" s="238"/>
      <c r="AG366" s="239"/>
      <c r="AH366" s="239"/>
      <c r="AI366" s="239"/>
      <c r="AJ366" s="238"/>
    </row>
    <row r="367" spans="2:36" ht="96.6" x14ac:dyDescent="0.3">
      <c r="B367" s="231" t="s">
        <v>557</v>
      </c>
      <c r="C367" s="231" t="s">
        <v>558</v>
      </c>
      <c r="D367" s="231" t="s">
        <v>66</v>
      </c>
      <c r="E367" s="236" t="s">
        <v>604</v>
      </c>
      <c r="F367" s="226" t="s">
        <v>134</v>
      </c>
      <c r="G367" s="227" t="s">
        <v>147</v>
      </c>
      <c r="H367" s="238" t="s">
        <v>70</v>
      </c>
      <c r="I367" s="238" t="s">
        <v>79</v>
      </c>
      <c r="J367" s="11" t="s">
        <v>207</v>
      </c>
      <c r="K367" s="7" t="s">
        <v>107</v>
      </c>
      <c r="L367" s="7" t="s">
        <v>86</v>
      </c>
      <c r="M367" s="63">
        <v>40</v>
      </c>
      <c r="N367" s="239" t="s">
        <v>108</v>
      </c>
      <c r="O367" s="238" t="s">
        <v>576</v>
      </c>
      <c r="P367" s="231" t="s">
        <v>75</v>
      </c>
      <c r="Q367" s="231" t="s">
        <v>76</v>
      </c>
      <c r="R367" s="262" t="s">
        <v>77</v>
      </c>
      <c r="S367" s="262" t="s">
        <v>109</v>
      </c>
      <c r="T367" s="271">
        <f>V367+Y367</f>
        <v>103500</v>
      </c>
      <c r="U367" s="271">
        <f>+T367/M368</f>
        <v>51750</v>
      </c>
      <c r="V367" s="261">
        <v>87975</v>
      </c>
      <c r="W367" s="261" t="s">
        <v>98</v>
      </c>
      <c r="X367" s="261" t="s">
        <v>98</v>
      </c>
      <c r="Y367" s="261">
        <v>15525</v>
      </c>
      <c r="Z367" s="261" t="s">
        <v>98</v>
      </c>
      <c r="AA367" s="261" t="s">
        <v>79</v>
      </c>
      <c r="AB367" s="261">
        <v>46500</v>
      </c>
      <c r="AC367" s="239" t="s">
        <v>149</v>
      </c>
      <c r="AD367" s="278" t="s">
        <v>79</v>
      </c>
      <c r="AE367" s="278">
        <f>V367+Y367</f>
        <v>103500</v>
      </c>
      <c r="AF367" s="238" t="s">
        <v>79</v>
      </c>
      <c r="AG367" s="239" t="s">
        <v>33</v>
      </c>
      <c r="AH367" s="239" t="s">
        <v>158</v>
      </c>
      <c r="AI367" s="239" t="s">
        <v>160</v>
      </c>
      <c r="AJ367" s="238"/>
    </row>
    <row r="368" spans="2:36" ht="62.7" customHeight="1" x14ac:dyDescent="0.3">
      <c r="B368" s="232"/>
      <c r="C368" s="232"/>
      <c r="D368" s="232"/>
      <c r="E368" s="572"/>
      <c r="F368" s="234"/>
      <c r="G368" s="227"/>
      <c r="H368" s="238"/>
      <c r="I368" s="238"/>
      <c r="J368" s="11" t="s">
        <v>111</v>
      </c>
      <c r="K368" s="7" t="s">
        <v>112</v>
      </c>
      <c r="L368" s="7" t="s">
        <v>85</v>
      </c>
      <c r="M368" s="63">
        <v>2</v>
      </c>
      <c r="N368" s="239"/>
      <c r="O368" s="238"/>
      <c r="P368" s="232"/>
      <c r="Q368" s="232"/>
      <c r="R368" s="263"/>
      <c r="S368" s="263"/>
      <c r="T368" s="271"/>
      <c r="U368" s="271"/>
      <c r="V368" s="261"/>
      <c r="W368" s="261"/>
      <c r="X368" s="261"/>
      <c r="Y368" s="261"/>
      <c r="Z368" s="261"/>
      <c r="AA368" s="261"/>
      <c r="AB368" s="261"/>
      <c r="AC368" s="239"/>
      <c r="AD368" s="278"/>
      <c r="AE368" s="278"/>
      <c r="AF368" s="238"/>
      <c r="AG368" s="239"/>
      <c r="AH368" s="239"/>
      <c r="AI368" s="239"/>
      <c r="AJ368" s="238"/>
    </row>
    <row r="369" spans="2:36" ht="131.1" customHeight="1" x14ac:dyDescent="0.3">
      <c r="B369" s="233"/>
      <c r="C369" s="233"/>
      <c r="D369" s="233"/>
      <c r="E369" s="573"/>
      <c r="F369" s="273"/>
      <c r="G369" s="227"/>
      <c r="H369" s="238"/>
      <c r="I369" s="238"/>
      <c r="J369" s="11" t="s">
        <v>127</v>
      </c>
      <c r="K369" s="7" t="s">
        <v>128</v>
      </c>
      <c r="L369" s="7" t="s">
        <v>85</v>
      </c>
      <c r="M369" s="63">
        <v>70</v>
      </c>
      <c r="N369" s="239"/>
      <c r="O369" s="238"/>
      <c r="P369" s="233"/>
      <c r="Q369" s="233"/>
      <c r="R369" s="264"/>
      <c r="S369" s="264"/>
      <c r="T369" s="271"/>
      <c r="U369" s="271"/>
      <c r="V369" s="261"/>
      <c r="W369" s="261"/>
      <c r="X369" s="261"/>
      <c r="Y369" s="261"/>
      <c r="Z369" s="261"/>
      <c r="AA369" s="261"/>
      <c r="AB369" s="261"/>
      <c r="AC369" s="239"/>
      <c r="AD369" s="278"/>
      <c r="AE369" s="278"/>
      <c r="AF369" s="238"/>
      <c r="AG369" s="239"/>
      <c r="AH369" s="239"/>
      <c r="AI369" s="239"/>
      <c r="AJ369" s="238"/>
    </row>
    <row r="370" spans="2:36" s="149" customFormat="1" ht="96.6" x14ac:dyDescent="0.3">
      <c r="B370" s="306" t="s">
        <v>1219</v>
      </c>
      <c r="C370" s="306" t="s">
        <v>559</v>
      </c>
      <c r="D370" s="306" t="s">
        <v>66</v>
      </c>
      <c r="E370" s="479" t="s">
        <v>604</v>
      </c>
      <c r="F370" s="313" t="s">
        <v>134</v>
      </c>
      <c r="G370" s="322" t="s">
        <v>147</v>
      </c>
      <c r="H370" s="270" t="s">
        <v>70</v>
      </c>
      <c r="I370" s="270" t="s">
        <v>79</v>
      </c>
      <c r="J370" s="20" t="s">
        <v>207</v>
      </c>
      <c r="K370" s="27" t="s">
        <v>107</v>
      </c>
      <c r="L370" s="27" t="s">
        <v>86</v>
      </c>
      <c r="M370" s="61">
        <v>40</v>
      </c>
      <c r="N370" s="279" t="s">
        <v>108</v>
      </c>
      <c r="O370" s="270" t="s">
        <v>576</v>
      </c>
      <c r="P370" s="306" t="s">
        <v>75</v>
      </c>
      <c r="Q370" s="306" t="s">
        <v>76</v>
      </c>
      <c r="R370" s="351" t="s">
        <v>77</v>
      </c>
      <c r="S370" s="351" t="s">
        <v>109</v>
      </c>
      <c r="T370" s="286">
        <f>V370+Y370</f>
        <v>17250</v>
      </c>
      <c r="U370" s="286">
        <f>+T370/M371</f>
        <v>17250</v>
      </c>
      <c r="V370" s="269">
        <v>14662.5</v>
      </c>
      <c r="W370" s="269" t="s">
        <v>98</v>
      </c>
      <c r="X370" s="269" t="s">
        <v>98</v>
      </c>
      <c r="Y370" s="269">
        <v>2587.5</v>
      </c>
      <c r="Z370" s="269" t="s">
        <v>98</v>
      </c>
      <c r="AA370" s="269" t="s">
        <v>79</v>
      </c>
      <c r="AB370" s="269">
        <v>7750</v>
      </c>
      <c r="AC370" s="279" t="s">
        <v>149</v>
      </c>
      <c r="AD370" s="295" t="s">
        <v>79</v>
      </c>
      <c r="AE370" s="295">
        <f>V370+Y370</f>
        <v>17250</v>
      </c>
      <c r="AF370" s="270" t="s">
        <v>79</v>
      </c>
      <c r="AG370" s="279" t="s">
        <v>33</v>
      </c>
      <c r="AH370" s="279" t="s">
        <v>158</v>
      </c>
      <c r="AI370" s="279" t="s">
        <v>160</v>
      </c>
      <c r="AJ370" s="270"/>
    </row>
    <row r="371" spans="2:36" s="149" customFormat="1" ht="62.7" customHeight="1" x14ac:dyDescent="0.3">
      <c r="B371" s="307"/>
      <c r="C371" s="307"/>
      <c r="D371" s="307"/>
      <c r="E371" s="574"/>
      <c r="F371" s="314"/>
      <c r="G371" s="322"/>
      <c r="H371" s="270"/>
      <c r="I371" s="270"/>
      <c r="J371" s="20" t="s">
        <v>111</v>
      </c>
      <c r="K371" s="27" t="s">
        <v>112</v>
      </c>
      <c r="L371" s="27" t="s">
        <v>85</v>
      </c>
      <c r="M371" s="61">
        <v>1</v>
      </c>
      <c r="N371" s="279"/>
      <c r="O371" s="270"/>
      <c r="P371" s="307"/>
      <c r="Q371" s="307"/>
      <c r="R371" s="436"/>
      <c r="S371" s="436"/>
      <c r="T371" s="286"/>
      <c r="U371" s="286"/>
      <c r="V371" s="269"/>
      <c r="W371" s="269"/>
      <c r="X371" s="269"/>
      <c r="Y371" s="269"/>
      <c r="Z371" s="269"/>
      <c r="AA371" s="269"/>
      <c r="AB371" s="269"/>
      <c r="AC371" s="279"/>
      <c r="AD371" s="295"/>
      <c r="AE371" s="295"/>
      <c r="AF371" s="270"/>
      <c r="AG371" s="279"/>
      <c r="AH371" s="279"/>
      <c r="AI371" s="279"/>
      <c r="AJ371" s="270"/>
    </row>
    <row r="372" spans="2:36" s="149" customFormat="1" ht="27.6" x14ac:dyDescent="0.3">
      <c r="B372" s="308"/>
      <c r="C372" s="308"/>
      <c r="D372" s="308"/>
      <c r="E372" s="575"/>
      <c r="F372" s="315"/>
      <c r="G372" s="322"/>
      <c r="H372" s="270"/>
      <c r="I372" s="270"/>
      <c r="J372" s="20" t="s">
        <v>127</v>
      </c>
      <c r="K372" s="27" t="s">
        <v>128</v>
      </c>
      <c r="L372" s="27" t="s">
        <v>85</v>
      </c>
      <c r="M372" s="61">
        <v>10</v>
      </c>
      <c r="N372" s="279"/>
      <c r="O372" s="270"/>
      <c r="P372" s="308"/>
      <c r="Q372" s="308"/>
      <c r="R372" s="437"/>
      <c r="S372" s="437"/>
      <c r="T372" s="286"/>
      <c r="U372" s="286"/>
      <c r="V372" s="269"/>
      <c r="W372" s="269"/>
      <c r="X372" s="269"/>
      <c r="Y372" s="269"/>
      <c r="Z372" s="269"/>
      <c r="AA372" s="269"/>
      <c r="AB372" s="269"/>
      <c r="AC372" s="279"/>
      <c r="AD372" s="295"/>
      <c r="AE372" s="295"/>
      <c r="AF372" s="270"/>
      <c r="AG372" s="279"/>
      <c r="AH372" s="279"/>
      <c r="AI372" s="279"/>
      <c r="AJ372" s="270"/>
    </row>
    <row r="373" spans="2:36" ht="96.6" x14ac:dyDescent="0.3">
      <c r="B373" s="231" t="s">
        <v>560</v>
      </c>
      <c r="C373" s="231" t="s">
        <v>561</v>
      </c>
      <c r="D373" s="231" t="s">
        <v>66</v>
      </c>
      <c r="E373" s="236" t="s">
        <v>604</v>
      </c>
      <c r="F373" s="226" t="s">
        <v>134</v>
      </c>
      <c r="G373" s="227" t="s">
        <v>147</v>
      </c>
      <c r="H373" s="238" t="s">
        <v>70</v>
      </c>
      <c r="I373" s="238" t="s">
        <v>79</v>
      </c>
      <c r="J373" s="11" t="s">
        <v>207</v>
      </c>
      <c r="K373" s="7" t="s">
        <v>107</v>
      </c>
      <c r="L373" s="7" t="s">
        <v>86</v>
      </c>
      <c r="M373" s="63">
        <v>40</v>
      </c>
      <c r="N373" s="239" t="s">
        <v>108</v>
      </c>
      <c r="O373" s="238" t="s">
        <v>576</v>
      </c>
      <c r="P373" s="231" t="s">
        <v>75</v>
      </c>
      <c r="Q373" s="231" t="s">
        <v>76</v>
      </c>
      <c r="R373" s="262" t="s">
        <v>77</v>
      </c>
      <c r="S373" s="262" t="s">
        <v>109</v>
      </c>
      <c r="T373" s="271">
        <f>V373+Y373</f>
        <v>62100</v>
      </c>
      <c r="U373" s="271">
        <f>+T373/M374</f>
        <v>31050</v>
      </c>
      <c r="V373" s="261">
        <v>52785</v>
      </c>
      <c r="W373" s="261" t="s">
        <v>98</v>
      </c>
      <c r="X373" s="261" t="s">
        <v>98</v>
      </c>
      <c r="Y373" s="261">
        <v>9315</v>
      </c>
      <c r="Z373" s="261" t="s">
        <v>98</v>
      </c>
      <c r="AA373" s="261" t="s">
        <v>79</v>
      </c>
      <c r="AB373" s="261">
        <v>27900</v>
      </c>
      <c r="AC373" s="239" t="s">
        <v>149</v>
      </c>
      <c r="AD373" s="278" t="s">
        <v>79</v>
      </c>
      <c r="AE373" s="278">
        <f>V373+Y373</f>
        <v>62100</v>
      </c>
      <c r="AF373" s="238" t="s">
        <v>79</v>
      </c>
      <c r="AG373" s="239" t="s">
        <v>33</v>
      </c>
      <c r="AH373" s="239" t="s">
        <v>160</v>
      </c>
      <c r="AI373" s="239" t="s">
        <v>161</v>
      </c>
      <c r="AJ373" s="238"/>
    </row>
    <row r="374" spans="2:36" ht="62.7" customHeight="1" x14ac:dyDescent="0.3">
      <c r="B374" s="232"/>
      <c r="C374" s="232"/>
      <c r="D374" s="232"/>
      <c r="E374" s="572"/>
      <c r="F374" s="234"/>
      <c r="G374" s="227"/>
      <c r="H374" s="238"/>
      <c r="I374" s="238"/>
      <c r="J374" s="11" t="s">
        <v>111</v>
      </c>
      <c r="K374" s="7" t="s">
        <v>112</v>
      </c>
      <c r="L374" s="7" t="s">
        <v>85</v>
      </c>
      <c r="M374" s="63">
        <v>2</v>
      </c>
      <c r="N374" s="239"/>
      <c r="O374" s="238"/>
      <c r="P374" s="232"/>
      <c r="Q374" s="232"/>
      <c r="R374" s="263"/>
      <c r="S374" s="263"/>
      <c r="T374" s="271"/>
      <c r="U374" s="271"/>
      <c r="V374" s="261"/>
      <c r="W374" s="261"/>
      <c r="X374" s="261"/>
      <c r="Y374" s="261"/>
      <c r="Z374" s="261"/>
      <c r="AA374" s="261"/>
      <c r="AB374" s="261"/>
      <c r="AC374" s="239"/>
      <c r="AD374" s="278"/>
      <c r="AE374" s="278"/>
      <c r="AF374" s="238"/>
      <c r="AG374" s="239"/>
      <c r="AH374" s="239"/>
      <c r="AI374" s="239"/>
      <c r="AJ374" s="238"/>
    </row>
    <row r="375" spans="2:36" ht="115.5" customHeight="1" x14ac:dyDescent="0.3">
      <c r="B375" s="233"/>
      <c r="C375" s="233"/>
      <c r="D375" s="233"/>
      <c r="E375" s="573"/>
      <c r="F375" s="273"/>
      <c r="G375" s="227"/>
      <c r="H375" s="238"/>
      <c r="I375" s="238"/>
      <c r="J375" s="11" t="s">
        <v>127</v>
      </c>
      <c r="K375" s="7" t="s">
        <v>128</v>
      </c>
      <c r="L375" s="7" t="s">
        <v>85</v>
      </c>
      <c r="M375" s="63">
        <v>42</v>
      </c>
      <c r="N375" s="239"/>
      <c r="O375" s="238"/>
      <c r="P375" s="233"/>
      <c r="Q375" s="233"/>
      <c r="R375" s="264"/>
      <c r="S375" s="264"/>
      <c r="T375" s="271"/>
      <c r="U375" s="271"/>
      <c r="V375" s="261"/>
      <c r="W375" s="261"/>
      <c r="X375" s="261"/>
      <c r="Y375" s="261"/>
      <c r="Z375" s="261"/>
      <c r="AA375" s="261"/>
      <c r="AB375" s="261"/>
      <c r="AC375" s="239"/>
      <c r="AD375" s="278"/>
      <c r="AE375" s="278"/>
      <c r="AF375" s="238"/>
      <c r="AG375" s="239"/>
      <c r="AH375" s="239"/>
      <c r="AI375" s="239"/>
      <c r="AJ375" s="238"/>
    </row>
    <row r="376" spans="2:36" ht="96.6" x14ac:dyDescent="0.3">
      <c r="B376" s="231" t="s">
        <v>562</v>
      </c>
      <c r="C376" s="231" t="s">
        <v>563</v>
      </c>
      <c r="D376" s="231" t="s">
        <v>66</v>
      </c>
      <c r="E376" s="236" t="s">
        <v>604</v>
      </c>
      <c r="F376" s="226" t="s">
        <v>134</v>
      </c>
      <c r="G376" s="227" t="s">
        <v>147</v>
      </c>
      <c r="H376" s="238" t="s">
        <v>70</v>
      </c>
      <c r="I376" s="238" t="s">
        <v>79</v>
      </c>
      <c r="J376" s="11" t="s">
        <v>207</v>
      </c>
      <c r="K376" s="7" t="s">
        <v>107</v>
      </c>
      <c r="L376" s="7" t="s">
        <v>86</v>
      </c>
      <c r="M376" s="63">
        <v>40</v>
      </c>
      <c r="N376" s="239" t="s">
        <v>108</v>
      </c>
      <c r="O376" s="238" t="s">
        <v>556</v>
      </c>
      <c r="P376" s="231" t="s">
        <v>75</v>
      </c>
      <c r="Q376" s="231" t="s">
        <v>76</v>
      </c>
      <c r="R376" s="262" t="s">
        <v>77</v>
      </c>
      <c r="S376" s="262" t="s">
        <v>109</v>
      </c>
      <c r="T376" s="271">
        <f>V376+Y376</f>
        <v>103500</v>
      </c>
      <c r="U376" s="271">
        <f>+T376/M380</f>
        <v>51750</v>
      </c>
      <c r="V376" s="261">
        <v>87975</v>
      </c>
      <c r="W376" s="261" t="s">
        <v>98</v>
      </c>
      <c r="X376" s="261" t="s">
        <v>79</v>
      </c>
      <c r="Y376" s="261">
        <v>15525</v>
      </c>
      <c r="Z376" s="261" t="s">
        <v>98</v>
      </c>
      <c r="AA376" s="261" t="s">
        <v>79</v>
      </c>
      <c r="AB376" s="261">
        <v>46500</v>
      </c>
      <c r="AC376" s="239" t="s">
        <v>149</v>
      </c>
      <c r="AD376" s="278" t="s">
        <v>79</v>
      </c>
      <c r="AE376" s="278">
        <f>V376+Y376</f>
        <v>103500</v>
      </c>
      <c r="AF376" s="238" t="s">
        <v>79</v>
      </c>
      <c r="AG376" s="239" t="s">
        <v>33</v>
      </c>
      <c r="AH376" s="239" t="s">
        <v>160</v>
      </c>
      <c r="AI376" s="239" t="s">
        <v>161</v>
      </c>
      <c r="AJ376" s="238"/>
    </row>
    <row r="377" spans="2:36" ht="62.7" customHeight="1" x14ac:dyDescent="0.3">
      <c r="B377" s="232"/>
      <c r="C377" s="232"/>
      <c r="D377" s="232"/>
      <c r="E377" s="572"/>
      <c r="F377" s="234"/>
      <c r="G377" s="227"/>
      <c r="H377" s="238"/>
      <c r="I377" s="238"/>
      <c r="J377" s="11" t="s">
        <v>111</v>
      </c>
      <c r="K377" s="7" t="s">
        <v>112</v>
      </c>
      <c r="L377" s="7" t="s">
        <v>85</v>
      </c>
      <c r="M377" s="63">
        <v>2</v>
      </c>
      <c r="N377" s="239"/>
      <c r="O377" s="238"/>
      <c r="P377" s="232"/>
      <c r="Q377" s="232"/>
      <c r="R377" s="263"/>
      <c r="S377" s="263"/>
      <c r="T377" s="271"/>
      <c r="U377" s="271"/>
      <c r="V377" s="261"/>
      <c r="W377" s="261"/>
      <c r="X377" s="261"/>
      <c r="Y377" s="261"/>
      <c r="Z377" s="261"/>
      <c r="AA377" s="261"/>
      <c r="AB377" s="261"/>
      <c r="AC377" s="239"/>
      <c r="AD377" s="278"/>
      <c r="AE377" s="278"/>
      <c r="AF377" s="238"/>
      <c r="AG377" s="239"/>
      <c r="AH377" s="239"/>
      <c r="AI377" s="239"/>
      <c r="AJ377" s="238"/>
    </row>
    <row r="378" spans="2:36" ht="74.099999999999994" customHeight="1" x14ac:dyDescent="0.3">
      <c r="B378" s="233"/>
      <c r="C378" s="233"/>
      <c r="D378" s="233"/>
      <c r="E378" s="573"/>
      <c r="F378" s="273"/>
      <c r="G378" s="227"/>
      <c r="H378" s="238"/>
      <c r="I378" s="238"/>
      <c r="J378" s="11" t="s">
        <v>127</v>
      </c>
      <c r="K378" s="7" t="s">
        <v>128</v>
      </c>
      <c r="L378" s="7" t="s">
        <v>85</v>
      </c>
      <c r="M378" s="63">
        <v>14</v>
      </c>
      <c r="N378" s="239"/>
      <c r="O378" s="238"/>
      <c r="P378" s="233"/>
      <c r="Q378" s="233"/>
      <c r="R378" s="264"/>
      <c r="S378" s="264"/>
      <c r="T378" s="271"/>
      <c r="U378" s="271"/>
      <c r="V378" s="261"/>
      <c r="W378" s="261"/>
      <c r="X378" s="261"/>
      <c r="Y378" s="261"/>
      <c r="Z378" s="261"/>
      <c r="AA378" s="261"/>
      <c r="AB378" s="261"/>
      <c r="AC378" s="239"/>
      <c r="AD378" s="278"/>
      <c r="AE378" s="278"/>
      <c r="AF378" s="238"/>
      <c r="AG378" s="239"/>
      <c r="AH378" s="239"/>
      <c r="AI378" s="239"/>
      <c r="AJ378" s="238"/>
    </row>
    <row r="379" spans="2:36" ht="57" customHeight="1" x14ac:dyDescent="0.3">
      <c r="B379" s="238" t="s">
        <v>564</v>
      </c>
      <c r="C379" s="238" t="s">
        <v>565</v>
      </c>
      <c r="D379" s="238" t="s">
        <v>66</v>
      </c>
      <c r="E379" s="227" t="s">
        <v>67</v>
      </c>
      <c r="F379" s="227" t="s">
        <v>132</v>
      </c>
      <c r="G379" s="227" t="s">
        <v>69</v>
      </c>
      <c r="H379" s="238" t="s">
        <v>70</v>
      </c>
      <c r="I379" s="238" t="s">
        <v>79</v>
      </c>
      <c r="J379" s="11" t="s">
        <v>113</v>
      </c>
      <c r="K379" s="7" t="s">
        <v>114</v>
      </c>
      <c r="L379" s="7" t="s">
        <v>115</v>
      </c>
      <c r="M379" s="7">
        <v>2</v>
      </c>
      <c r="N379" s="239" t="s">
        <v>108</v>
      </c>
      <c r="O379" s="238" t="s">
        <v>292</v>
      </c>
      <c r="P379" s="238" t="s">
        <v>75</v>
      </c>
      <c r="Q379" s="238" t="s">
        <v>76</v>
      </c>
      <c r="R379" s="265" t="s">
        <v>77</v>
      </c>
      <c r="S379" s="265" t="s">
        <v>109</v>
      </c>
      <c r="T379" s="271">
        <f>V379+Y379</f>
        <v>96600</v>
      </c>
      <c r="U379" s="271">
        <f>+T379/M379</f>
        <v>48300</v>
      </c>
      <c r="V379" s="261">
        <v>82110</v>
      </c>
      <c r="W379" s="261" t="s">
        <v>79</v>
      </c>
      <c r="X379" s="261" t="s">
        <v>79</v>
      </c>
      <c r="Y379" s="261">
        <v>14490</v>
      </c>
      <c r="Z379" s="261" t="s">
        <v>79</v>
      </c>
      <c r="AA379" s="261" t="s">
        <v>79</v>
      </c>
      <c r="AB379" s="261">
        <v>43400</v>
      </c>
      <c r="AC379" s="239" t="s">
        <v>80</v>
      </c>
      <c r="AD379" s="278" t="s">
        <v>79</v>
      </c>
      <c r="AE379" s="278">
        <f>V379+Y379</f>
        <v>96600</v>
      </c>
      <c r="AF379" s="238" t="s">
        <v>79</v>
      </c>
      <c r="AG379" s="239" t="s">
        <v>33</v>
      </c>
      <c r="AH379" s="239" t="s">
        <v>166</v>
      </c>
      <c r="AI379" s="239" t="s">
        <v>232</v>
      </c>
      <c r="AJ379" s="238"/>
    </row>
    <row r="380" spans="2:36" ht="55.2" x14ac:dyDescent="0.3">
      <c r="B380" s="238"/>
      <c r="C380" s="238"/>
      <c r="D380" s="238"/>
      <c r="E380" s="227"/>
      <c r="F380" s="227"/>
      <c r="G380" s="227"/>
      <c r="H380" s="238"/>
      <c r="I380" s="238"/>
      <c r="J380" s="11" t="s">
        <v>116</v>
      </c>
      <c r="K380" s="7" t="s">
        <v>117</v>
      </c>
      <c r="L380" s="7" t="s">
        <v>85</v>
      </c>
      <c r="M380" s="7">
        <v>2</v>
      </c>
      <c r="N380" s="239"/>
      <c r="O380" s="238"/>
      <c r="P380" s="238"/>
      <c r="Q380" s="238"/>
      <c r="R380" s="265"/>
      <c r="S380" s="265"/>
      <c r="T380" s="271"/>
      <c r="U380" s="271"/>
      <c r="V380" s="261"/>
      <c r="W380" s="261"/>
      <c r="X380" s="261"/>
      <c r="Y380" s="261"/>
      <c r="Z380" s="261"/>
      <c r="AA380" s="261"/>
      <c r="AB380" s="261"/>
      <c r="AC380" s="239"/>
      <c r="AD380" s="278"/>
      <c r="AE380" s="278"/>
      <c r="AF380" s="238"/>
      <c r="AG380" s="239"/>
      <c r="AH380" s="239"/>
      <c r="AI380" s="239"/>
      <c r="AJ380" s="238"/>
    </row>
    <row r="381" spans="2:36" ht="41.4" x14ac:dyDescent="0.3">
      <c r="B381" s="238"/>
      <c r="C381" s="238"/>
      <c r="D381" s="238"/>
      <c r="E381" s="227"/>
      <c r="F381" s="227"/>
      <c r="G381" s="227"/>
      <c r="H381" s="238"/>
      <c r="I381" s="238"/>
      <c r="J381" s="11" t="s">
        <v>208</v>
      </c>
      <c r="K381" s="7" t="s">
        <v>118</v>
      </c>
      <c r="L381" s="7" t="s">
        <v>119</v>
      </c>
      <c r="M381" s="7">
        <v>2</v>
      </c>
      <c r="N381" s="239"/>
      <c r="O381" s="238"/>
      <c r="P381" s="238"/>
      <c r="Q381" s="238"/>
      <c r="R381" s="265"/>
      <c r="S381" s="265"/>
      <c r="T381" s="271"/>
      <c r="U381" s="271"/>
      <c r="V381" s="261"/>
      <c r="W381" s="261"/>
      <c r="X381" s="261"/>
      <c r="Y381" s="261"/>
      <c r="Z381" s="261"/>
      <c r="AA381" s="261"/>
      <c r="AB381" s="261"/>
      <c r="AC381" s="239"/>
      <c r="AD381" s="278"/>
      <c r="AE381" s="278"/>
      <c r="AF381" s="238"/>
      <c r="AG381" s="239"/>
      <c r="AH381" s="239"/>
      <c r="AI381" s="239"/>
      <c r="AJ381" s="238"/>
    </row>
    <row r="382" spans="2:36" ht="27.6" x14ac:dyDescent="0.3">
      <c r="B382" s="238"/>
      <c r="C382" s="238"/>
      <c r="D382" s="238"/>
      <c r="E382" s="227"/>
      <c r="F382" s="227"/>
      <c r="G382" s="227"/>
      <c r="H382" s="238"/>
      <c r="I382" s="238"/>
      <c r="J382" s="11" t="s">
        <v>120</v>
      </c>
      <c r="K382" s="7" t="s">
        <v>121</v>
      </c>
      <c r="L382" s="7" t="s">
        <v>119</v>
      </c>
      <c r="M382" s="63">
        <v>2</v>
      </c>
      <c r="N382" s="239"/>
      <c r="O382" s="238"/>
      <c r="P382" s="238"/>
      <c r="Q382" s="238"/>
      <c r="R382" s="265"/>
      <c r="S382" s="265"/>
      <c r="T382" s="271"/>
      <c r="U382" s="271"/>
      <c r="V382" s="261"/>
      <c r="W382" s="261"/>
      <c r="X382" s="261"/>
      <c r="Y382" s="261"/>
      <c r="Z382" s="261"/>
      <c r="AA382" s="261"/>
      <c r="AB382" s="261"/>
      <c r="AC382" s="239"/>
      <c r="AD382" s="278"/>
      <c r="AE382" s="278"/>
      <c r="AF382" s="238"/>
      <c r="AG382" s="239"/>
      <c r="AH382" s="239"/>
      <c r="AI382" s="239"/>
      <c r="AJ382" s="238"/>
    </row>
    <row r="383" spans="2:36" ht="96.6" x14ac:dyDescent="0.3">
      <c r="B383" s="231" t="s">
        <v>1218</v>
      </c>
      <c r="C383" s="231" t="s">
        <v>1220</v>
      </c>
      <c r="D383" s="231" t="s">
        <v>66</v>
      </c>
      <c r="E383" s="236" t="s">
        <v>604</v>
      </c>
      <c r="F383" s="226" t="s">
        <v>134</v>
      </c>
      <c r="G383" s="227" t="s">
        <v>147</v>
      </c>
      <c r="H383" s="238" t="s">
        <v>70</v>
      </c>
      <c r="I383" s="238" t="s">
        <v>79</v>
      </c>
      <c r="J383" s="11" t="s">
        <v>207</v>
      </c>
      <c r="K383" s="7" t="s">
        <v>107</v>
      </c>
      <c r="L383" s="7" t="s">
        <v>86</v>
      </c>
      <c r="M383" s="63">
        <v>40</v>
      </c>
      <c r="N383" s="239" t="s">
        <v>108</v>
      </c>
      <c r="O383" s="238" t="s">
        <v>576</v>
      </c>
      <c r="P383" s="231" t="s">
        <v>75</v>
      </c>
      <c r="Q383" s="231" t="s">
        <v>76</v>
      </c>
      <c r="R383" s="262" t="s">
        <v>77</v>
      </c>
      <c r="S383" s="262" t="s">
        <v>109</v>
      </c>
      <c r="T383" s="271">
        <f>V383+Y383</f>
        <v>17250</v>
      </c>
      <c r="U383" s="271">
        <f>+T383/M384</f>
        <v>17250</v>
      </c>
      <c r="V383" s="261">
        <v>14662.5</v>
      </c>
      <c r="W383" s="261" t="s">
        <v>98</v>
      </c>
      <c r="X383" s="261" t="s">
        <v>98</v>
      </c>
      <c r="Y383" s="261">
        <v>2587.5</v>
      </c>
      <c r="Z383" s="261" t="s">
        <v>98</v>
      </c>
      <c r="AA383" s="261" t="s">
        <v>79</v>
      </c>
      <c r="AB383" s="261">
        <v>7750</v>
      </c>
      <c r="AC383" s="239" t="s">
        <v>149</v>
      </c>
      <c r="AD383" s="278" t="s">
        <v>79</v>
      </c>
      <c r="AE383" s="278">
        <f>V383+Y383</f>
        <v>17250</v>
      </c>
      <c r="AF383" s="238" t="s">
        <v>79</v>
      </c>
      <c r="AG383" s="239" t="s">
        <v>33</v>
      </c>
      <c r="AH383" s="239" t="s">
        <v>405</v>
      </c>
      <c r="AI383" s="239" t="s">
        <v>406</v>
      </c>
      <c r="AJ383" s="238"/>
    </row>
    <row r="384" spans="2:36" ht="62.7" customHeight="1" x14ac:dyDescent="0.3">
      <c r="B384" s="232"/>
      <c r="C384" s="232"/>
      <c r="D384" s="232"/>
      <c r="E384" s="572"/>
      <c r="F384" s="234"/>
      <c r="G384" s="227"/>
      <c r="H384" s="238"/>
      <c r="I384" s="238"/>
      <c r="J384" s="11" t="s">
        <v>111</v>
      </c>
      <c r="K384" s="7" t="s">
        <v>112</v>
      </c>
      <c r="L384" s="7" t="s">
        <v>85</v>
      </c>
      <c r="M384" s="63">
        <v>1</v>
      </c>
      <c r="N384" s="239"/>
      <c r="O384" s="238"/>
      <c r="P384" s="232"/>
      <c r="Q384" s="232"/>
      <c r="R384" s="263"/>
      <c r="S384" s="263"/>
      <c r="T384" s="271"/>
      <c r="U384" s="271"/>
      <c r="V384" s="261"/>
      <c r="W384" s="261"/>
      <c r="X384" s="261"/>
      <c r="Y384" s="261"/>
      <c r="Z384" s="261"/>
      <c r="AA384" s="261"/>
      <c r="AB384" s="261"/>
      <c r="AC384" s="239"/>
      <c r="AD384" s="278"/>
      <c r="AE384" s="278"/>
      <c r="AF384" s="238"/>
      <c r="AG384" s="239"/>
      <c r="AH384" s="239"/>
      <c r="AI384" s="239"/>
      <c r="AJ384" s="238"/>
    </row>
    <row r="385" spans="2:36" ht="131.1" customHeight="1" x14ac:dyDescent="0.3">
      <c r="B385" s="233"/>
      <c r="C385" s="233"/>
      <c r="D385" s="233"/>
      <c r="E385" s="573"/>
      <c r="F385" s="273"/>
      <c r="G385" s="227"/>
      <c r="H385" s="238"/>
      <c r="I385" s="238"/>
      <c r="J385" s="11" t="s">
        <v>127</v>
      </c>
      <c r="K385" s="7" t="s">
        <v>128</v>
      </c>
      <c r="L385" s="7" t="s">
        <v>85</v>
      </c>
      <c r="M385" s="63">
        <v>10</v>
      </c>
      <c r="N385" s="239"/>
      <c r="O385" s="238"/>
      <c r="P385" s="233"/>
      <c r="Q385" s="233"/>
      <c r="R385" s="264"/>
      <c r="S385" s="264"/>
      <c r="T385" s="271"/>
      <c r="U385" s="271"/>
      <c r="V385" s="261"/>
      <c r="W385" s="261"/>
      <c r="X385" s="261"/>
      <c r="Y385" s="261"/>
      <c r="Z385" s="261"/>
      <c r="AA385" s="261"/>
      <c r="AB385" s="261"/>
      <c r="AC385" s="239"/>
      <c r="AD385" s="278"/>
      <c r="AE385" s="278"/>
      <c r="AF385" s="238"/>
      <c r="AG385" s="239"/>
      <c r="AH385" s="239"/>
      <c r="AI385" s="239"/>
      <c r="AJ385" s="238"/>
    </row>
    <row r="386" spans="2:36" s="36" customFormat="1" ht="96.6" x14ac:dyDescent="0.3">
      <c r="B386" s="231" t="s">
        <v>341</v>
      </c>
      <c r="C386" s="231" t="s">
        <v>342</v>
      </c>
      <c r="D386" s="231" t="s">
        <v>106</v>
      </c>
      <c r="E386" s="226" t="s">
        <v>67</v>
      </c>
      <c r="F386" s="287" t="s">
        <v>134</v>
      </c>
      <c r="G386" s="226" t="s">
        <v>147</v>
      </c>
      <c r="H386" s="288" t="s">
        <v>70</v>
      </c>
      <c r="I386" s="288" t="s">
        <v>79</v>
      </c>
      <c r="J386" s="11" t="s">
        <v>207</v>
      </c>
      <c r="K386" s="7" t="s">
        <v>107</v>
      </c>
      <c r="L386" s="7" t="s">
        <v>86</v>
      </c>
      <c r="M386" s="7">
        <v>40</v>
      </c>
      <c r="N386" s="272" t="s">
        <v>108</v>
      </c>
      <c r="O386" s="231" t="s">
        <v>343</v>
      </c>
      <c r="P386" s="231" t="s">
        <v>75</v>
      </c>
      <c r="Q386" s="231" t="s">
        <v>76</v>
      </c>
      <c r="R386" s="262" t="s">
        <v>77</v>
      </c>
      <c r="S386" s="262" t="s">
        <v>109</v>
      </c>
      <c r="T386" s="266">
        <f>V386+Y386</f>
        <v>144000</v>
      </c>
      <c r="U386" s="266">
        <f>T386/M387</f>
        <v>72000</v>
      </c>
      <c r="V386" s="258">
        <v>122400</v>
      </c>
      <c r="W386" s="258" t="s">
        <v>79</v>
      </c>
      <c r="X386" s="258" t="s">
        <v>79</v>
      </c>
      <c r="Y386" s="258">
        <v>21600</v>
      </c>
      <c r="Z386" s="258" t="s">
        <v>98</v>
      </c>
      <c r="AA386" s="515" t="s">
        <v>79</v>
      </c>
      <c r="AB386" s="258">
        <v>36000</v>
      </c>
      <c r="AC386" s="247" t="s">
        <v>149</v>
      </c>
      <c r="AD386" s="274" t="s">
        <v>79</v>
      </c>
      <c r="AE386" s="274">
        <f>V386+Y386</f>
        <v>144000</v>
      </c>
      <c r="AF386" s="231" t="s">
        <v>79</v>
      </c>
      <c r="AG386" s="247" t="s">
        <v>33</v>
      </c>
      <c r="AH386" s="272" t="s">
        <v>150</v>
      </c>
      <c r="AI386" s="247" t="s">
        <v>157</v>
      </c>
      <c r="AJ386" s="231"/>
    </row>
    <row r="387" spans="2:36" s="36" customFormat="1" ht="41.4" x14ac:dyDescent="0.3">
      <c r="B387" s="232"/>
      <c r="C387" s="232"/>
      <c r="D387" s="232"/>
      <c r="E387" s="234"/>
      <c r="F387" s="234"/>
      <c r="G387" s="234"/>
      <c r="H387" s="232"/>
      <c r="I387" s="232"/>
      <c r="J387" s="11" t="s">
        <v>111</v>
      </c>
      <c r="K387" s="7" t="s">
        <v>112</v>
      </c>
      <c r="L387" s="7" t="s">
        <v>85</v>
      </c>
      <c r="M387" s="7">
        <v>2</v>
      </c>
      <c r="N387" s="248"/>
      <c r="O387" s="232"/>
      <c r="P387" s="232"/>
      <c r="Q387" s="232"/>
      <c r="R387" s="263"/>
      <c r="S387" s="263"/>
      <c r="T387" s="267"/>
      <c r="U387" s="267"/>
      <c r="V387" s="259"/>
      <c r="W387" s="259"/>
      <c r="X387" s="259"/>
      <c r="Y387" s="259"/>
      <c r="Z387" s="259"/>
      <c r="AA387" s="516"/>
      <c r="AB387" s="259"/>
      <c r="AC387" s="248"/>
      <c r="AD387" s="275"/>
      <c r="AE387" s="275"/>
      <c r="AF387" s="232"/>
      <c r="AG387" s="248"/>
      <c r="AH387" s="248"/>
      <c r="AI387" s="248"/>
      <c r="AJ387" s="232"/>
    </row>
    <row r="388" spans="2:36" s="36" customFormat="1" ht="59.1" customHeight="1" x14ac:dyDescent="0.3">
      <c r="B388" s="233"/>
      <c r="C388" s="233"/>
      <c r="D388" s="233"/>
      <c r="E388" s="273"/>
      <c r="F388" s="273"/>
      <c r="G388" s="273"/>
      <c r="H388" s="233"/>
      <c r="I388" s="233"/>
      <c r="J388" s="11" t="s">
        <v>127</v>
      </c>
      <c r="K388" s="7" t="s">
        <v>128</v>
      </c>
      <c r="L388" s="7" t="s">
        <v>85</v>
      </c>
      <c r="M388" s="61" t="s">
        <v>1034</v>
      </c>
      <c r="N388" s="249"/>
      <c r="O388" s="233"/>
      <c r="P388" s="233"/>
      <c r="Q388" s="233"/>
      <c r="R388" s="264"/>
      <c r="S388" s="264"/>
      <c r="T388" s="268"/>
      <c r="U388" s="268"/>
      <c r="V388" s="260"/>
      <c r="W388" s="260"/>
      <c r="X388" s="260"/>
      <c r="Y388" s="260"/>
      <c r="Z388" s="260"/>
      <c r="AA388" s="517"/>
      <c r="AB388" s="260"/>
      <c r="AC388" s="249"/>
      <c r="AD388" s="276"/>
      <c r="AE388" s="276"/>
      <c r="AF388" s="233"/>
      <c r="AG388" s="249"/>
      <c r="AH388" s="249"/>
      <c r="AI388" s="249"/>
      <c r="AJ388" s="233"/>
    </row>
    <row r="389" spans="2:36" s="36" customFormat="1" ht="132" customHeight="1" x14ac:dyDescent="0.3">
      <c r="B389" s="238" t="s">
        <v>344</v>
      </c>
      <c r="C389" s="238" t="s">
        <v>345</v>
      </c>
      <c r="D389" s="238" t="s">
        <v>106</v>
      </c>
      <c r="E389" s="227" t="s">
        <v>67</v>
      </c>
      <c r="F389" s="227" t="s">
        <v>134</v>
      </c>
      <c r="G389" s="227" t="s">
        <v>147</v>
      </c>
      <c r="H389" s="238" t="s">
        <v>70</v>
      </c>
      <c r="I389" s="238" t="s">
        <v>79</v>
      </c>
      <c r="J389" s="11" t="s">
        <v>207</v>
      </c>
      <c r="K389" s="7" t="s">
        <v>107</v>
      </c>
      <c r="L389" s="7" t="s">
        <v>86</v>
      </c>
      <c r="M389" s="7">
        <v>40</v>
      </c>
      <c r="N389" s="239" t="s">
        <v>108</v>
      </c>
      <c r="O389" s="238" t="s">
        <v>343</v>
      </c>
      <c r="P389" s="238" t="s">
        <v>75</v>
      </c>
      <c r="Q389" s="238" t="s">
        <v>76</v>
      </c>
      <c r="R389" s="265" t="s">
        <v>77</v>
      </c>
      <c r="S389" s="265" t="s">
        <v>109</v>
      </c>
      <c r="T389" s="271">
        <f>V389+Y389</f>
        <v>30496</v>
      </c>
      <c r="U389" s="271">
        <f>T389/M390</f>
        <v>30496</v>
      </c>
      <c r="V389" s="258">
        <v>25921.599999999999</v>
      </c>
      <c r="W389" s="261" t="s">
        <v>79</v>
      </c>
      <c r="X389" s="261" t="s">
        <v>79</v>
      </c>
      <c r="Y389" s="261">
        <v>4574.3999999999996</v>
      </c>
      <c r="Z389" s="261" t="s">
        <v>98</v>
      </c>
      <c r="AA389" s="261" t="s">
        <v>79</v>
      </c>
      <c r="AB389" s="19">
        <v>7624</v>
      </c>
      <c r="AC389" s="239" t="s">
        <v>149</v>
      </c>
      <c r="AD389" s="278" t="s">
        <v>79</v>
      </c>
      <c r="AE389" s="278">
        <f>V389+Y389</f>
        <v>30496</v>
      </c>
      <c r="AF389" s="239" t="s">
        <v>79</v>
      </c>
      <c r="AG389" s="239" t="s">
        <v>33</v>
      </c>
      <c r="AH389" s="272" t="s">
        <v>174</v>
      </c>
      <c r="AI389" s="247" t="s">
        <v>158</v>
      </c>
      <c r="AJ389" s="239"/>
    </row>
    <row r="390" spans="2:36" s="36" customFormat="1" ht="86.1" customHeight="1" x14ac:dyDescent="0.3">
      <c r="B390" s="238"/>
      <c r="C390" s="238"/>
      <c r="D390" s="238"/>
      <c r="E390" s="227"/>
      <c r="F390" s="227"/>
      <c r="G390" s="227"/>
      <c r="H390" s="238"/>
      <c r="I390" s="238"/>
      <c r="J390" s="11" t="s">
        <v>111</v>
      </c>
      <c r="K390" s="7" t="s">
        <v>112</v>
      </c>
      <c r="L390" s="7" t="s">
        <v>85</v>
      </c>
      <c r="M390" s="7">
        <v>1</v>
      </c>
      <c r="N390" s="239"/>
      <c r="O390" s="238"/>
      <c r="P390" s="238"/>
      <c r="Q390" s="238"/>
      <c r="R390" s="265"/>
      <c r="S390" s="265"/>
      <c r="T390" s="271"/>
      <c r="U390" s="271"/>
      <c r="V390" s="259"/>
      <c r="W390" s="261"/>
      <c r="X390" s="261"/>
      <c r="Y390" s="261"/>
      <c r="Z390" s="261"/>
      <c r="AA390" s="261"/>
      <c r="AB390" s="259"/>
      <c r="AC390" s="239"/>
      <c r="AD390" s="278"/>
      <c r="AE390" s="278"/>
      <c r="AF390" s="238"/>
      <c r="AG390" s="239"/>
      <c r="AH390" s="248"/>
      <c r="AI390" s="248"/>
      <c r="AJ390" s="238"/>
    </row>
    <row r="391" spans="2:36" s="36" customFormat="1" ht="59.1" customHeight="1" x14ac:dyDescent="0.3">
      <c r="B391" s="238"/>
      <c r="C391" s="238"/>
      <c r="D391" s="238"/>
      <c r="E391" s="227"/>
      <c r="F391" s="227"/>
      <c r="G391" s="227"/>
      <c r="H391" s="238"/>
      <c r="I391" s="238"/>
      <c r="J391" s="11" t="s">
        <v>127</v>
      </c>
      <c r="K391" s="7" t="s">
        <v>128</v>
      </c>
      <c r="L391" s="7" t="s">
        <v>85</v>
      </c>
      <c r="M391" s="63" t="s">
        <v>551</v>
      </c>
      <c r="N391" s="239"/>
      <c r="O391" s="238"/>
      <c r="P391" s="238"/>
      <c r="Q391" s="238"/>
      <c r="R391" s="265"/>
      <c r="S391" s="265"/>
      <c r="T391" s="271"/>
      <c r="U391" s="271"/>
      <c r="V391" s="260"/>
      <c r="W391" s="261"/>
      <c r="X391" s="261"/>
      <c r="Y391" s="261"/>
      <c r="Z391" s="261"/>
      <c r="AA391" s="261"/>
      <c r="AB391" s="260"/>
      <c r="AC391" s="239"/>
      <c r="AD391" s="278"/>
      <c r="AE391" s="278"/>
      <c r="AF391" s="238"/>
      <c r="AG391" s="239"/>
      <c r="AH391" s="249"/>
      <c r="AI391" s="249"/>
      <c r="AJ391" s="238"/>
    </row>
    <row r="392" spans="2:36" s="36" customFormat="1" ht="132" customHeight="1" x14ac:dyDescent="0.3">
      <c r="B392" s="238" t="s">
        <v>346</v>
      </c>
      <c r="C392" s="238" t="s">
        <v>454</v>
      </c>
      <c r="D392" s="238" t="s">
        <v>106</v>
      </c>
      <c r="E392" s="227" t="s">
        <v>67</v>
      </c>
      <c r="F392" s="227" t="s">
        <v>134</v>
      </c>
      <c r="G392" s="227" t="s">
        <v>147</v>
      </c>
      <c r="H392" s="238" t="s">
        <v>70</v>
      </c>
      <c r="I392" s="238" t="s">
        <v>79</v>
      </c>
      <c r="J392" s="11" t="s">
        <v>207</v>
      </c>
      <c r="K392" s="7" t="s">
        <v>107</v>
      </c>
      <c r="L392" s="7" t="s">
        <v>86</v>
      </c>
      <c r="M392" s="7">
        <v>40</v>
      </c>
      <c r="N392" s="239" t="s">
        <v>108</v>
      </c>
      <c r="O392" s="238" t="s">
        <v>343</v>
      </c>
      <c r="P392" s="238" t="s">
        <v>75</v>
      </c>
      <c r="Q392" s="238" t="s">
        <v>76</v>
      </c>
      <c r="R392" s="265" t="s">
        <v>77</v>
      </c>
      <c r="S392" s="265" t="s">
        <v>109</v>
      </c>
      <c r="T392" s="271">
        <f>V392+Y392</f>
        <v>108000</v>
      </c>
      <c r="U392" s="271">
        <f>T392/M393</f>
        <v>54000</v>
      </c>
      <c r="V392" s="258">
        <v>91800</v>
      </c>
      <c r="W392" s="261" t="s">
        <v>79</v>
      </c>
      <c r="X392" s="261" t="s">
        <v>79</v>
      </c>
      <c r="Y392" s="261">
        <v>16200</v>
      </c>
      <c r="Z392" s="261" t="s">
        <v>98</v>
      </c>
      <c r="AA392" s="261" t="s">
        <v>79</v>
      </c>
      <c r="AB392" s="261">
        <v>27000</v>
      </c>
      <c r="AC392" s="239" t="s">
        <v>149</v>
      </c>
      <c r="AD392" s="278" t="s">
        <v>79</v>
      </c>
      <c r="AE392" s="278">
        <f>V392+Y392</f>
        <v>108000</v>
      </c>
      <c r="AF392" s="239" t="s">
        <v>79</v>
      </c>
      <c r="AG392" s="239" t="s">
        <v>33</v>
      </c>
      <c r="AH392" s="239" t="s">
        <v>174</v>
      </c>
      <c r="AI392" s="239" t="s">
        <v>158</v>
      </c>
      <c r="AJ392" s="239"/>
    </row>
    <row r="393" spans="2:36" s="36" customFormat="1" ht="86.1" customHeight="1" x14ac:dyDescent="0.3">
      <c r="B393" s="238"/>
      <c r="C393" s="238"/>
      <c r="D393" s="238"/>
      <c r="E393" s="227"/>
      <c r="F393" s="227"/>
      <c r="G393" s="227"/>
      <c r="H393" s="238"/>
      <c r="I393" s="238"/>
      <c r="J393" s="11" t="s">
        <v>111</v>
      </c>
      <c r="K393" s="7" t="s">
        <v>112</v>
      </c>
      <c r="L393" s="7" t="s">
        <v>85</v>
      </c>
      <c r="M393" s="7">
        <v>2</v>
      </c>
      <c r="N393" s="239"/>
      <c r="O393" s="238"/>
      <c r="P393" s="238"/>
      <c r="Q393" s="238"/>
      <c r="R393" s="265"/>
      <c r="S393" s="265"/>
      <c r="T393" s="271"/>
      <c r="U393" s="271"/>
      <c r="V393" s="259"/>
      <c r="W393" s="261"/>
      <c r="X393" s="261"/>
      <c r="Y393" s="261"/>
      <c r="Z393" s="261"/>
      <c r="AA393" s="261"/>
      <c r="AB393" s="261"/>
      <c r="AC393" s="239"/>
      <c r="AD393" s="278"/>
      <c r="AE393" s="278"/>
      <c r="AF393" s="238"/>
      <c r="AG393" s="239"/>
      <c r="AH393" s="239"/>
      <c r="AI393" s="239"/>
      <c r="AJ393" s="238"/>
    </row>
    <row r="394" spans="2:36" s="36" customFormat="1" ht="59.1" customHeight="1" x14ac:dyDescent="0.3">
      <c r="B394" s="238"/>
      <c r="C394" s="238"/>
      <c r="D394" s="238"/>
      <c r="E394" s="227"/>
      <c r="F394" s="227"/>
      <c r="G394" s="227"/>
      <c r="H394" s="238"/>
      <c r="I394" s="238"/>
      <c r="J394" s="11" t="s">
        <v>127</v>
      </c>
      <c r="K394" s="7" t="s">
        <v>128</v>
      </c>
      <c r="L394" s="7" t="s">
        <v>85</v>
      </c>
      <c r="M394" s="63">
        <v>80</v>
      </c>
      <c r="N394" s="239"/>
      <c r="O394" s="238"/>
      <c r="P394" s="238"/>
      <c r="Q394" s="238"/>
      <c r="R394" s="265"/>
      <c r="S394" s="265"/>
      <c r="T394" s="271"/>
      <c r="U394" s="271"/>
      <c r="V394" s="260"/>
      <c r="W394" s="261"/>
      <c r="X394" s="261"/>
      <c r="Y394" s="261"/>
      <c r="Z394" s="261"/>
      <c r="AA394" s="261"/>
      <c r="AB394" s="261"/>
      <c r="AC394" s="239"/>
      <c r="AD394" s="278"/>
      <c r="AE394" s="278"/>
      <c r="AF394" s="238"/>
      <c r="AG394" s="239"/>
      <c r="AH394" s="239"/>
      <c r="AI394" s="239"/>
      <c r="AJ394" s="238"/>
    </row>
    <row r="395" spans="2:36" s="36" customFormat="1" ht="89.1" customHeight="1" x14ac:dyDescent="0.3">
      <c r="B395" s="238" t="s">
        <v>347</v>
      </c>
      <c r="C395" s="238" t="s">
        <v>348</v>
      </c>
      <c r="D395" s="238" t="s">
        <v>106</v>
      </c>
      <c r="E395" s="227" t="s">
        <v>67</v>
      </c>
      <c r="F395" s="227" t="s">
        <v>134</v>
      </c>
      <c r="G395" s="227" t="s">
        <v>147</v>
      </c>
      <c r="H395" s="238" t="s">
        <v>70</v>
      </c>
      <c r="I395" s="238" t="s">
        <v>79</v>
      </c>
      <c r="J395" s="28" t="s">
        <v>207</v>
      </c>
      <c r="K395" s="14" t="s">
        <v>107</v>
      </c>
      <c r="L395" s="14" t="s">
        <v>86</v>
      </c>
      <c r="M395" s="14">
        <v>40</v>
      </c>
      <c r="N395" s="239" t="s">
        <v>108</v>
      </c>
      <c r="O395" s="238" t="s">
        <v>343</v>
      </c>
      <c r="P395" s="238" t="s">
        <v>75</v>
      </c>
      <c r="Q395" s="238" t="s">
        <v>76</v>
      </c>
      <c r="R395" s="265" t="s">
        <v>77</v>
      </c>
      <c r="S395" s="265" t="s">
        <v>109</v>
      </c>
      <c r="T395" s="271">
        <f>V395+Y395</f>
        <v>108000</v>
      </c>
      <c r="U395" s="271">
        <f>T395/M396</f>
        <v>54000</v>
      </c>
      <c r="V395" s="258">
        <v>91800</v>
      </c>
      <c r="W395" s="261" t="s">
        <v>79</v>
      </c>
      <c r="X395" s="261" t="s">
        <v>79</v>
      </c>
      <c r="Y395" s="261">
        <v>16200</v>
      </c>
      <c r="Z395" s="261" t="s">
        <v>98</v>
      </c>
      <c r="AA395" s="261" t="s">
        <v>79</v>
      </c>
      <c r="AB395" s="261">
        <v>27000</v>
      </c>
      <c r="AC395" s="239" t="s">
        <v>149</v>
      </c>
      <c r="AD395" s="278" t="s">
        <v>79</v>
      </c>
      <c r="AE395" s="278">
        <f>V395+Y395</f>
        <v>108000</v>
      </c>
      <c r="AF395" s="239" t="s">
        <v>79</v>
      </c>
      <c r="AG395" s="239" t="s">
        <v>33</v>
      </c>
      <c r="AH395" s="239" t="s">
        <v>157</v>
      </c>
      <c r="AI395" s="239" t="s">
        <v>160</v>
      </c>
      <c r="AJ395" s="239"/>
    </row>
    <row r="396" spans="2:36" s="36" customFormat="1" ht="86.1" customHeight="1" x14ac:dyDescent="0.3">
      <c r="B396" s="238"/>
      <c r="C396" s="238"/>
      <c r="D396" s="238"/>
      <c r="E396" s="227"/>
      <c r="F396" s="227"/>
      <c r="G396" s="227"/>
      <c r="H396" s="238"/>
      <c r="I396" s="238"/>
      <c r="J396" s="11" t="s">
        <v>111</v>
      </c>
      <c r="K396" s="7" t="s">
        <v>112</v>
      </c>
      <c r="L396" s="7" t="s">
        <v>85</v>
      </c>
      <c r="M396" s="7">
        <v>2</v>
      </c>
      <c r="N396" s="239"/>
      <c r="O396" s="238"/>
      <c r="P396" s="238"/>
      <c r="Q396" s="238"/>
      <c r="R396" s="265"/>
      <c r="S396" s="265"/>
      <c r="T396" s="271"/>
      <c r="U396" s="271"/>
      <c r="V396" s="259"/>
      <c r="W396" s="261"/>
      <c r="X396" s="261"/>
      <c r="Y396" s="261"/>
      <c r="Z396" s="261"/>
      <c r="AA396" s="261"/>
      <c r="AB396" s="261"/>
      <c r="AC396" s="239"/>
      <c r="AD396" s="278"/>
      <c r="AE396" s="278"/>
      <c r="AF396" s="238"/>
      <c r="AG396" s="239"/>
      <c r="AH396" s="239"/>
      <c r="AI396" s="239"/>
      <c r="AJ396" s="238"/>
    </row>
    <row r="397" spans="2:36" s="36" customFormat="1" ht="88.5" customHeight="1" x14ac:dyDescent="0.3">
      <c r="B397" s="238"/>
      <c r="C397" s="238"/>
      <c r="D397" s="238"/>
      <c r="E397" s="227"/>
      <c r="F397" s="227"/>
      <c r="G397" s="227"/>
      <c r="H397" s="238"/>
      <c r="I397" s="238"/>
      <c r="J397" s="11" t="s">
        <v>127</v>
      </c>
      <c r="K397" s="7" t="s">
        <v>128</v>
      </c>
      <c r="L397" s="7" t="s">
        <v>85</v>
      </c>
      <c r="M397" s="63">
        <v>90</v>
      </c>
      <c r="N397" s="239"/>
      <c r="O397" s="238"/>
      <c r="P397" s="238"/>
      <c r="Q397" s="238"/>
      <c r="R397" s="265"/>
      <c r="S397" s="265"/>
      <c r="T397" s="271"/>
      <c r="U397" s="271"/>
      <c r="V397" s="260"/>
      <c r="W397" s="261"/>
      <c r="X397" s="261"/>
      <c r="Y397" s="261"/>
      <c r="Z397" s="261"/>
      <c r="AA397" s="261"/>
      <c r="AB397" s="261"/>
      <c r="AC397" s="239"/>
      <c r="AD397" s="278"/>
      <c r="AE397" s="278"/>
      <c r="AF397" s="238"/>
      <c r="AG397" s="239"/>
      <c r="AH397" s="239"/>
      <c r="AI397" s="239"/>
      <c r="AJ397" s="238"/>
    </row>
    <row r="398" spans="2:36" s="36" customFormat="1" ht="89.1" customHeight="1" x14ac:dyDescent="0.3">
      <c r="B398" s="238" t="s">
        <v>349</v>
      </c>
      <c r="C398" s="238" t="s">
        <v>350</v>
      </c>
      <c r="D398" s="238" t="s">
        <v>106</v>
      </c>
      <c r="E398" s="227" t="s">
        <v>67</v>
      </c>
      <c r="F398" s="227" t="s">
        <v>134</v>
      </c>
      <c r="G398" s="227" t="s">
        <v>147</v>
      </c>
      <c r="H398" s="238" t="s">
        <v>70</v>
      </c>
      <c r="I398" s="238" t="s">
        <v>79</v>
      </c>
      <c r="J398" s="28" t="s">
        <v>207</v>
      </c>
      <c r="K398" s="14" t="s">
        <v>107</v>
      </c>
      <c r="L398" s="14" t="s">
        <v>86</v>
      </c>
      <c r="M398" s="14">
        <v>40</v>
      </c>
      <c r="N398" s="239" t="s">
        <v>108</v>
      </c>
      <c r="O398" s="238" t="s">
        <v>343</v>
      </c>
      <c r="P398" s="238" t="s">
        <v>75</v>
      </c>
      <c r="Q398" s="238" t="s">
        <v>76</v>
      </c>
      <c r="R398" s="265" t="s">
        <v>77</v>
      </c>
      <c r="S398" s="265" t="s">
        <v>109</v>
      </c>
      <c r="T398" s="271">
        <f>V398+Y398</f>
        <v>40000</v>
      </c>
      <c r="U398" s="271">
        <f>T398/M399</f>
        <v>40000</v>
      </c>
      <c r="V398" s="258">
        <v>34000</v>
      </c>
      <c r="W398" s="261" t="s">
        <v>79</v>
      </c>
      <c r="X398" s="261" t="s">
        <v>79</v>
      </c>
      <c r="Y398" s="261">
        <v>6000</v>
      </c>
      <c r="Z398" s="261" t="s">
        <v>98</v>
      </c>
      <c r="AA398" s="261" t="s">
        <v>79</v>
      </c>
      <c r="AB398" s="261">
        <v>10000</v>
      </c>
      <c r="AC398" s="239" t="s">
        <v>149</v>
      </c>
      <c r="AD398" s="278" t="s">
        <v>79</v>
      </c>
      <c r="AE398" s="278">
        <f>V398+Y398</f>
        <v>40000</v>
      </c>
      <c r="AF398" s="239" t="s">
        <v>79</v>
      </c>
      <c r="AG398" s="239" t="s">
        <v>33</v>
      </c>
      <c r="AH398" s="239" t="s">
        <v>158</v>
      </c>
      <c r="AI398" s="239" t="s">
        <v>160</v>
      </c>
      <c r="AJ398" s="239"/>
    </row>
    <row r="399" spans="2:36" s="36" customFormat="1" ht="86.1" customHeight="1" x14ac:dyDescent="0.3">
      <c r="B399" s="238"/>
      <c r="C399" s="238"/>
      <c r="D399" s="238"/>
      <c r="E399" s="227"/>
      <c r="F399" s="227"/>
      <c r="G399" s="227"/>
      <c r="H399" s="238"/>
      <c r="I399" s="238"/>
      <c r="J399" s="11" t="s">
        <v>111</v>
      </c>
      <c r="K399" s="7" t="s">
        <v>112</v>
      </c>
      <c r="L399" s="7" t="s">
        <v>85</v>
      </c>
      <c r="M399" s="7">
        <v>1</v>
      </c>
      <c r="N399" s="239"/>
      <c r="O399" s="238"/>
      <c r="P399" s="238"/>
      <c r="Q399" s="238"/>
      <c r="R399" s="265"/>
      <c r="S399" s="265"/>
      <c r="T399" s="271"/>
      <c r="U399" s="271"/>
      <c r="V399" s="259"/>
      <c r="W399" s="261"/>
      <c r="X399" s="261"/>
      <c r="Y399" s="261"/>
      <c r="Z399" s="261"/>
      <c r="AA399" s="261"/>
      <c r="AB399" s="261"/>
      <c r="AC399" s="239"/>
      <c r="AD399" s="278"/>
      <c r="AE399" s="278"/>
      <c r="AF399" s="238"/>
      <c r="AG399" s="239"/>
      <c r="AH399" s="239"/>
      <c r="AI399" s="239"/>
      <c r="AJ399" s="238"/>
    </row>
    <row r="400" spans="2:36" s="36" customFormat="1" ht="88.5" customHeight="1" x14ac:dyDescent="0.3">
      <c r="B400" s="238"/>
      <c r="C400" s="238"/>
      <c r="D400" s="238"/>
      <c r="E400" s="227"/>
      <c r="F400" s="227"/>
      <c r="G400" s="227"/>
      <c r="H400" s="238"/>
      <c r="I400" s="238"/>
      <c r="J400" s="11" t="s">
        <v>127</v>
      </c>
      <c r="K400" s="7" t="s">
        <v>128</v>
      </c>
      <c r="L400" s="7" t="s">
        <v>85</v>
      </c>
      <c r="M400" s="63">
        <v>50</v>
      </c>
      <c r="N400" s="239"/>
      <c r="O400" s="238"/>
      <c r="P400" s="238"/>
      <c r="Q400" s="238"/>
      <c r="R400" s="265"/>
      <c r="S400" s="265"/>
      <c r="T400" s="271"/>
      <c r="U400" s="271"/>
      <c r="V400" s="260"/>
      <c r="W400" s="261"/>
      <c r="X400" s="261"/>
      <c r="Y400" s="261"/>
      <c r="Z400" s="261"/>
      <c r="AA400" s="261"/>
      <c r="AB400" s="261"/>
      <c r="AC400" s="239"/>
      <c r="AD400" s="278"/>
      <c r="AE400" s="278"/>
      <c r="AF400" s="238"/>
      <c r="AG400" s="239"/>
      <c r="AH400" s="239"/>
      <c r="AI400" s="239"/>
      <c r="AJ400" s="238"/>
    </row>
    <row r="401" spans="2:36" s="36" customFormat="1" ht="89.1" customHeight="1" x14ac:dyDescent="0.3">
      <c r="B401" s="238" t="s">
        <v>351</v>
      </c>
      <c r="C401" s="238" t="s">
        <v>352</v>
      </c>
      <c r="D401" s="238" t="s">
        <v>106</v>
      </c>
      <c r="E401" s="227" t="s">
        <v>67</v>
      </c>
      <c r="F401" s="227" t="s">
        <v>134</v>
      </c>
      <c r="G401" s="227" t="s">
        <v>147</v>
      </c>
      <c r="H401" s="238" t="s">
        <v>70</v>
      </c>
      <c r="I401" s="238" t="s">
        <v>79</v>
      </c>
      <c r="J401" s="28" t="s">
        <v>207</v>
      </c>
      <c r="K401" s="14" t="s">
        <v>107</v>
      </c>
      <c r="L401" s="14" t="s">
        <v>86</v>
      </c>
      <c r="M401" s="14">
        <v>40</v>
      </c>
      <c r="N401" s="239" t="s">
        <v>108</v>
      </c>
      <c r="O401" s="238" t="s">
        <v>343</v>
      </c>
      <c r="P401" s="238" t="s">
        <v>75</v>
      </c>
      <c r="Q401" s="238" t="s">
        <v>76</v>
      </c>
      <c r="R401" s="265" t="s">
        <v>77</v>
      </c>
      <c r="S401" s="265" t="s">
        <v>109</v>
      </c>
      <c r="T401" s="271">
        <f>V401+Y401</f>
        <v>72000</v>
      </c>
      <c r="U401" s="271">
        <f>T401/M402</f>
        <v>36000</v>
      </c>
      <c r="V401" s="258">
        <v>61200</v>
      </c>
      <c r="W401" s="261" t="s">
        <v>79</v>
      </c>
      <c r="X401" s="261" t="s">
        <v>79</v>
      </c>
      <c r="Y401" s="261">
        <v>10800</v>
      </c>
      <c r="Z401" s="261" t="s">
        <v>98</v>
      </c>
      <c r="AA401" s="261" t="s">
        <v>79</v>
      </c>
      <c r="AB401" s="261">
        <v>18000</v>
      </c>
      <c r="AC401" s="239" t="s">
        <v>149</v>
      </c>
      <c r="AD401" s="278" t="s">
        <v>79</v>
      </c>
      <c r="AE401" s="278">
        <f>V401+Y401</f>
        <v>72000</v>
      </c>
      <c r="AF401" s="239" t="s">
        <v>79</v>
      </c>
      <c r="AG401" s="239" t="s">
        <v>33</v>
      </c>
      <c r="AH401" s="239" t="s">
        <v>160</v>
      </c>
      <c r="AI401" s="239" t="s">
        <v>179</v>
      </c>
      <c r="AJ401" s="239"/>
    </row>
    <row r="402" spans="2:36" s="36" customFormat="1" ht="86.1" customHeight="1" x14ac:dyDescent="0.3">
      <c r="B402" s="238"/>
      <c r="C402" s="238"/>
      <c r="D402" s="238"/>
      <c r="E402" s="227"/>
      <c r="F402" s="227"/>
      <c r="G402" s="227"/>
      <c r="H402" s="238"/>
      <c r="I402" s="238"/>
      <c r="J402" s="11" t="s">
        <v>111</v>
      </c>
      <c r="K402" s="7" t="s">
        <v>112</v>
      </c>
      <c r="L402" s="7" t="s">
        <v>85</v>
      </c>
      <c r="M402" s="7">
        <v>2</v>
      </c>
      <c r="N402" s="239"/>
      <c r="O402" s="238"/>
      <c r="P402" s="238"/>
      <c r="Q402" s="238"/>
      <c r="R402" s="265"/>
      <c r="S402" s="265"/>
      <c r="T402" s="271"/>
      <c r="U402" s="271"/>
      <c r="V402" s="259"/>
      <c r="W402" s="261"/>
      <c r="X402" s="261"/>
      <c r="Y402" s="261"/>
      <c r="Z402" s="261"/>
      <c r="AA402" s="261"/>
      <c r="AB402" s="261"/>
      <c r="AC402" s="239"/>
      <c r="AD402" s="278"/>
      <c r="AE402" s="278"/>
      <c r="AF402" s="238"/>
      <c r="AG402" s="239"/>
      <c r="AH402" s="239"/>
      <c r="AI402" s="239"/>
      <c r="AJ402" s="238"/>
    </row>
    <row r="403" spans="2:36" s="36" customFormat="1" ht="88.5" customHeight="1" x14ac:dyDescent="0.3">
      <c r="B403" s="238"/>
      <c r="C403" s="238"/>
      <c r="D403" s="238"/>
      <c r="E403" s="227"/>
      <c r="F403" s="227"/>
      <c r="G403" s="227"/>
      <c r="H403" s="238"/>
      <c r="I403" s="238"/>
      <c r="J403" s="11" t="s">
        <v>127</v>
      </c>
      <c r="K403" s="7" t="s">
        <v>128</v>
      </c>
      <c r="L403" s="7" t="s">
        <v>85</v>
      </c>
      <c r="M403" s="63">
        <v>40</v>
      </c>
      <c r="N403" s="239"/>
      <c r="O403" s="238"/>
      <c r="P403" s="238"/>
      <c r="Q403" s="238"/>
      <c r="R403" s="265"/>
      <c r="S403" s="265"/>
      <c r="T403" s="271"/>
      <c r="U403" s="271"/>
      <c r="V403" s="260"/>
      <c r="W403" s="261"/>
      <c r="X403" s="261"/>
      <c r="Y403" s="261"/>
      <c r="Z403" s="261"/>
      <c r="AA403" s="261"/>
      <c r="AB403" s="261"/>
      <c r="AC403" s="239"/>
      <c r="AD403" s="278"/>
      <c r="AE403" s="278"/>
      <c r="AF403" s="238"/>
      <c r="AG403" s="239"/>
      <c r="AH403" s="239"/>
      <c r="AI403" s="239"/>
      <c r="AJ403" s="238"/>
    </row>
    <row r="404" spans="2:36" ht="52.2" customHeight="1" x14ac:dyDescent="0.3">
      <c r="B404" s="238" t="s">
        <v>353</v>
      </c>
      <c r="C404" s="238" t="s">
        <v>354</v>
      </c>
      <c r="D404" s="238" t="s">
        <v>66</v>
      </c>
      <c r="E404" s="227" t="s">
        <v>67</v>
      </c>
      <c r="F404" s="227" t="s">
        <v>132</v>
      </c>
      <c r="G404" s="227" t="s">
        <v>69</v>
      </c>
      <c r="H404" s="238" t="s">
        <v>70</v>
      </c>
      <c r="I404" s="238" t="s">
        <v>79</v>
      </c>
      <c r="J404" s="11" t="s">
        <v>113</v>
      </c>
      <c r="K404" s="7" t="s">
        <v>114</v>
      </c>
      <c r="L404" s="7" t="s">
        <v>115</v>
      </c>
      <c r="M404" s="7">
        <v>3.65</v>
      </c>
      <c r="N404" s="239" t="s">
        <v>108</v>
      </c>
      <c r="O404" s="238" t="s">
        <v>292</v>
      </c>
      <c r="P404" s="238" t="s">
        <v>75</v>
      </c>
      <c r="Q404" s="238" t="s">
        <v>76</v>
      </c>
      <c r="R404" s="265" t="s">
        <v>77</v>
      </c>
      <c r="S404" s="265" t="s">
        <v>109</v>
      </c>
      <c r="T404" s="271">
        <f>V404+Y404</f>
        <v>277504</v>
      </c>
      <c r="U404" s="271">
        <f>T404/M405</f>
        <v>138752</v>
      </c>
      <c r="V404" s="261">
        <v>235878.39999999999</v>
      </c>
      <c r="W404" s="261" t="s">
        <v>79</v>
      </c>
      <c r="X404" s="261" t="s">
        <v>79</v>
      </c>
      <c r="Y404" s="261">
        <v>41625.599999999999</v>
      </c>
      <c r="Z404" s="261" t="s">
        <v>79</v>
      </c>
      <c r="AA404" s="261" t="s">
        <v>79</v>
      </c>
      <c r="AB404" s="261">
        <v>69376</v>
      </c>
      <c r="AC404" s="239" t="s">
        <v>80</v>
      </c>
      <c r="AD404" s="278" t="s">
        <v>79</v>
      </c>
      <c r="AE404" s="278">
        <f>V404+Y404</f>
        <v>277504</v>
      </c>
      <c r="AF404" s="239" t="s">
        <v>79</v>
      </c>
      <c r="AG404" s="239" t="s">
        <v>33</v>
      </c>
      <c r="AH404" s="239" t="s">
        <v>246</v>
      </c>
      <c r="AI404" s="239" t="s">
        <v>250</v>
      </c>
      <c r="AJ404" s="239"/>
    </row>
    <row r="405" spans="2:36" ht="55.2" x14ac:dyDescent="0.3">
      <c r="B405" s="238"/>
      <c r="C405" s="238"/>
      <c r="D405" s="238"/>
      <c r="E405" s="227"/>
      <c r="F405" s="227"/>
      <c r="G405" s="227"/>
      <c r="H405" s="238"/>
      <c r="I405" s="238"/>
      <c r="J405" s="11" t="s">
        <v>116</v>
      </c>
      <c r="K405" s="7" t="s">
        <v>117</v>
      </c>
      <c r="L405" s="7" t="s">
        <v>85</v>
      </c>
      <c r="M405" s="7">
        <v>2</v>
      </c>
      <c r="N405" s="239"/>
      <c r="O405" s="238"/>
      <c r="P405" s="238"/>
      <c r="Q405" s="238"/>
      <c r="R405" s="265"/>
      <c r="S405" s="265"/>
      <c r="T405" s="271"/>
      <c r="U405" s="271"/>
      <c r="V405" s="261"/>
      <c r="W405" s="261"/>
      <c r="X405" s="261"/>
      <c r="Y405" s="261"/>
      <c r="Z405" s="261"/>
      <c r="AA405" s="261"/>
      <c r="AB405" s="261"/>
      <c r="AC405" s="239"/>
      <c r="AD405" s="278"/>
      <c r="AE405" s="278"/>
      <c r="AF405" s="238"/>
      <c r="AG405" s="239"/>
      <c r="AH405" s="239"/>
      <c r="AI405" s="239"/>
      <c r="AJ405" s="238"/>
    </row>
    <row r="406" spans="2:36" ht="41.4" x14ac:dyDescent="0.3">
      <c r="B406" s="238"/>
      <c r="C406" s="238"/>
      <c r="D406" s="238"/>
      <c r="E406" s="227"/>
      <c r="F406" s="227"/>
      <c r="G406" s="227"/>
      <c r="H406" s="238"/>
      <c r="I406" s="238"/>
      <c r="J406" s="11" t="s">
        <v>208</v>
      </c>
      <c r="K406" s="7" t="s">
        <v>118</v>
      </c>
      <c r="L406" s="7" t="s">
        <v>119</v>
      </c>
      <c r="M406" s="7">
        <v>2</v>
      </c>
      <c r="N406" s="239"/>
      <c r="O406" s="238"/>
      <c r="P406" s="238"/>
      <c r="Q406" s="238"/>
      <c r="R406" s="265"/>
      <c r="S406" s="265"/>
      <c r="T406" s="271"/>
      <c r="U406" s="271"/>
      <c r="V406" s="261"/>
      <c r="W406" s="261"/>
      <c r="X406" s="261"/>
      <c r="Y406" s="261"/>
      <c r="Z406" s="261"/>
      <c r="AA406" s="261"/>
      <c r="AB406" s="261"/>
      <c r="AC406" s="239"/>
      <c r="AD406" s="278"/>
      <c r="AE406" s="278"/>
      <c r="AF406" s="238"/>
      <c r="AG406" s="239"/>
      <c r="AH406" s="239"/>
      <c r="AI406" s="239"/>
      <c r="AJ406" s="238"/>
    </row>
    <row r="407" spans="2:36" ht="173.1" customHeight="1" x14ac:dyDescent="0.3">
      <c r="B407" s="238"/>
      <c r="C407" s="238"/>
      <c r="D407" s="238"/>
      <c r="E407" s="227"/>
      <c r="F407" s="227"/>
      <c r="G407" s="227"/>
      <c r="H407" s="238"/>
      <c r="I407" s="238"/>
      <c r="J407" s="11" t="s">
        <v>120</v>
      </c>
      <c r="K407" s="7" t="s">
        <v>121</v>
      </c>
      <c r="L407" s="7" t="s">
        <v>119</v>
      </c>
      <c r="M407" s="63">
        <v>2</v>
      </c>
      <c r="N407" s="239"/>
      <c r="O407" s="238"/>
      <c r="P407" s="238"/>
      <c r="Q407" s="238"/>
      <c r="R407" s="265"/>
      <c r="S407" s="265"/>
      <c r="T407" s="271"/>
      <c r="U407" s="271"/>
      <c r="V407" s="261"/>
      <c r="W407" s="261"/>
      <c r="X407" s="261"/>
      <c r="Y407" s="261"/>
      <c r="Z407" s="261"/>
      <c r="AA407" s="261"/>
      <c r="AB407" s="261"/>
      <c r="AC407" s="239"/>
      <c r="AD407" s="278"/>
      <c r="AE407" s="278"/>
      <c r="AF407" s="238"/>
      <c r="AG407" s="239"/>
      <c r="AH407" s="239"/>
      <c r="AI407" s="239"/>
      <c r="AJ407" s="238"/>
    </row>
    <row r="408" spans="2:36" s="36" customFormat="1" ht="89.1" customHeight="1" x14ac:dyDescent="0.3">
      <c r="B408" s="238" t="s">
        <v>356</v>
      </c>
      <c r="C408" s="238" t="s">
        <v>357</v>
      </c>
      <c r="D408" s="238" t="s">
        <v>106</v>
      </c>
      <c r="E408" s="227" t="s">
        <v>67</v>
      </c>
      <c r="F408" s="227" t="s">
        <v>134</v>
      </c>
      <c r="G408" s="227" t="s">
        <v>147</v>
      </c>
      <c r="H408" s="238" t="s">
        <v>70</v>
      </c>
      <c r="I408" s="238" t="s">
        <v>79</v>
      </c>
      <c r="J408" s="28" t="s">
        <v>207</v>
      </c>
      <c r="K408" s="14" t="s">
        <v>107</v>
      </c>
      <c r="L408" s="14" t="s">
        <v>86</v>
      </c>
      <c r="M408" s="14">
        <v>40</v>
      </c>
      <c r="N408" s="239" t="s">
        <v>108</v>
      </c>
      <c r="O408" s="238" t="s">
        <v>343</v>
      </c>
      <c r="P408" s="238" t="s">
        <v>75</v>
      </c>
      <c r="Q408" s="238" t="s">
        <v>76</v>
      </c>
      <c r="R408" s="265" t="s">
        <v>77</v>
      </c>
      <c r="S408" s="265" t="s">
        <v>109</v>
      </c>
      <c r="T408" s="271">
        <f>V408+Y408</f>
        <v>144000</v>
      </c>
      <c r="U408" s="271">
        <f>T408/M409</f>
        <v>72000</v>
      </c>
      <c r="V408" s="258">
        <v>122400</v>
      </c>
      <c r="W408" s="261" t="s">
        <v>79</v>
      </c>
      <c r="X408" s="261" t="s">
        <v>79</v>
      </c>
      <c r="Y408" s="261">
        <v>21600</v>
      </c>
      <c r="Z408" s="261" t="s">
        <v>98</v>
      </c>
      <c r="AA408" s="261" t="s">
        <v>79</v>
      </c>
      <c r="AB408" s="261">
        <v>36000</v>
      </c>
      <c r="AC408" s="239" t="s">
        <v>149</v>
      </c>
      <c r="AD408" s="278" t="s">
        <v>79</v>
      </c>
      <c r="AE408" s="278">
        <f>V408+Y408</f>
        <v>144000</v>
      </c>
      <c r="AF408" s="239" t="s">
        <v>79</v>
      </c>
      <c r="AG408" s="239" t="s">
        <v>33</v>
      </c>
      <c r="AH408" s="239" t="s">
        <v>294</v>
      </c>
      <c r="AI408" s="239" t="s">
        <v>246</v>
      </c>
      <c r="AJ408" s="239"/>
    </row>
    <row r="409" spans="2:36" s="36" customFormat="1" ht="86.1" customHeight="1" x14ac:dyDescent="0.3">
      <c r="B409" s="238"/>
      <c r="C409" s="238"/>
      <c r="D409" s="238"/>
      <c r="E409" s="227"/>
      <c r="F409" s="227"/>
      <c r="G409" s="227"/>
      <c r="H409" s="238"/>
      <c r="I409" s="238"/>
      <c r="J409" s="11" t="s">
        <v>111</v>
      </c>
      <c r="K409" s="7" t="s">
        <v>112</v>
      </c>
      <c r="L409" s="7" t="s">
        <v>85</v>
      </c>
      <c r="M409" s="7">
        <v>2</v>
      </c>
      <c r="N409" s="239"/>
      <c r="O409" s="238"/>
      <c r="P409" s="238"/>
      <c r="Q409" s="238"/>
      <c r="R409" s="265"/>
      <c r="S409" s="265"/>
      <c r="T409" s="271"/>
      <c r="U409" s="271"/>
      <c r="V409" s="259"/>
      <c r="W409" s="261"/>
      <c r="X409" s="261"/>
      <c r="Y409" s="261"/>
      <c r="Z409" s="261"/>
      <c r="AA409" s="261"/>
      <c r="AB409" s="261"/>
      <c r="AC409" s="239"/>
      <c r="AD409" s="278"/>
      <c r="AE409" s="278"/>
      <c r="AF409" s="238"/>
      <c r="AG409" s="239"/>
      <c r="AH409" s="239"/>
      <c r="AI409" s="239"/>
      <c r="AJ409" s="238"/>
    </row>
    <row r="410" spans="2:36" s="36" customFormat="1" ht="88.5" customHeight="1" x14ac:dyDescent="0.3">
      <c r="B410" s="238"/>
      <c r="C410" s="238"/>
      <c r="D410" s="238"/>
      <c r="E410" s="227"/>
      <c r="F410" s="227"/>
      <c r="G410" s="227"/>
      <c r="H410" s="238"/>
      <c r="I410" s="238"/>
      <c r="J410" s="11" t="s">
        <v>127</v>
      </c>
      <c r="K410" s="7" t="s">
        <v>128</v>
      </c>
      <c r="L410" s="7" t="s">
        <v>85</v>
      </c>
      <c r="M410" s="63">
        <v>25</v>
      </c>
      <c r="N410" s="239"/>
      <c r="O410" s="238"/>
      <c r="P410" s="238"/>
      <c r="Q410" s="238"/>
      <c r="R410" s="265"/>
      <c r="S410" s="265"/>
      <c r="T410" s="271"/>
      <c r="U410" s="271"/>
      <c r="V410" s="260"/>
      <c r="W410" s="261"/>
      <c r="X410" s="261"/>
      <c r="Y410" s="261"/>
      <c r="Z410" s="261"/>
      <c r="AA410" s="261"/>
      <c r="AB410" s="261"/>
      <c r="AC410" s="239"/>
      <c r="AD410" s="278"/>
      <c r="AE410" s="278"/>
      <c r="AF410" s="238"/>
      <c r="AG410" s="239"/>
      <c r="AH410" s="239"/>
      <c r="AI410" s="239"/>
      <c r="AJ410" s="238"/>
    </row>
    <row r="411" spans="2:36" s="36" customFormat="1" ht="132" customHeight="1" x14ac:dyDescent="0.3">
      <c r="B411" s="238" t="s">
        <v>965</v>
      </c>
      <c r="C411" s="238" t="s">
        <v>454</v>
      </c>
      <c r="D411" s="238" t="s">
        <v>106</v>
      </c>
      <c r="E411" s="227" t="s">
        <v>67</v>
      </c>
      <c r="F411" s="227" t="s">
        <v>134</v>
      </c>
      <c r="G411" s="227" t="s">
        <v>147</v>
      </c>
      <c r="H411" s="238" t="s">
        <v>70</v>
      </c>
      <c r="I411" s="238" t="s">
        <v>79</v>
      </c>
      <c r="J411" s="11" t="s">
        <v>207</v>
      </c>
      <c r="K411" s="7" t="s">
        <v>107</v>
      </c>
      <c r="L411" s="7" t="s">
        <v>86</v>
      </c>
      <c r="M411" s="7">
        <v>40</v>
      </c>
      <c r="N411" s="239" t="s">
        <v>108</v>
      </c>
      <c r="O411" s="238" t="s">
        <v>343</v>
      </c>
      <c r="P411" s="238" t="s">
        <v>75</v>
      </c>
      <c r="Q411" s="238" t="s">
        <v>76</v>
      </c>
      <c r="R411" s="265" t="s">
        <v>77</v>
      </c>
      <c r="S411" s="265" t="s">
        <v>109</v>
      </c>
      <c r="T411" s="271">
        <f>V411+Y411</f>
        <v>54000.060000000005</v>
      </c>
      <c r="U411" s="271">
        <f>T411/M412</f>
        <v>54000.060000000005</v>
      </c>
      <c r="V411" s="258">
        <v>45900.05</v>
      </c>
      <c r="W411" s="261" t="s">
        <v>79</v>
      </c>
      <c r="X411" s="261" t="s">
        <v>79</v>
      </c>
      <c r="Y411" s="261">
        <v>8100.01</v>
      </c>
      <c r="Z411" s="261" t="s">
        <v>98</v>
      </c>
      <c r="AA411" s="261" t="s">
        <v>79</v>
      </c>
      <c r="AB411" s="261">
        <v>13500.01</v>
      </c>
      <c r="AC411" s="239" t="s">
        <v>149</v>
      </c>
      <c r="AD411" s="278" t="s">
        <v>79</v>
      </c>
      <c r="AE411" s="278">
        <f>V411+Y411</f>
        <v>54000.060000000005</v>
      </c>
      <c r="AF411" s="239" t="s">
        <v>79</v>
      </c>
      <c r="AG411" s="239" t="s">
        <v>33</v>
      </c>
      <c r="AH411" s="239" t="s">
        <v>253</v>
      </c>
      <c r="AI411" s="239" t="s">
        <v>232</v>
      </c>
      <c r="AJ411" s="239"/>
    </row>
    <row r="412" spans="2:36" s="36" customFormat="1" ht="86.1" customHeight="1" x14ac:dyDescent="0.3">
      <c r="B412" s="238"/>
      <c r="C412" s="238"/>
      <c r="D412" s="238"/>
      <c r="E412" s="227"/>
      <c r="F412" s="227"/>
      <c r="G412" s="227"/>
      <c r="H412" s="238"/>
      <c r="I412" s="238"/>
      <c r="J412" s="11" t="s">
        <v>111</v>
      </c>
      <c r="K412" s="7" t="s">
        <v>112</v>
      </c>
      <c r="L412" s="7" t="s">
        <v>85</v>
      </c>
      <c r="M412" s="7">
        <v>1</v>
      </c>
      <c r="N412" s="239"/>
      <c r="O412" s="238"/>
      <c r="P412" s="238"/>
      <c r="Q412" s="238"/>
      <c r="R412" s="265"/>
      <c r="S412" s="265"/>
      <c r="T412" s="271"/>
      <c r="U412" s="271"/>
      <c r="V412" s="259"/>
      <c r="W412" s="261"/>
      <c r="X412" s="261"/>
      <c r="Y412" s="261"/>
      <c r="Z412" s="261"/>
      <c r="AA412" s="261"/>
      <c r="AB412" s="261"/>
      <c r="AC412" s="239"/>
      <c r="AD412" s="278"/>
      <c r="AE412" s="278"/>
      <c r="AF412" s="238"/>
      <c r="AG412" s="239"/>
      <c r="AH412" s="239"/>
      <c r="AI412" s="239"/>
      <c r="AJ412" s="238"/>
    </row>
    <row r="413" spans="2:36" s="36" customFormat="1" ht="59.1" customHeight="1" x14ac:dyDescent="0.3">
      <c r="B413" s="238"/>
      <c r="C413" s="238"/>
      <c r="D413" s="238"/>
      <c r="E413" s="227"/>
      <c r="F413" s="227"/>
      <c r="G413" s="227"/>
      <c r="H413" s="238"/>
      <c r="I413" s="238"/>
      <c r="J413" s="11" t="s">
        <v>127</v>
      </c>
      <c r="K413" s="7" t="s">
        <v>128</v>
      </c>
      <c r="L413" s="7" t="s">
        <v>85</v>
      </c>
      <c r="M413" s="63">
        <v>40</v>
      </c>
      <c r="N413" s="239"/>
      <c r="O413" s="238"/>
      <c r="P413" s="238"/>
      <c r="Q413" s="238"/>
      <c r="R413" s="265"/>
      <c r="S413" s="265"/>
      <c r="T413" s="271"/>
      <c r="U413" s="271"/>
      <c r="V413" s="260"/>
      <c r="W413" s="261"/>
      <c r="X413" s="261"/>
      <c r="Y413" s="261"/>
      <c r="Z413" s="261"/>
      <c r="AA413" s="261"/>
      <c r="AB413" s="261"/>
      <c r="AC413" s="239"/>
      <c r="AD413" s="278"/>
      <c r="AE413" s="278"/>
      <c r="AF413" s="238"/>
      <c r="AG413" s="239"/>
      <c r="AH413" s="239"/>
      <c r="AI413" s="239"/>
      <c r="AJ413" s="238"/>
    </row>
    <row r="414" spans="2:36" ht="52.2" customHeight="1" x14ac:dyDescent="0.3">
      <c r="B414" s="238" t="s">
        <v>1137</v>
      </c>
      <c r="C414" s="238" t="s">
        <v>354</v>
      </c>
      <c r="D414" s="238" t="s">
        <v>66</v>
      </c>
      <c r="E414" s="227" t="s">
        <v>67</v>
      </c>
      <c r="F414" s="227" t="s">
        <v>132</v>
      </c>
      <c r="G414" s="227" t="s">
        <v>69</v>
      </c>
      <c r="H414" s="238" t="s">
        <v>70</v>
      </c>
      <c r="I414" s="238" t="s">
        <v>79</v>
      </c>
      <c r="J414" s="11" t="s">
        <v>113</v>
      </c>
      <c r="K414" s="7" t="s">
        <v>114</v>
      </c>
      <c r="L414" s="7" t="s">
        <v>115</v>
      </c>
      <c r="M414" s="7">
        <f>3.65/2</f>
        <v>1.825</v>
      </c>
      <c r="N414" s="239" t="s">
        <v>108</v>
      </c>
      <c r="O414" s="238" t="s">
        <v>292</v>
      </c>
      <c r="P414" s="238" t="s">
        <v>75</v>
      </c>
      <c r="Q414" s="238" t="s">
        <v>76</v>
      </c>
      <c r="R414" s="265" t="s">
        <v>77</v>
      </c>
      <c r="S414" s="265" t="s">
        <v>109</v>
      </c>
      <c r="T414" s="271">
        <v>138752</v>
      </c>
      <c r="U414" s="271">
        <v>138752</v>
      </c>
      <c r="V414" s="261">
        <v>117939.2</v>
      </c>
      <c r="W414" s="261" t="s">
        <v>79</v>
      </c>
      <c r="X414" s="261" t="s">
        <v>79</v>
      </c>
      <c r="Y414" s="261">
        <v>20812.8</v>
      </c>
      <c r="Z414" s="261" t="s">
        <v>79</v>
      </c>
      <c r="AA414" s="261" t="s">
        <v>79</v>
      </c>
      <c r="AB414" s="261">
        <v>34688</v>
      </c>
      <c r="AC414" s="239" t="s">
        <v>80</v>
      </c>
      <c r="AD414" s="278" t="s">
        <v>79</v>
      </c>
      <c r="AE414" s="278">
        <f>V414+Y414</f>
        <v>138752</v>
      </c>
      <c r="AF414" s="239" t="s">
        <v>79</v>
      </c>
      <c r="AG414" s="239" t="s">
        <v>33</v>
      </c>
      <c r="AH414" s="239" t="s">
        <v>167</v>
      </c>
      <c r="AI414" s="239" t="s">
        <v>405</v>
      </c>
      <c r="AJ414" s="239"/>
    </row>
    <row r="415" spans="2:36" ht="55.2" x14ac:dyDescent="0.3">
      <c r="B415" s="238"/>
      <c r="C415" s="238"/>
      <c r="D415" s="238"/>
      <c r="E415" s="227"/>
      <c r="F415" s="227"/>
      <c r="G415" s="227"/>
      <c r="H415" s="238"/>
      <c r="I415" s="238"/>
      <c r="J415" s="11" t="s">
        <v>116</v>
      </c>
      <c r="K415" s="7" t="s">
        <v>117</v>
      </c>
      <c r="L415" s="7" t="s">
        <v>85</v>
      </c>
      <c r="M415" s="7">
        <v>1</v>
      </c>
      <c r="N415" s="239"/>
      <c r="O415" s="238"/>
      <c r="P415" s="238"/>
      <c r="Q415" s="238"/>
      <c r="R415" s="265"/>
      <c r="S415" s="265"/>
      <c r="T415" s="271"/>
      <c r="U415" s="271"/>
      <c r="V415" s="261"/>
      <c r="W415" s="261"/>
      <c r="X415" s="261"/>
      <c r="Y415" s="261"/>
      <c r="Z415" s="261"/>
      <c r="AA415" s="261"/>
      <c r="AB415" s="261"/>
      <c r="AC415" s="239"/>
      <c r="AD415" s="278"/>
      <c r="AE415" s="278"/>
      <c r="AF415" s="238"/>
      <c r="AG415" s="239"/>
      <c r="AH415" s="239"/>
      <c r="AI415" s="239"/>
      <c r="AJ415" s="238"/>
    </row>
    <row r="416" spans="2:36" ht="41.4" x14ac:dyDescent="0.3">
      <c r="B416" s="238"/>
      <c r="C416" s="238"/>
      <c r="D416" s="238"/>
      <c r="E416" s="227"/>
      <c r="F416" s="227"/>
      <c r="G416" s="227"/>
      <c r="H416" s="238"/>
      <c r="I416" s="238"/>
      <c r="J416" s="11" t="s">
        <v>208</v>
      </c>
      <c r="K416" s="7" t="s">
        <v>118</v>
      </c>
      <c r="L416" s="7" t="s">
        <v>119</v>
      </c>
      <c r="M416" s="7">
        <v>1</v>
      </c>
      <c r="N416" s="239"/>
      <c r="O416" s="238"/>
      <c r="P416" s="238"/>
      <c r="Q416" s="238"/>
      <c r="R416" s="265"/>
      <c r="S416" s="265"/>
      <c r="T416" s="271"/>
      <c r="U416" s="271"/>
      <c r="V416" s="261"/>
      <c r="W416" s="261"/>
      <c r="X416" s="261"/>
      <c r="Y416" s="261"/>
      <c r="Z416" s="261"/>
      <c r="AA416" s="261"/>
      <c r="AB416" s="261"/>
      <c r="AC416" s="239"/>
      <c r="AD416" s="278"/>
      <c r="AE416" s="278"/>
      <c r="AF416" s="238"/>
      <c r="AG416" s="239"/>
      <c r="AH416" s="239"/>
      <c r="AI416" s="239"/>
      <c r="AJ416" s="238"/>
    </row>
    <row r="417" spans="2:36" ht="64.95" customHeight="1" x14ac:dyDescent="0.3">
      <c r="B417" s="238"/>
      <c r="C417" s="238"/>
      <c r="D417" s="238"/>
      <c r="E417" s="227"/>
      <c r="F417" s="227"/>
      <c r="G417" s="227"/>
      <c r="H417" s="238"/>
      <c r="I417" s="238"/>
      <c r="J417" s="11" t="s">
        <v>120</v>
      </c>
      <c r="K417" s="7" t="s">
        <v>121</v>
      </c>
      <c r="L417" s="7" t="s">
        <v>119</v>
      </c>
      <c r="M417" s="63">
        <v>1</v>
      </c>
      <c r="N417" s="239"/>
      <c r="O417" s="238"/>
      <c r="P417" s="238"/>
      <c r="Q417" s="238"/>
      <c r="R417" s="265"/>
      <c r="S417" s="265"/>
      <c r="T417" s="271"/>
      <c r="U417" s="271"/>
      <c r="V417" s="261"/>
      <c r="W417" s="261"/>
      <c r="X417" s="261"/>
      <c r="Y417" s="261"/>
      <c r="Z417" s="261"/>
      <c r="AA417" s="261"/>
      <c r="AB417" s="261"/>
      <c r="AC417" s="239"/>
      <c r="AD417" s="278"/>
      <c r="AE417" s="278"/>
      <c r="AF417" s="238"/>
      <c r="AG417" s="239"/>
      <c r="AH417" s="239"/>
      <c r="AI417" s="239"/>
      <c r="AJ417" s="238"/>
    </row>
    <row r="418" spans="2:36" s="36" customFormat="1" ht="132" customHeight="1" x14ac:dyDescent="0.3">
      <c r="B418" s="238" t="s">
        <v>1240</v>
      </c>
      <c r="C418" s="238" t="s">
        <v>1259</v>
      </c>
      <c r="D418" s="238" t="s">
        <v>106</v>
      </c>
      <c r="E418" s="227" t="s">
        <v>1244</v>
      </c>
      <c r="F418" s="227" t="s">
        <v>1242</v>
      </c>
      <c r="G418" s="227" t="s">
        <v>1241</v>
      </c>
      <c r="H418" s="238" t="s">
        <v>70</v>
      </c>
      <c r="I418" s="238" t="s">
        <v>79</v>
      </c>
      <c r="J418" s="11" t="s">
        <v>207</v>
      </c>
      <c r="K418" s="7" t="s">
        <v>107</v>
      </c>
      <c r="L418" s="7" t="s">
        <v>86</v>
      </c>
      <c r="M418" s="7">
        <v>40</v>
      </c>
      <c r="N418" s="239" t="s">
        <v>108</v>
      </c>
      <c r="O418" s="238" t="s">
        <v>343</v>
      </c>
      <c r="P418" s="238" t="s">
        <v>75</v>
      </c>
      <c r="Q418" s="238" t="s">
        <v>76</v>
      </c>
      <c r="R418" s="265" t="s">
        <v>77</v>
      </c>
      <c r="S418" s="265" t="s">
        <v>109</v>
      </c>
      <c r="T418" s="271">
        <f>V418+Y418</f>
        <v>90861.23000000001</v>
      </c>
      <c r="U418" s="271">
        <f>T418/M419</f>
        <v>45430.615000000005</v>
      </c>
      <c r="V418" s="258">
        <v>77232.05</v>
      </c>
      <c r="W418" s="261" t="s">
        <v>79</v>
      </c>
      <c r="X418" s="261" t="s">
        <v>79</v>
      </c>
      <c r="Y418" s="261">
        <v>13629.18</v>
      </c>
      <c r="Z418" s="261" t="s">
        <v>98</v>
      </c>
      <c r="AA418" s="261" t="s">
        <v>79</v>
      </c>
      <c r="AB418" s="19">
        <v>22715.3</v>
      </c>
      <c r="AC418" s="239" t="s">
        <v>149</v>
      </c>
      <c r="AD418" s="278" t="s">
        <v>79</v>
      </c>
      <c r="AE418" s="278">
        <f>V418+Y418</f>
        <v>90861.23000000001</v>
      </c>
      <c r="AF418" s="239" t="s">
        <v>79</v>
      </c>
      <c r="AG418" s="239" t="s">
        <v>33</v>
      </c>
      <c r="AH418" s="272" t="s">
        <v>405</v>
      </c>
      <c r="AI418" s="247" t="s">
        <v>510</v>
      </c>
      <c r="AJ418" s="239"/>
    </row>
    <row r="419" spans="2:36" s="36" customFormat="1" ht="86.1" customHeight="1" x14ac:dyDescent="0.3">
      <c r="B419" s="238"/>
      <c r="C419" s="238"/>
      <c r="D419" s="238"/>
      <c r="E419" s="227"/>
      <c r="F419" s="227"/>
      <c r="G419" s="227"/>
      <c r="H419" s="238"/>
      <c r="I419" s="238"/>
      <c r="J419" s="11" t="s">
        <v>111</v>
      </c>
      <c r="K419" s="7" t="s">
        <v>112</v>
      </c>
      <c r="L419" s="7" t="s">
        <v>85</v>
      </c>
      <c r="M419" s="7">
        <v>2</v>
      </c>
      <c r="N419" s="239"/>
      <c r="O419" s="238"/>
      <c r="P419" s="238"/>
      <c r="Q419" s="238"/>
      <c r="R419" s="265"/>
      <c r="S419" s="265"/>
      <c r="T419" s="271"/>
      <c r="U419" s="271"/>
      <c r="V419" s="259"/>
      <c r="W419" s="261"/>
      <c r="X419" s="261"/>
      <c r="Y419" s="261"/>
      <c r="Z419" s="261"/>
      <c r="AA419" s="261"/>
      <c r="AB419" s="259"/>
      <c r="AC419" s="239"/>
      <c r="AD419" s="278"/>
      <c r="AE419" s="278"/>
      <c r="AF419" s="238"/>
      <c r="AG419" s="239"/>
      <c r="AH419" s="248"/>
      <c r="AI419" s="248"/>
      <c r="AJ419" s="238"/>
    </row>
    <row r="420" spans="2:36" s="36" customFormat="1" ht="59.1" customHeight="1" x14ac:dyDescent="0.3">
      <c r="B420" s="238"/>
      <c r="C420" s="238"/>
      <c r="D420" s="238"/>
      <c r="E420" s="227"/>
      <c r="F420" s="227"/>
      <c r="G420" s="227"/>
      <c r="H420" s="238"/>
      <c r="I420" s="238"/>
      <c r="J420" s="192" t="s">
        <v>1243</v>
      </c>
      <c r="K420" s="7" t="s">
        <v>128</v>
      </c>
      <c r="L420" s="7" t="s">
        <v>85</v>
      </c>
      <c r="M420" s="63">
        <v>50</v>
      </c>
      <c r="N420" s="239"/>
      <c r="O420" s="238"/>
      <c r="P420" s="238"/>
      <c r="Q420" s="238"/>
      <c r="R420" s="265"/>
      <c r="S420" s="265"/>
      <c r="T420" s="271"/>
      <c r="U420" s="271"/>
      <c r="V420" s="260"/>
      <c r="W420" s="261"/>
      <c r="X420" s="261"/>
      <c r="Y420" s="261"/>
      <c r="Z420" s="261"/>
      <c r="AA420" s="261"/>
      <c r="AB420" s="260"/>
      <c r="AC420" s="239"/>
      <c r="AD420" s="278"/>
      <c r="AE420" s="278"/>
      <c r="AF420" s="238"/>
      <c r="AG420" s="239"/>
      <c r="AH420" s="249"/>
      <c r="AI420" s="249"/>
      <c r="AJ420" s="238"/>
    </row>
    <row r="421" spans="2:36" s="36" customFormat="1" ht="132" customHeight="1" x14ac:dyDescent="0.3">
      <c r="B421" s="231" t="s">
        <v>436</v>
      </c>
      <c r="C421" s="231" t="s">
        <v>437</v>
      </c>
      <c r="D421" s="231" t="s">
        <v>106</v>
      </c>
      <c r="E421" s="226" t="s">
        <v>67</v>
      </c>
      <c r="F421" s="287" t="s">
        <v>134</v>
      </c>
      <c r="G421" s="226" t="s">
        <v>147</v>
      </c>
      <c r="H421" s="288" t="s">
        <v>70</v>
      </c>
      <c r="I421" s="288" t="s">
        <v>79</v>
      </c>
      <c r="J421" s="11" t="s">
        <v>207</v>
      </c>
      <c r="K421" s="7" t="s">
        <v>107</v>
      </c>
      <c r="L421" s="7" t="s">
        <v>86</v>
      </c>
      <c r="M421" s="7">
        <v>40</v>
      </c>
      <c r="N421" s="272" t="s">
        <v>108</v>
      </c>
      <c r="O421" s="231" t="s">
        <v>438</v>
      </c>
      <c r="P421" s="231" t="s">
        <v>75</v>
      </c>
      <c r="Q421" s="231" t="s">
        <v>76</v>
      </c>
      <c r="R421" s="262" t="s">
        <v>77</v>
      </c>
      <c r="S421" s="262" t="s">
        <v>109</v>
      </c>
      <c r="T421" s="266">
        <f>V421+Y421</f>
        <v>128400</v>
      </c>
      <c r="U421" s="266">
        <f>T421/M422</f>
        <v>42800</v>
      </c>
      <c r="V421" s="258">
        <v>109140</v>
      </c>
      <c r="W421" s="258" t="s">
        <v>79</v>
      </c>
      <c r="X421" s="258" t="s">
        <v>79</v>
      </c>
      <c r="Y421" s="258">
        <v>19260</v>
      </c>
      <c r="Z421" s="258" t="s">
        <v>98</v>
      </c>
      <c r="AA421" s="258" t="s">
        <v>79</v>
      </c>
      <c r="AB421" s="258">
        <v>45113.52</v>
      </c>
      <c r="AC421" s="247" t="s">
        <v>149</v>
      </c>
      <c r="AD421" s="274" t="s">
        <v>79</v>
      </c>
      <c r="AE421" s="274">
        <f>V421+Y421</f>
        <v>128400</v>
      </c>
      <c r="AF421" s="247" t="s">
        <v>79</v>
      </c>
      <c r="AG421" s="247" t="s">
        <v>33</v>
      </c>
      <c r="AH421" s="272" t="s">
        <v>174</v>
      </c>
      <c r="AI421" s="247" t="s">
        <v>158</v>
      </c>
      <c r="AJ421" s="247"/>
    </row>
    <row r="422" spans="2:36" s="36" customFormat="1" ht="86.1" customHeight="1" x14ac:dyDescent="0.3">
      <c r="B422" s="232"/>
      <c r="C422" s="232"/>
      <c r="D422" s="232"/>
      <c r="E422" s="234"/>
      <c r="F422" s="234"/>
      <c r="G422" s="234"/>
      <c r="H422" s="232"/>
      <c r="I422" s="232"/>
      <c r="J422" s="11" t="s">
        <v>111</v>
      </c>
      <c r="K422" s="7" t="s">
        <v>112</v>
      </c>
      <c r="L422" s="7" t="s">
        <v>85</v>
      </c>
      <c r="M422" s="7">
        <v>3</v>
      </c>
      <c r="N422" s="248"/>
      <c r="O422" s="232"/>
      <c r="P422" s="232"/>
      <c r="Q422" s="232"/>
      <c r="R422" s="263"/>
      <c r="S422" s="263"/>
      <c r="T422" s="267"/>
      <c r="U422" s="267"/>
      <c r="V422" s="259"/>
      <c r="W422" s="259"/>
      <c r="X422" s="259"/>
      <c r="Y422" s="259"/>
      <c r="Z422" s="259"/>
      <c r="AA422" s="259"/>
      <c r="AB422" s="259"/>
      <c r="AC422" s="248"/>
      <c r="AD422" s="275"/>
      <c r="AE422" s="275"/>
      <c r="AF422" s="232"/>
      <c r="AG422" s="248"/>
      <c r="AH422" s="248"/>
      <c r="AI422" s="248"/>
      <c r="AJ422" s="232"/>
    </row>
    <row r="423" spans="2:36" s="36" customFormat="1" ht="59.1" customHeight="1" x14ac:dyDescent="0.3">
      <c r="B423" s="233"/>
      <c r="C423" s="233"/>
      <c r="D423" s="233"/>
      <c r="E423" s="273"/>
      <c r="F423" s="273"/>
      <c r="G423" s="273"/>
      <c r="H423" s="233"/>
      <c r="I423" s="233"/>
      <c r="J423" s="11" t="s">
        <v>127</v>
      </c>
      <c r="K423" s="7" t="s">
        <v>128</v>
      </c>
      <c r="L423" s="7" t="s">
        <v>85</v>
      </c>
      <c r="M423" s="63">
        <v>60</v>
      </c>
      <c r="N423" s="249"/>
      <c r="O423" s="233"/>
      <c r="P423" s="233"/>
      <c r="Q423" s="233"/>
      <c r="R423" s="264"/>
      <c r="S423" s="264"/>
      <c r="T423" s="268"/>
      <c r="U423" s="268"/>
      <c r="V423" s="260"/>
      <c r="W423" s="260"/>
      <c r="X423" s="260"/>
      <c r="Y423" s="260"/>
      <c r="Z423" s="260"/>
      <c r="AA423" s="260"/>
      <c r="AB423" s="260"/>
      <c r="AC423" s="249"/>
      <c r="AD423" s="276"/>
      <c r="AE423" s="276"/>
      <c r="AF423" s="233"/>
      <c r="AG423" s="249"/>
      <c r="AH423" s="249"/>
      <c r="AI423" s="249"/>
      <c r="AJ423" s="233"/>
    </row>
    <row r="424" spans="2:36" s="36" customFormat="1" ht="107.1" customHeight="1" x14ac:dyDescent="0.3">
      <c r="B424" s="238" t="s">
        <v>439</v>
      </c>
      <c r="C424" s="238" t="s">
        <v>440</v>
      </c>
      <c r="D424" s="238" t="s">
        <v>106</v>
      </c>
      <c r="E424" s="227" t="s">
        <v>67</v>
      </c>
      <c r="F424" s="227" t="s">
        <v>134</v>
      </c>
      <c r="G424" s="227" t="s">
        <v>147</v>
      </c>
      <c r="H424" s="238" t="s">
        <v>70</v>
      </c>
      <c r="I424" s="238" t="s">
        <v>79</v>
      </c>
      <c r="J424" s="11" t="s">
        <v>207</v>
      </c>
      <c r="K424" s="7" t="s">
        <v>107</v>
      </c>
      <c r="L424" s="7" t="s">
        <v>86</v>
      </c>
      <c r="M424" s="7">
        <v>40</v>
      </c>
      <c r="N424" s="239" t="s">
        <v>108</v>
      </c>
      <c r="O424" s="238" t="s">
        <v>438</v>
      </c>
      <c r="P424" s="238" t="s">
        <v>75</v>
      </c>
      <c r="Q424" s="238" t="s">
        <v>76</v>
      </c>
      <c r="R424" s="265" t="s">
        <v>77</v>
      </c>
      <c r="S424" s="265" t="s">
        <v>109</v>
      </c>
      <c r="T424" s="271">
        <f>V424+Y424</f>
        <v>85600</v>
      </c>
      <c r="U424" s="271">
        <f>T424/M425</f>
        <v>42800</v>
      </c>
      <c r="V424" s="258">
        <v>72760</v>
      </c>
      <c r="W424" s="261" t="s">
        <v>79</v>
      </c>
      <c r="X424" s="261" t="s">
        <v>79</v>
      </c>
      <c r="Y424" s="261">
        <v>12840</v>
      </c>
      <c r="Z424" s="261" t="s">
        <v>98</v>
      </c>
      <c r="AA424" s="261" t="s">
        <v>79</v>
      </c>
      <c r="AB424" s="261">
        <v>30075.68</v>
      </c>
      <c r="AC424" s="239" t="s">
        <v>149</v>
      </c>
      <c r="AD424" s="278" t="s">
        <v>79</v>
      </c>
      <c r="AE424" s="278">
        <f>V424+Y424</f>
        <v>85600</v>
      </c>
      <c r="AF424" s="239" t="s">
        <v>79</v>
      </c>
      <c r="AG424" s="239" t="s">
        <v>33</v>
      </c>
      <c r="AH424" s="239" t="s">
        <v>174</v>
      </c>
      <c r="AI424" s="239" t="s">
        <v>158</v>
      </c>
      <c r="AJ424" s="239"/>
    </row>
    <row r="425" spans="2:36" s="36" customFormat="1" ht="86.1" customHeight="1" x14ac:dyDescent="0.3">
      <c r="B425" s="238"/>
      <c r="C425" s="238"/>
      <c r="D425" s="238"/>
      <c r="E425" s="227"/>
      <c r="F425" s="227"/>
      <c r="G425" s="227"/>
      <c r="H425" s="238"/>
      <c r="I425" s="238"/>
      <c r="J425" s="11" t="s">
        <v>111</v>
      </c>
      <c r="K425" s="7" t="s">
        <v>112</v>
      </c>
      <c r="L425" s="7" t="s">
        <v>85</v>
      </c>
      <c r="M425" s="7">
        <v>2</v>
      </c>
      <c r="N425" s="239"/>
      <c r="O425" s="238"/>
      <c r="P425" s="238"/>
      <c r="Q425" s="238"/>
      <c r="R425" s="265"/>
      <c r="S425" s="265"/>
      <c r="T425" s="271"/>
      <c r="U425" s="271"/>
      <c r="V425" s="259"/>
      <c r="W425" s="261"/>
      <c r="X425" s="261"/>
      <c r="Y425" s="261"/>
      <c r="Z425" s="261"/>
      <c r="AA425" s="261"/>
      <c r="AB425" s="261"/>
      <c r="AC425" s="239"/>
      <c r="AD425" s="278"/>
      <c r="AE425" s="278"/>
      <c r="AF425" s="238"/>
      <c r="AG425" s="239"/>
      <c r="AH425" s="239"/>
      <c r="AI425" s="239"/>
      <c r="AJ425" s="238"/>
    </row>
    <row r="426" spans="2:36" s="36" customFormat="1" ht="59.1" customHeight="1" x14ac:dyDescent="0.3">
      <c r="B426" s="238"/>
      <c r="C426" s="238"/>
      <c r="D426" s="238"/>
      <c r="E426" s="227"/>
      <c r="F426" s="227"/>
      <c r="G426" s="227"/>
      <c r="H426" s="238"/>
      <c r="I426" s="238"/>
      <c r="J426" s="11" t="s">
        <v>127</v>
      </c>
      <c r="K426" s="7" t="s">
        <v>128</v>
      </c>
      <c r="L426" s="7" t="s">
        <v>85</v>
      </c>
      <c r="M426" s="63">
        <v>40</v>
      </c>
      <c r="N426" s="239"/>
      <c r="O426" s="238"/>
      <c r="P426" s="238"/>
      <c r="Q426" s="238"/>
      <c r="R426" s="265"/>
      <c r="S426" s="265"/>
      <c r="T426" s="271"/>
      <c r="U426" s="271"/>
      <c r="V426" s="260"/>
      <c r="W426" s="261"/>
      <c r="X426" s="261"/>
      <c r="Y426" s="261"/>
      <c r="Z426" s="261"/>
      <c r="AA426" s="261"/>
      <c r="AB426" s="261"/>
      <c r="AC426" s="239"/>
      <c r="AD426" s="278"/>
      <c r="AE426" s="278"/>
      <c r="AF426" s="238"/>
      <c r="AG426" s="239"/>
      <c r="AH426" s="239"/>
      <c r="AI426" s="239"/>
      <c r="AJ426" s="238"/>
    </row>
    <row r="427" spans="2:36" s="36" customFormat="1" ht="107.1" customHeight="1" x14ac:dyDescent="0.3">
      <c r="B427" s="270" t="s">
        <v>1035</v>
      </c>
      <c r="C427" s="270" t="s">
        <v>441</v>
      </c>
      <c r="D427" s="270" t="s">
        <v>106</v>
      </c>
      <c r="E427" s="322" t="s">
        <v>67</v>
      </c>
      <c r="F427" s="322" t="s">
        <v>134</v>
      </c>
      <c r="G427" s="322" t="s">
        <v>147</v>
      </c>
      <c r="H427" s="270" t="s">
        <v>70</v>
      </c>
      <c r="I427" s="270" t="s">
        <v>79</v>
      </c>
      <c r="J427" s="20" t="s">
        <v>207</v>
      </c>
      <c r="K427" s="27" t="s">
        <v>107</v>
      </c>
      <c r="L427" s="27" t="s">
        <v>86</v>
      </c>
      <c r="M427" s="27">
        <v>40</v>
      </c>
      <c r="N427" s="279" t="s">
        <v>108</v>
      </c>
      <c r="O427" s="270" t="s">
        <v>438</v>
      </c>
      <c r="P427" s="270" t="s">
        <v>75</v>
      </c>
      <c r="Q427" s="270" t="s">
        <v>76</v>
      </c>
      <c r="R427" s="310" t="s">
        <v>77</v>
      </c>
      <c r="S427" s="310" t="s">
        <v>109</v>
      </c>
      <c r="T427" s="286">
        <f>V427+Y427</f>
        <v>42800</v>
      </c>
      <c r="U427" s="286">
        <f>T427/M428</f>
        <v>42800</v>
      </c>
      <c r="V427" s="280">
        <v>36380</v>
      </c>
      <c r="W427" s="269" t="s">
        <v>79</v>
      </c>
      <c r="X427" s="269" t="s">
        <v>79</v>
      </c>
      <c r="Y427" s="269">
        <v>6420</v>
      </c>
      <c r="Z427" s="269" t="s">
        <v>98</v>
      </c>
      <c r="AA427" s="269" t="s">
        <v>79</v>
      </c>
      <c r="AB427" s="269">
        <v>15037.84</v>
      </c>
      <c r="AC427" s="279" t="s">
        <v>149</v>
      </c>
      <c r="AD427" s="295" t="s">
        <v>79</v>
      </c>
      <c r="AE427" s="295">
        <f>V427+Y427</f>
        <v>42800</v>
      </c>
      <c r="AF427" s="279" t="s">
        <v>79</v>
      </c>
      <c r="AG427" s="279" t="s">
        <v>33</v>
      </c>
      <c r="AH427" s="279" t="s">
        <v>157</v>
      </c>
      <c r="AI427" s="279" t="s">
        <v>158</v>
      </c>
      <c r="AJ427" s="279"/>
    </row>
    <row r="428" spans="2:36" s="36" customFormat="1" ht="86.1" customHeight="1" x14ac:dyDescent="0.3">
      <c r="B428" s="270"/>
      <c r="C428" s="270"/>
      <c r="D428" s="270"/>
      <c r="E428" s="322"/>
      <c r="F428" s="322"/>
      <c r="G428" s="322"/>
      <c r="H428" s="270"/>
      <c r="I428" s="270"/>
      <c r="J428" s="20" t="s">
        <v>111</v>
      </c>
      <c r="K428" s="27" t="s">
        <v>112</v>
      </c>
      <c r="L428" s="27" t="s">
        <v>85</v>
      </c>
      <c r="M428" s="27">
        <v>1</v>
      </c>
      <c r="N428" s="279"/>
      <c r="O428" s="270"/>
      <c r="P428" s="270"/>
      <c r="Q428" s="270"/>
      <c r="R428" s="310"/>
      <c r="S428" s="310"/>
      <c r="T428" s="286"/>
      <c r="U428" s="286"/>
      <c r="V428" s="281"/>
      <c r="W428" s="269"/>
      <c r="X428" s="269"/>
      <c r="Y428" s="269"/>
      <c r="Z428" s="269"/>
      <c r="AA428" s="269"/>
      <c r="AB428" s="269"/>
      <c r="AC428" s="279"/>
      <c r="AD428" s="295"/>
      <c r="AE428" s="295"/>
      <c r="AF428" s="270"/>
      <c r="AG428" s="279"/>
      <c r="AH428" s="279"/>
      <c r="AI428" s="279"/>
      <c r="AJ428" s="270"/>
    </row>
    <row r="429" spans="2:36" s="36" customFormat="1" ht="59.1" customHeight="1" x14ac:dyDescent="0.3">
      <c r="B429" s="270"/>
      <c r="C429" s="270"/>
      <c r="D429" s="270"/>
      <c r="E429" s="322"/>
      <c r="F429" s="322"/>
      <c r="G429" s="322"/>
      <c r="H429" s="270"/>
      <c r="I429" s="270"/>
      <c r="J429" s="20" t="s">
        <v>127</v>
      </c>
      <c r="K429" s="27" t="s">
        <v>128</v>
      </c>
      <c r="L429" s="27" t="s">
        <v>85</v>
      </c>
      <c r="M429" s="61">
        <v>20</v>
      </c>
      <c r="N429" s="279"/>
      <c r="O429" s="270"/>
      <c r="P429" s="270"/>
      <c r="Q429" s="270"/>
      <c r="R429" s="310"/>
      <c r="S429" s="310"/>
      <c r="T429" s="286"/>
      <c r="U429" s="286"/>
      <c r="V429" s="282"/>
      <c r="W429" s="269"/>
      <c r="X429" s="269"/>
      <c r="Y429" s="269"/>
      <c r="Z429" s="269"/>
      <c r="AA429" s="269"/>
      <c r="AB429" s="269"/>
      <c r="AC429" s="279"/>
      <c r="AD429" s="295"/>
      <c r="AE429" s="295"/>
      <c r="AF429" s="270"/>
      <c r="AG429" s="279"/>
      <c r="AH429" s="279"/>
      <c r="AI429" s="279"/>
      <c r="AJ429" s="270"/>
    </row>
    <row r="430" spans="2:36" s="36" customFormat="1" ht="107.1" customHeight="1" x14ac:dyDescent="0.3">
      <c r="B430" s="238" t="s">
        <v>442</v>
      </c>
      <c r="C430" s="238" t="s">
        <v>443</v>
      </c>
      <c r="D430" s="238" t="s">
        <v>106</v>
      </c>
      <c r="E430" s="227" t="s">
        <v>67</v>
      </c>
      <c r="F430" s="227" t="s">
        <v>134</v>
      </c>
      <c r="G430" s="227" t="s">
        <v>147</v>
      </c>
      <c r="H430" s="238" t="s">
        <v>70</v>
      </c>
      <c r="I430" s="238" t="s">
        <v>79</v>
      </c>
      <c r="J430" s="11" t="s">
        <v>207</v>
      </c>
      <c r="K430" s="7" t="s">
        <v>107</v>
      </c>
      <c r="L430" s="7" t="s">
        <v>86</v>
      </c>
      <c r="M430" s="7">
        <v>40</v>
      </c>
      <c r="N430" s="239" t="s">
        <v>108</v>
      </c>
      <c r="O430" s="238" t="s">
        <v>438</v>
      </c>
      <c r="P430" s="238" t="s">
        <v>75</v>
      </c>
      <c r="Q430" s="238" t="s">
        <v>76</v>
      </c>
      <c r="R430" s="265" t="s">
        <v>77</v>
      </c>
      <c r="S430" s="265" t="s">
        <v>109</v>
      </c>
      <c r="T430" s="271">
        <f>V430+Y430</f>
        <v>67196</v>
      </c>
      <c r="U430" s="271">
        <f>T430/M431</f>
        <v>67196</v>
      </c>
      <c r="V430" s="258">
        <v>57116.6</v>
      </c>
      <c r="W430" s="261" t="s">
        <v>79</v>
      </c>
      <c r="X430" s="261" t="s">
        <v>79</v>
      </c>
      <c r="Y430" s="261">
        <v>10079.4</v>
      </c>
      <c r="Z430" s="261" t="s">
        <v>98</v>
      </c>
      <c r="AA430" s="261" t="s">
        <v>79</v>
      </c>
      <c r="AB430" s="261">
        <v>23609.41</v>
      </c>
      <c r="AC430" s="239" t="s">
        <v>149</v>
      </c>
      <c r="AD430" s="278" t="s">
        <v>79</v>
      </c>
      <c r="AE430" s="278">
        <f>V430+Y430</f>
        <v>67196</v>
      </c>
      <c r="AF430" s="239" t="s">
        <v>79</v>
      </c>
      <c r="AG430" s="239" t="s">
        <v>33</v>
      </c>
      <c r="AH430" s="239" t="s">
        <v>157</v>
      </c>
      <c r="AI430" s="239" t="s">
        <v>176</v>
      </c>
      <c r="AJ430" s="239"/>
    </row>
    <row r="431" spans="2:36" s="36" customFormat="1" ht="86.1" customHeight="1" x14ac:dyDescent="0.3">
      <c r="B431" s="238"/>
      <c r="C431" s="238"/>
      <c r="D431" s="238"/>
      <c r="E431" s="227"/>
      <c r="F431" s="227"/>
      <c r="G431" s="227"/>
      <c r="H431" s="238"/>
      <c r="I431" s="238"/>
      <c r="J431" s="11" t="s">
        <v>111</v>
      </c>
      <c r="K431" s="7" t="s">
        <v>112</v>
      </c>
      <c r="L431" s="7" t="s">
        <v>85</v>
      </c>
      <c r="M431" s="7">
        <v>1</v>
      </c>
      <c r="N431" s="239"/>
      <c r="O431" s="238"/>
      <c r="P431" s="238"/>
      <c r="Q431" s="238"/>
      <c r="R431" s="265"/>
      <c r="S431" s="265"/>
      <c r="T431" s="271"/>
      <c r="U431" s="271"/>
      <c r="V431" s="259"/>
      <c r="W431" s="261"/>
      <c r="X431" s="261"/>
      <c r="Y431" s="261"/>
      <c r="Z431" s="261"/>
      <c r="AA431" s="261"/>
      <c r="AB431" s="261"/>
      <c r="AC431" s="239"/>
      <c r="AD431" s="278"/>
      <c r="AE431" s="278"/>
      <c r="AF431" s="238"/>
      <c r="AG431" s="239"/>
      <c r="AH431" s="239"/>
      <c r="AI431" s="239"/>
      <c r="AJ431" s="238"/>
    </row>
    <row r="432" spans="2:36" s="36" customFormat="1" ht="59.1" customHeight="1" x14ac:dyDescent="0.3">
      <c r="B432" s="238"/>
      <c r="C432" s="238"/>
      <c r="D432" s="238"/>
      <c r="E432" s="227"/>
      <c r="F432" s="227"/>
      <c r="G432" s="227"/>
      <c r="H432" s="238"/>
      <c r="I432" s="238"/>
      <c r="J432" s="11" t="s">
        <v>127</v>
      </c>
      <c r="K432" s="7" t="s">
        <v>128</v>
      </c>
      <c r="L432" s="7" t="s">
        <v>85</v>
      </c>
      <c r="M432" s="63">
        <v>40</v>
      </c>
      <c r="N432" s="239"/>
      <c r="O432" s="238"/>
      <c r="P432" s="238"/>
      <c r="Q432" s="238"/>
      <c r="R432" s="265"/>
      <c r="S432" s="265"/>
      <c r="T432" s="271"/>
      <c r="U432" s="271"/>
      <c r="V432" s="260"/>
      <c r="W432" s="261"/>
      <c r="X432" s="261"/>
      <c r="Y432" s="261"/>
      <c r="Z432" s="261"/>
      <c r="AA432" s="261"/>
      <c r="AB432" s="261"/>
      <c r="AC432" s="239"/>
      <c r="AD432" s="278"/>
      <c r="AE432" s="278"/>
      <c r="AF432" s="238"/>
      <c r="AG432" s="239"/>
      <c r="AH432" s="239"/>
      <c r="AI432" s="239"/>
      <c r="AJ432" s="238"/>
    </row>
    <row r="433" spans="2:36" s="36" customFormat="1" ht="107.1" customHeight="1" x14ac:dyDescent="0.3">
      <c r="B433" s="238" t="s">
        <v>444</v>
      </c>
      <c r="C433" s="238" t="s">
        <v>445</v>
      </c>
      <c r="D433" s="238" t="s">
        <v>106</v>
      </c>
      <c r="E433" s="227" t="s">
        <v>67</v>
      </c>
      <c r="F433" s="227" t="s">
        <v>134</v>
      </c>
      <c r="G433" s="227" t="s">
        <v>147</v>
      </c>
      <c r="H433" s="238" t="s">
        <v>70</v>
      </c>
      <c r="I433" s="238" t="s">
        <v>79</v>
      </c>
      <c r="J433" s="11" t="s">
        <v>207</v>
      </c>
      <c r="K433" s="7" t="s">
        <v>107</v>
      </c>
      <c r="L433" s="7" t="s">
        <v>86</v>
      </c>
      <c r="M433" s="7">
        <v>40</v>
      </c>
      <c r="N433" s="239" t="s">
        <v>108</v>
      </c>
      <c r="O433" s="238" t="s">
        <v>438</v>
      </c>
      <c r="P433" s="238" t="s">
        <v>75</v>
      </c>
      <c r="Q433" s="238" t="s">
        <v>76</v>
      </c>
      <c r="R433" s="265" t="s">
        <v>77</v>
      </c>
      <c r="S433" s="265" t="s">
        <v>109</v>
      </c>
      <c r="T433" s="271">
        <f>V433+Y433</f>
        <v>42800</v>
      </c>
      <c r="U433" s="271">
        <f>T433/M434</f>
        <v>42800</v>
      </c>
      <c r="V433" s="258">
        <v>36380</v>
      </c>
      <c r="W433" s="261" t="s">
        <v>79</v>
      </c>
      <c r="X433" s="261" t="s">
        <v>79</v>
      </c>
      <c r="Y433" s="261">
        <v>6420</v>
      </c>
      <c r="Z433" s="261" t="s">
        <v>98</v>
      </c>
      <c r="AA433" s="261" t="s">
        <v>79</v>
      </c>
      <c r="AB433" s="261">
        <v>15037.84</v>
      </c>
      <c r="AC433" s="239" t="s">
        <v>149</v>
      </c>
      <c r="AD433" s="278" t="s">
        <v>79</v>
      </c>
      <c r="AE433" s="278">
        <f>V433+Y433</f>
        <v>42800</v>
      </c>
      <c r="AF433" s="239" t="s">
        <v>79</v>
      </c>
      <c r="AG433" s="239" t="s">
        <v>33</v>
      </c>
      <c r="AH433" s="239" t="s">
        <v>157</v>
      </c>
      <c r="AI433" s="239" t="s">
        <v>176</v>
      </c>
      <c r="AJ433" s="239"/>
    </row>
    <row r="434" spans="2:36" s="36" customFormat="1" ht="86.1" customHeight="1" x14ac:dyDescent="0.3">
      <c r="B434" s="238"/>
      <c r="C434" s="238"/>
      <c r="D434" s="238"/>
      <c r="E434" s="227"/>
      <c r="F434" s="227"/>
      <c r="G434" s="227"/>
      <c r="H434" s="238"/>
      <c r="I434" s="238"/>
      <c r="J434" s="11" t="s">
        <v>111</v>
      </c>
      <c r="K434" s="7" t="s">
        <v>112</v>
      </c>
      <c r="L434" s="7" t="s">
        <v>85</v>
      </c>
      <c r="M434" s="7">
        <v>1</v>
      </c>
      <c r="N434" s="239"/>
      <c r="O434" s="238"/>
      <c r="P434" s="238"/>
      <c r="Q434" s="238"/>
      <c r="R434" s="265"/>
      <c r="S434" s="265"/>
      <c r="T434" s="271"/>
      <c r="U434" s="271"/>
      <c r="V434" s="259"/>
      <c r="W434" s="261"/>
      <c r="X434" s="261"/>
      <c r="Y434" s="261"/>
      <c r="Z434" s="261"/>
      <c r="AA434" s="261"/>
      <c r="AB434" s="261"/>
      <c r="AC434" s="239"/>
      <c r="AD434" s="278"/>
      <c r="AE434" s="278"/>
      <c r="AF434" s="238"/>
      <c r="AG434" s="239"/>
      <c r="AH434" s="239"/>
      <c r="AI434" s="239"/>
      <c r="AJ434" s="238"/>
    </row>
    <row r="435" spans="2:36" s="36" customFormat="1" ht="59.1" customHeight="1" x14ac:dyDescent="0.3">
      <c r="B435" s="238"/>
      <c r="C435" s="238"/>
      <c r="D435" s="238"/>
      <c r="E435" s="227"/>
      <c r="F435" s="227"/>
      <c r="G435" s="227"/>
      <c r="H435" s="238"/>
      <c r="I435" s="238"/>
      <c r="J435" s="11" t="s">
        <v>127</v>
      </c>
      <c r="K435" s="7" t="s">
        <v>128</v>
      </c>
      <c r="L435" s="7" t="s">
        <v>85</v>
      </c>
      <c r="M435" s="63">
        <v>20</v>
      </c>
      <c r="N435" s="239"/>
      <c r="O435" s="238"/>
      <c r="P435" s="238"/>
      <c r="Q435" s="238"/>
      <c r="R435" s="265"/>
      <c r="S435" s="265"/>
      <c r="T435" s="271"/>
      <c r="U435" s="271"/>
      <c r="V435" s="260"/>
      <c r="W435" s="261"/>
      <c r="X435" s="261"/>
      <c r="Y435" s="261"/>
      <c r="Z435" s="261"/>
      <c r="AA435" s="261"/>
      <c r="AB435" s="261"/>
      <c r="AC435" s="239"/>
      <c r="AD435" s="278"/>
      <c r="AE435" s="278"/>
      <c r="AF435" s="238"/>
      <c r="AG435" s="239"/>
      <c r="AH435" s="239"/>
      <c r="AI435" s="239"/>
      <c r="AJ435" s="238"/>
    </row>
    <row r="436" spans="2:36" s="36" customFormat="1" ht="107.1" customHeight="1" x14ac:dyDescent="0.3">
      <c r="B436" s="238" t="s">
        <v>446</v>
      </c>
      <c r="C436" s="238" t="s">
        <v>447</v>
      </c>
      <c r="D436" s="238" t="s">
        <v>106</v>
      </c>
      <c r="E436" s="227" t="s">
        <v>67</v>
      </c>
      <c r="F436" s="227" t="s">
        <v>134</v>
      </c>
      <c r="G436" s="227" t="s">
        <v>147</v>
      </c>
      <c r="H436" s="238" t="s">
        <v>70</v>
      </c>
      <c r="I436" s="238" t="s">
        <v>79</v>
      </c>
      <c r="J436" s="11" t="s">
        <v>207</v>
      </c>
      <c r="K436" s="7" t="s">
        <v>107</v>
      </c>
      <c r="L436" s="7" t="s">
        <v>86</v>
      </c>
      <c r="M436" s="7">
        <v>40</v>
      </c>
      <c r="N436" s="239" t="s">
        <v>108</v>
      </c>
      <c r="O436" s="238" t="s">
        <v>438</v>
      </c>
      <c r="P436" s="238" t="s">
        <v>75</v>
      </c>
      <c r="Q436" s="238" t="s">
        <v>76</v>
      </c>
      <c r="R436" s="265" t="s">
        <v>77</v>
      </c>
      <c r="S436" s="265" t="s">
        <v>109</v>
      </c>
      <c r="T436" s="271">
        <f>V436+Y436</f>
        <v>85600</v>
      </c>
      <c r="U436" s="271">
        <f>T436/M437</f>
        <v>42800</v>
      </c>
      <c r="V436" s="258">
        <v>72760</v>
      </c>
      <c r="W436" s="261" t="s">
        <v>79</v>
      </c>
      <c r="X436" s="261" t="s">
        <v>79</v>
      </c>
      <c r="Y436" s="261">
        <v>12840</v>
      </c>
      <c r="Z436" s="261" t="s">
        <v>98</v>
      </c>
      <c r="AA436" s="261" t="s">
        <v>79</v>
      </c>
      <c r="AB436" s="261">
        <v>30075.68</v>
      </c>
      <c r="AC436" s="239" t="s">
        <v>149</v>
      </c>
      <c r="AD436" s="278" t="s">
        <v>79</v>
      </c>
      <c r="AE436" s="278">
        <f>V436+Y436</f>
        <v>85600</v>
      </c>
      <c r="AF436" s="239" t="s">
        <v>79</v>
      </c>
      <c r="AG436" s="239" t="s">
        <v>33</v>
      </c>
      <c r="AH436" s="239" t="s">
        <v>176</v>
      </c>
      <c r="AI436" s="239" t="s">
        <v>179</v>
      </c>
      <c r="AJ436" s="239"/>
    </row>
    <row r="437" spans="2:36" s="36" customFormat="1" ht="86.1" customHeight="1" x14ac:dyDescent="0.3">
      <c r="B437" s="238"/>
      <c r="C437" s="238"/>
      <c r="D437" s="238"/>
      <c r="E437" s="227"/>
      <c r="F437" s="227"/>
      <c r="G437" s="227"/>
      <c r="H437" s="238"/>
      <c r="I437" s="238"/>
      <c r="J437" s="11" t="s">
        <v>111</v>
      </c>
      <c r="K437" s="7" t="s">
        <v>112</v>
      </c>
      <c r="L437" s="7" t="s">
        <v>85</v>
      </c>
      <c r="M437" s="7">
        <v>2</v>
      </c>
      <c r="N437" s="239"/>
      <c r="O437" s="238"/>
      <c r="P437" s="238"/>
      <c r="Q437" s="238"/>
      <c r="R437" s="265"/>
      <c r="S437" s="265"/>
      <c r="T437" s="271"/>
      <c r="U437" s="271"/>
      <c r="V437" s="259"/>
      <c r="W437" s="261"/>
      <c r="X437" s="261"/>
      <c r="Y437" s="261"/>
      <c r="Z437" s="261"/>
      <c r="AA437" s="261"/>
      <c r="AB437" s="261"/>
      <c r="AC437" s="239"/>
      <c r="AD437" s="278"/>
      <c r="AE437" s="278"/>
      <c r="AF437" s="238"/>
      <c r="AG437" s="239"/>
      <c r="AH437" s="239"/>
      <c r="AI437" s="239"/>
      <c r="AJ437" s="238"/>
    </row>
    <row r="438" spans="2:36" s="36" customFormat="1" ht="59.1" customHeight="1" x14ac:dyDescent="0.3">
      <c r="B438" s="238"/>
      <c r="C438" s="238"/>
      <c r="D438" s="238"/>
      <c r="E438" s="227"/>
      <c r="F438" s="227"/>
      <c r="G438" s="227"/>
      <c r="H438" s="238"/>
      <c r="I438" s="238"/>
      <c r="J438" s="11" t="s">
        <v>127</v>
      </c>
      <c r="K438" s="7" t="s">
        <v>128</v>
      </c>
      <c r="L438" s="7" t="s">
        <v>85</v>
      </c>
      <c r="M438" s="63">
        <v>40</v>
      </c>
      <c r="N438" s="239"/>
      <c r="O438" s="238"/>
      <c r="P438" s="238"/>
      <c r="Q438" s="238"/>
      <c r="R438" s="265"/>
      <c r="S438" s="265"/>
      <c r="T438" s="271"/>
      <c r="U438" s="271"/>
      <c r="V438" s="260"/>
      <c r="W438" s="261"/>
      <c r="X438" s="261"/>
      <c r="Y438" s="261"/>
      <c r="Z438" s="261"/>
      <c r="AA438" s="261"/>
      <c r="AB438" s="261"/>
      <c r="AC438" s="239"/>
      <c r="AD438" s="278"/>
      <c r="AE438" s="278"/>
      <c r="AF438" s="238"/>
      <c r="AG438" s="239"/>
      <c r="AH438" s="239"/>
      <c r="AI438" s="239"/>
      <c r="AJ438" s="238"/>
    </row>
    <row r="439" spans="2:36" ht="52.2" customHeight="1" x14ac:dyDescent="0.3">
      <c r="B439" s="270" t="s">
        <v>1155</v>
      </c>
      <c r="C439" s="270" t="s">
        <v>448</v>
      </c>
      <c r="D439" s="270" t="s">
        <v>66</v>
      </c>
      <c r="E439" s="322" t="s">
        <v>67</v>
      </c>
      <c r="F439" s="322" t="s">
        <v>132</v>
      </c>
      <c r="G439" s="322" t="s">
        <v>69</v>
      </c>
      <c r="H439" s="270" t="s">
        <v>70</v>
      </c>
      <c r="I439" s="270" t="s">
        <v>79</v>
      </c>
      <c r="J439" s="20" t="s">
        <v>113</v>
      </c>
      <c r="K439" s="27" t="s">
        <v>114</v>
      </c>
      <c r="L439" s="27" t="s">
        <v>115</v>
      </c>
      <c r="M439" s="27">
        <v>1.5</v>
      </c>
      <c r="N439" s="279" t="s">
        <v>108</v>
      </c>
      <c r="O439" s="270" t="s">
        <v>438</v>
      </c>
      <c r="P439" s="270" t="s">
        <v>75</v>
      </c>
      <c r="Q439" s="270" t="s">
        <v>76</v>
      </c>
      <c r="R439" s="310" t="s">
        <v>77</v>
      </c>
      <c r="S439" s="310" t="s">
        <v>109</v>
      </c>
      <c r="T439" s="286">
        <f>V439+Y439</f>
        <v>113955</v>
      </c>
      <c r="U439" s="286">
        <f>T439/M440</f>
        <v>56977.5</v>
      </c>
      <c r="V439" s="269">
        <v>96861.75</v>
      </c>
      <c r="W439" s="269" t="s">
        <v>79</v>
      </c>
      <c r="X439" s="269" t="s">
        <v>79</v>
      </c>
      <c r="Y439" s="269">
        <v>17093.25</v>
      </c>
      <c r="Z439" s="269" t="s">
        <v>79</v>
      </c>
      <c r="AA439" s="269" t="s">
        <v>79</v>
      </c>
      <c r="AB439" s="269">
        <v>40038.239999999998</v>
      </c>
      <c r="AC439" s="279" t="s">
        <v>80</v>
      </c>
      <c r="AD439" s="295" t="s">
        <v>79</v>
      </c>
      <c r="AE439" s="295">
        <f>V439+Y439</f>
        <v>113955</v>
      </c>
      <c r="AF439" s="279" t="s">
        <v>79</v>
      </c>
      <c r="AG439" s="279" t="s">
        <v>33</v>
      </c>
      <c r="AH439" s="279" t="s">
        <v>161</v>
      </c>
      <c r="AI439" s="279" t="s">
        <v>355</v>
      </c>
      <c r="AJ439" s="239"/>
    </row>
    <row r="440" spans="2:36" ht="55.2" x14ac:dyDescent="0.3">
      <c r="B440" s="270"/>
      <c r="C440" s="270"/>
      <c r="D440" s="270"/>
      <c r="E440" s="322"/>
      <c r="F440" s="322"/>
      <c r="G440" s="322"/>
      <c r="H440" s="270"/>
      <c r="I440" s="270"/>
      <c r="J440" s="20" t="s">
        <v>116</v>
      </c>
      <c r="K440" s="27" t="s">
        <v>117</v>
      </c>
      <c r="L440" s="27" t="s">
        <v>85</v>
      </c>
      <c r="M440" s="27">
        <v>2</v>
      </c>
      <c r="N440" s="279"/>
      <c r="O440" s="270"/>
      <c r="P440" s="270"/>
      <c r="Q440" s="270"/>
      <c r="R440" s="310"/>
      <c r="S440" s="310"/>
      <c r="T440" s="286"/>
      <c r="U440" s="286"/>
      <c r="V440" s="269"/>
      <c r="W440" s="269"/>
      <c r="X440" s="269"/>
      <c r="Y440" s="269"/>
      <c r="Z440" s="269"/>
      <c r="AA440" s="269"/>
      <c r="AB440" s="269"/>
      <c r="AC440" s="279"/>
      <c r="AD440" s="295"/>
      <c r="AE440" s="295"/>
      <c r="AF440" s="270"/>
      <c r="AG440" s="279"/>
      <c r="AH440" s="279"/>
      <c r="AI440" s="279"/>
      <c r="AJ440" s="238"/>
    </row>
    <row r="441" spans="2:36" ht="41.4" x14ac:dyDescent="0.3">
      <c r="B441" s="270"/>
      <c r="C441" s="270"/>
      <c r="D441" s="270"/>
      <c r="E441" s="322"/>
      <c r="F441" s="322"/>
      <c r="G441" s="322"/>
      <c r="H441" s="270"/>
      <c r="I441" s="270"/>
      <c r="J441" s="20" t="s">
        <v>208</v>
      </c>
      <c r="K441" s="27" t="s">
        <v>118</v>
      </c>
      <c r="L441" s="27" t="s">
        <v>119</v>
      </c>
      <c r="M441" s="27">
        <v>2</v>
      </c>
      <c r="N441" s="279"/>
      <c r="O441" s="270"/>
      <c r="P441" s="270"/>
      <c r="Q441" s="270"/>
      <c r="R441" s="310"/>
      <c r="S441" s="310"/>
      <c r="T441" s="286"/>
      <c r="U441" s="286"/>
      <c r="V441" s="269"/>
      <c r="W441" s="269"/>
      <c r="X441" s="269"/>
      <c r="Y441" s="269"/>
      <c r="Z441" s="269"/>
      <c r="AA441" s="269"/>
      <c r="AB441" s="269"/>
      <c r="AC441" s="279"/>
      <c r="AD441" s="295"/>
      <c r="AE441" s="295"/>
      <c r="AF441" s="270"/>
      <c r="AG441" s="279"/>
      <c r="AH441" s="279"/>
      <c r="AI441" s="279"/>
      <c r="AJ441" s="238"/>
    </row>
    <row r="442" spans="2:36" ht="27.6" x14ac:dyDescent="0.3">
      <c r="B442" s="270"/>
      <c r="C442" s="270"/>
      <c r="D442" s="270"/>
      <c r="E442" s="322"/>
      <c r="F442" s="322"/>
      <c r="G442" s="322"/>
      <c r="H442" s="270"/>
      <c r="I442" s="270"/>
      <c r="J442" s="20" t="s">
        <v>120</v>
      </c>
      <c r="K442" s="27" t="s">
        <v>121</v>
      </c>
      <c r="L442" s="27" t="s">
        <v>119</v>
      </c>
      <c r="M442" s="61">
        <v>2</v>
      </c>
      <c r="N442" s="279"/>
      <c r="O442" s="270"/>
      <c r="P442" s="270"/>
      <c r="Q442" s="270"/>
      <c r="R442" s="310"/>
      <c r="S442" s="310"/>
      <c r="T442" s="286"/>
      <c r="U442" s="286"/>
      <c r="V442" s="269"/>
      <c r="W442" s="269"/>
      <c r="X442" s="269"/>
      <c r="Y442" s="269"/>
      <c r="Z442" s="269"/>
      <c r="AA442" s="269"/>
      <c r="AB442" s="269"/>
      <c r="AC442" s="279"/>
      <c r="AD442" s="295"/>
      <c r="AE442" s="295"/>
      <c r="AF442" s="270"/>
      <c r="AG442" s="279"/>
      <c r="AH442" s="279"/>
      <c r="AI442" s="279"/>
      <c r="AJ442" s="238"/>
    </row>
    <row r="443" spans="2:36" ht="52.2" customHeight="1" x14ac:dyDescent="0.3">
      <c r="B443" s="270" t="s">
        <v>1156</v>
      </c>
      <c r="C443" s="270" t="s">
        <v>448</v>
      </c>
      <c r="D443" s="270" t="s">
        <v>66</v>
      </c>
      <c r="E443" s="322" t="s">
        <v>67</v>
      </c>
      <c r="F443" s="322" t="s">
        <v>132</v>
      </c>
      <c r="G443" s="322" t="s">
        <v>69</v>
      </c>
      <c r="H443" s="270" t="s">
        <v>70</v>
      </c>
      <c r="I443" s="270" t="s">
        <v>79</v>
      </c>
      <c r="J443" s="20" t="s">
        <v>113</v>
      </c>
      <c r="K443" s="27" t="s">
        <v>114</v>
      </c>
      <c r="L443" s="27" t="s">
        <v>115</v>
      </c>
      <c r="M443" s="27">
        <v>2</v>
      </c>
      <c r="N443" s="279" t="s">
        <v>108</v>
      </c>
      <c r="O443" s="270" t="s">
        <v>449</v>
      </c>
      <c r="P443" s="270" t="s">
        <v>75</v>
      </c>
      <c r="Q443" s="270" t="s">
        <v>76</v>
      </c>
      <c r="R443" s="310" t="s">
        <v>77</v>
      </c>
      <c r="S443" s="310" t="s">
        <v>109</v>
      </c>
      <c r="T443" s="286">
        <f>V443+Y443</f>
        <v>151940</v>
      </c>
      <c r="U443" s="286">
        <f>T443/M444</f>
        <v>75970</v>
      </c>
      <c r="V443" s="269">
        <v>129149</v>
      </c>
      <c r="W443" s="269" t="s">
        <v>79</v>
      </c>
      <c r="X443" s="269" t="s">
        <v>79</v>
      </c>
      <c r="Y443" s="269">
        <v>22791</v>
      </c>
      <c r="Z443" s="269" t="s">
        <v>79</v>
      </c>
      <c r="AA443" s="269" t="s">
        <v>79</v>
      </c>
      <c r="AB443" s="269">
        <v>53384.32</v>
      </c>
      <c r="AC443" s="279" t="s">
        <v>80</v>
      </c>
      <c r="AD443" s="295" t="s">
        <v>79</v>
      </c>
      <c r="AE443" s="295">
        <f>V443+Y443</f>
        <v>151940</v>
      </c>
      <c r="AF443" s="279" t="s">
        <v>79</v>
      </c>
      <c r="AG443" s="279" t="s">
        <v>33</v>
      </c>
      <c r="AH443" s="279" t="s">
        <v>161</v>
      </c>
      <c r="AI443" s="279" t="s">
        <v>355</v>
      </c>
      <c r="AJ443" s="239"/>
    </row>
    <row r="444" spans="2:36" ht="55.2" x14ac:dyDescent="0.3">
      <c r="B444" s="270"/>
      <c r="C444" s="270"/>
      <c r="D444" s="270"/>
      <c r="E444" s="322"/>
      <c r="F444" s="322"/>
      <c r="G444" s="322"/>
      <c r="H444" s="270"/>
      <c r="I444" s="270"/>
      <c r="J444" s="20" t="s">
        <v>116</v>
      </c>
      <c r="K444" s="27" t="s">
        <v>117</v>
      </c>
      <c r="L444" s="27" t="s">
        <v>85</v>
      </c>
      <c r="M444" s="27">
        <v>2</v>
      </c>
      <c r="N444" s="279"/>
      <c r="O444" s="270"/>
      <c r="P444" s="270"/>
      <c r="Q444" s="270"/>
      <c r="R444" s="310"/>
      <c r="S444" s="310"/>
      <c r="T444" s="286"/>
      <c r="U444" s="286"/>
      <c r="V444" s="269"/>
      <c r="W444" s="269"/>
      <c r="X444" s="269"/>
      <c r="Y444" s="269"/>
      <c r="Z444" s="269"/>
      <c r="AA444" s="269"/>
      <c r="AB444" s="269"/>
      <c r="AC444" s="279"/>
      <c r="AD444" s="295"/>
      <c r="AE444" s="295"/>
      <c r="AF444" s="270"/>
      <c r="AG444" s="279"/>
      <c r="AH444" s="279"/>
      <c r="AI444" s="279"/>
      <c r="AJ444" s="238"/>
    </row>
    <row r="445" spans="2:36" ht="41.4" x14ac:dyDescent="0.3">
      <c r="B445" s="270"/>
      <c r="C445" s="270"/>
      <c r="D445" s="270"/>
      <c r="E445" s="322"/>
      <c r="F445" s="322"/>
      <c r="G445" s="322"/>
      <c r="H445" s="270"/>
      <c r="I445" s="270"/>
      <c r="J445" s="20" t="s">
        <v>208</v>
      </c>
      <c r="K445" s="27" t="s">
        <v>118</v>
      </c>
      <c r="L445" s="27" t="s">
        <v>119</v>
      </c>
      <c r="M445" s="27">
        <v>2</v>
      </c>
      <c r="N445" s="279"/>
      <c r="O445" s="270"/>
      <c r="P445" s="270"/>
      <c r="Q445" s="270"/>
      <c r="R445" s="310"/>
      <c r="S445" s="310"/>
      <c r="T445" s="286"/>
      <c r="U445" s="286"/>
      <c r="V445" s="269"/>
      <c r="W445" s="269"/>
      <c r="X445" s="269"/>
      <c r="Y445" s="269"/>
      <c r="Z445" s="269"/>
      <c r="AA445" s="269"/>
      <c r="AB445" s="269"/>
      <c r="AC445" s="279"/>
      <c r="AD445" s="295"/>
      <c r="AE445" s="295"/>
      <c r="AF445" s="270"/>
      <c r="AG445" s="279"/>
      <c r="AH445" s="279"/>
      <c r="AI445" s="279"/>
      <c r="AJ445" s="238"/>
    </row>
    <row r="446" spans="2:36" ht="27.6" x14ac:dyDescent="0.3">
      <c r="B446" s="270"/>
      <c r="C446" s="270"/>
      <c r="D446" s="270"/>
      <c r="E446" s="322"/>
      <c r="F446" s="322"/>
      <c r="G446" s="322"/>
      <c r="H446" s="270"/>
      <c r="I446" s="270"/>
      <c r="J446" s="20" t="s">
        <v>120</v>
      </c>
      <c r="K446" s="27" t="s">
        <v>121</v>
      </c>
      <c r="L446" s="27" t="s">
        <v>119</v>
      </c>
      <c r="M446" s="61">
        <v>2</v>
      </c>
      <c r="N446" s="279"/>
      <c r="O446" s="270"/>
      <c r="P446" s="270"/>
      <c r="Q446" s="270"/>
      <c r="R446" s="310"/>
      <c r="S446" s="310"/>
      <c r="T446" s="286"/>
      <c r="U446" s="286"/>
      <c r="V446" s="269"/>
      <c r="W446" s="269"/>
      <c r="X446" s="269"/>
      <c r="Y446" s="269"/>
      <c r="Z446" s="269"/>
      <c r="AA446" s="269"/>
      <c r="AB446" s="269"/>
      <c r="AC446" s="279"/>
      <c r="AD446" s="295"/>
      <c r="AE446" s="295"/>
      <c r="AF446" s="270"/>
      <c r="AG446" s="279"/>
      <c r="AH446" s="279"/>
      <c r="AI446" s="279"/>
      <c r="AJ446" s="238"/>
    </row>
    <row r="447" spans="2:36" s="36" customFormat="1" ht="132" customHeight="1" x14ac:dyDescent="0.3">
      <c r="B447" s="238" t="s">
        <v>450</v>
      </c>
      <c r="C447" s="238" t="s">
        <v>437</v>
      </c>
      <c r="D447" s="238" t="s">
        <v>106</v>
      </c>
      <c r="E447" s="227" t="s">
        <v>67</v>
      </c>
      <c r="F447" s="227" t="s">
        <v>134</v>
      </c>
      <c r="G447" s="227" t="s">
        <v>147</v>
      </c>
      <c r="H447" s="238" t="s">
        <v>70</v>
      </c>
      <c r="I447" s="238" t="s">
        <v>79</v>
      </c>
      <c r="J447" s="11" t="s">
        <v>207</v>
      </c>
      <c r="K447" s="7" t="s">
        <v>107</v>
      </c>
      <c r="L447" s="7" t="s">
        <v>86</v>
      </c>
      <c r="M447" s="7">
        <v>40</v>
      </c>
      <c r="N447" s="239" t="s">
        <v>108</v>
      </c>
      <c r="O447" s="238" t="s">
        <v>449</v>
      </c>
      <c r="P447" s="238" t="s">
        <v>75</v>
      </c>
      <c r="Q447" s="238" t="s">
        <v>76</v>
      </c>
      <c r="R447" s="265" t="s">
        <v>77</v>
      </c>
      <c r="S447" s="265" t="s">
        <v>109</v>
      </c>
      <c r="T447" s="271">
        <f>V447+Y447</f>
        <v>128400</v>
      </c>
      <c r="U447" s="271">
        <f>T447/M448</f>
        <v>42800</v>
      </c>
      <c r="V447" s="258">
        <v>109140</v>
      </c>
      <c r="W447" s="261" t="s">
        <v>79</v>
      </c>
      <c r="X447" s="261" t="s">
        <v>79</v>
      </c>
      <c r="Y447" s="261">
        <v>19260</v>
      </c>
      <c r="Z447" s="261" t="s">
        <v>98</v>
      </c>
      <c r="AA447" s="261" t="s">
        <v>79</v>
      </c>
      <c r="AB447" s="261">
        <v>45113.51</v>
      </c>
      <c r="AC447" s="239" t="s">
        <v>149</v>
      </c>
      <c r="AD447" s="278" t="s">
        <v>79</v>
      </c>
      <c r="AE447" s="278">
        <f>V447+Y447</f>
        <v>128400</v>
      </c>
      <c r="AF447" s="239" t="s">
        <v>79</v>
      </c>
      <c r="AG447" s="239" t="s">
        <v>33</v>
      </c>
      <c r="AH447" s="239" t="s">
        <v>246</v>
      </c>
      <c r="AI447" s="239" t="s">
        <v>250</v>
      </c>
      <c r="AJ447" s="239"/>
    </row>
    <row r="448" spans="2:36" s="36" customFormat="1" ht="86.1" customHeight="1" x14ac:dyDescent="0.3">
      <c r="B448" s="238"/>
      <c r="C448" s="238"/>
      <c r="D448" s="238"/>
      <c r="E448" s="227"/>
      <c r="F448" s="227"/>
      <c r="G448" s="227"/>
      <c r="H448" s="238"/>
      <c r="I448" s="238"/>
      <c r="J448" s="11" t="s">
        <v>111</v>
      </c>
      <c r="K448" s="7" t="s">
        <v>112</v>
      </c>
      <c r="L448" s="7" t="s">
        <v>85</v>
      </c>
      <c r="M448" s="7">
        <v>3</v>
      </c>
      <c r="N448" s="239"/>
      <c r="O448" s="238"/>
      <c r="P448" s="238"/>
      <c r="Q448" s="238"/>
      <c r="R448" s="265"/>
      <c r="S448" s="265"/>
      <c r="T448" s="271"/>
      <c r="U448" s="271"/>
      <c r="V448" s="259"/>
      <c r="W448" s="261"/>
      <c r="X448" s="261"/>
      <c r="Y448" s="261"/>
      <c r="Z448" s="261"/>
      <c r="AA448" s="261"/>
      <c r="AB448" s="261"/>
      <c r="AC448" s="239"/>
      <c r="AD448" s="278"/>
      <c r="AE448" s="278"/>
      <c r="AF448" s="238"/>
      <c r="AG448" s="239"/>
      <c r="AH448" s="239"/>
      <c r="AI448" s="239"/>
      <c r="AJ448" s="238"/>
    </row>
    <row r="449" spans="2:36" s="36" customFormat="1" ht="59.1" customHeight="1" x14ac:dyDescent="0.3">
      <c r="B449" s="238"/>
      <c r="C449" s="238"/>
      <c r="D449" s="238"/>
      <c r="E449" s="227"/>
      <c r="F449" s="227"/>
      <c r="G449" s="227"/>
      <c r="H449" s="238"/>
      <c r="I449" s="238"/>
      <c r="J449" s="11" t="s">
        <v>127</v>
      </c>
      <c r="K449" s="7" t="s">
        <v>128</v>
      </c>
      <c r="L449" s="7" t="s">
        <v>85</v>
      </c>
      <c r="M449" s="63">
        <v>60</v>
      </c>
      <c r="N449" s="239"/>
      <c r="O449" s="238"/>
      <c r="P449" s="238"/>
      <c r="Q449" s="238"/>
      <c r="R449" s="265"/>
      <c r="S449" s="265"/>
      <c r="T449" s="271"/>
      <c r="U449" s="271"/>
      <c r="V449" s="260"/>
      <c r="W449" s="261"/>
      <c r="X449" s="261"/>
      <c r="Y449" s="261"/>
      <c r="Z449" s="261"/>
      <c r="AA449" s="261"/>
      <c r="AB449" s="261"/>
      <c r="AC449" s="239"/>
      <c r="AD449" s="278"/>
      <c r="AE449" s="278"/>
      <c r="AF449" s="238"/>
      <c r="AG449" s="239"/>
      <c r="AH449" s="239"/>
      <c r="AI449" s="239"/>
      <c r="AJ449" s="238"/>
    </row>
    <row r="450" spans="2:36" s="36" customFormat="1" ht="89.1" customHeight="1" x14ac:dyDescent="0.3">
      <c r="B450" s="238" t="s">
        <v>451</v>
      </c>
      <c r="C450" s="238" t="s">
        <v>452</v>
      </c>
      <c r="D450" s="238" t="s">
        <v>106</v>
      </c>
      <c r="E450" s="227" t="s">
        <v>67</v>
      </c>
      <c r="F450" s="227" t="s">
        <v>134</v>
      </c>
      <c r="G450" s="227" t="s">
        <v>147</v>
      </c>
      <c r="H450" s="238" t="s">
        <v>70</v>
      </c>
      <c r="I450" s="238" t="s">
        <v>79</v>
      </c>
      <c r="J450" s="28" t="s">
        <v>207</v>
      </c>
      <c r="K450" s="14" t="s">
        <v>107</v>
      </c>
      <c r="L450" s="14" t="s">
        <v>86</v>
      </c>
      <c r="M450" s="14">
        <v>40</v>
      </c>
      <c r="N450" s="239" t="s">
        <v>108</v>
      </c>
      <c r="O450" s="238" t="s">
        <v>449</v>
      </c>
      <c r="P450" s="238" t="s">
        <v>75</v>
      </c>
      <c r="Q450" s="238" t="s">
        <v>76</v>
      </c>
      <c r="R450" s="265" t="s">
        <v>77</v>
      </c>
      <c r="S450" s="265" t="s">
        <v>109</v>
      </c>
      <c r="T450" s="271">
        <f>V450+Y450</f>
        <v>67196</v>
      </c>
      <c r="U450" s="271">
        <f>T450/M451</f>
        <v>67196</v>
      </c>
      <c r="V450" s="258">
        <v>57116.6</v>
      </c>
      <c r="W450" s="261" t="s">
        <v>79</v>
      </c>
      <c r="X450" s="261" t="s">
        <v>79</v>
      </c>
      <c r="Y450" s="261">
        <v>10079.4</v>
      </c>
      <c r="Z450" s="261" t="s">
        <v>98</v>
      </c>
      <c r="AA450" s="261" t="s">
        <v>79</v>
      </c>
      <c r="AB450" s="261">
        <v>23609.41</v>
      </c>
      <c r="AC450" s="239" t="s">
        <v>149</v>
      </c>
      <c r="AD450" s="278" t="s">
        <v>79</v>
      </c>
      <c r="AE450" s="278">
        <f>V450+Y450</f>
        <v>67196</v>
      </c>
      <c r="AF450" s="239" t="s">
        <v>79</v>
      </c>
      <c r="AG450" s="239" t="s">
        <v>33</v>
      </c>
      <c r="AH450" s="239" t="s">
        <v>247</v>
      </c>
      <c r="AI450" s="239" t="s">
        <v>252</v>
      </c>
      <c r="AJ450" s="239"/>
    </row>
    <row r="451" spans="2:36" s="36" customFormat="1" ht="86.1" customHeight="1" x14ac:dyDescent="0.3">
      <c r="B451" s="238"/>
      <c r="C451" s="238"/>
      <c r="D451" s="238"/>
      <c r="E451" s="227"/>
      <c r="F451" s="227"/>
      <c r="G451" s="227"/>
      <c r="H451" s="238"/>
      <c r="I451" s="238"/>
      <c r="J451" s="11" t="s">
        <v>111</v>
      </c>
      <c r="K451" s="7" t="s">
        <v>112</v>
      </c>
      <c r="L451" s="7" t="s">
        <v>85</v>
      </c>
      <c r="M451" s="7">
        <v>1</v>
      </c>
      <c r="N451" s="239"/>
      <c r="O451" s="238"/>
      <c r="P451" s="238"/>
      <c r="Q451" s="238"/>
      <c r="R451" s="265"/>
      <c r="S451" s="265"/>
      <c r="T451" s="271"/>
      <c r="U451" s="271"/>
      <c r="V451" s="259"/>
      <c r="W451" s="261"/>
      <c r="X451" s="261"/>
      <c r="Y451" s="261"/>
      <c r="Z451" s="261"/>
      <c r="AA451" s="261"/>
      <c r="AB451" s="261"/>
      <c r="AC451" s="239"/>
      <c r="AD451" s="278"/>
      <c r="AE451" s="278"/>
      <c r="AF451" s="238"/>
      <c r="AG451" s="239"/>
      <c r="AH451" s="239"/>
      <c r="AI451" s="239"/>
      <c r="AJ451" s="238"/>
    </row>
    <row r="452" spans="2:36" s="36" customFormat="1" ht="88.5" customHeight="1" x14ac:dyDescent="0.3">
      <c r="B452" s="238"/>
      <c r="C452" s="238"/>
      <c r="D452" s="238"/>
      <c r="E452" s="227"/>
      <c r="F452" s="227"/>
      <c r="G452" s="227"/>
      <c r="H452" s="238"/>
      <c r="I452" s="238"/>
      <c r="J452" s="11" t="s">
        <v>127</v>
      </c>
      <c r="K452" s="7" t="s">
        <v>128</v>
      </c>
      <c r="L452" s="7" t="s">
        <v>85</v>
      </c>
      <c r="M452" s="63">
        <v>40</v>
      </c>
      <c r="N452" s="239"/>
      <c r="O452" s="238"/>
      <c r="P452" s="238"/>
      <c r="Q452" s="238"/>
      <c r="R452" s="265"/>
      <c r="S452" s="265"/>
      <c r="T452" s="271"/>
      <c r="U452" s="271"/>
      <c r="V452" s="260"/>
      <c r="W452" s="261"/>
      <c r="X452" s="261"/>
      <c r="Y452" s="261"/>
      <c r="Z452" s="261"/>
      <c r="AA452" s="261"/>
      <c r="AB452" s="261"/>
      <c r="AC452" s="239"/>
      <c r="AD452" s="278"/>
      <c r="AE452" s="278"/>
      <c r="AF452" s="238"/>
      <c r="AG452" s="239"/>
      <c r="AH452" s="239"/>
      <c r="AI452" s="239"/>
      <c r="AJ452" s="238"/>
    </row>
    <row r="453" spans="2:36" s="36" customFormat="1" ht="102.6" customHeight="1" x14ac:dyDescent="0.3">
      <c r="B453" s="238" t="s">
        <v>453</v>
      </c>
      <c r="C453" s="238" t="s">
        <v>440</v>
      </c>
      <c r="D453" s="238" t="s">
        <v>106</v>
      </c>
      <c r="E453" s="227" t="s">
        <v>67</v>
      </c>
      <c r="F453" s="227" t="s">
        <v>134</v>
      </c>
      <c r="G453" s="227" t="s">
        <v>147</v>
      </c>
      <c r="H453" s="238" t="s">
        <v>70</v>
      </c>
      <c r="I453" s="238" t="s">
        <v>79</v>
      </c>
      <c r="J453" s="28" t="s">
        <v>207</v>
      </c>
      <c r="K453" s="14" t="s">
        <v>107</v>
      </c>
      <c r="L453" s="14" t="s">
        <v>86</v>
      </c>
      <c r="M453" s="14">
        <v>40</v>
      </c>
      <c r="N453" s="239" t="s">
        <v>108</v>
      </c>
      <c r="O453" s="238" t="s">
        <v>449</v>
      </c>
      <c r="P453" s="238" t="s">
        <v>75</v>
      </c>
      <c r="Q453" s="238" t="s">
        <v>76</v>
      </c>
      <c r="R453" s="265" t="s">
        <v>77</v>
      </c>
      <c r="S453" s="265" t="s">
        <v>109</v>
      </c>
      <c r="T453" s="271">
        <f>V453+Y453</f>
        <v>85600</v>
      </c>
      <c r="U453" s="271">
        <f>+T453/M454</f>
        <v>42800</v>
      </c>
      <c r="V453" s="258">
        <v>72760</v>
      </c>
      <c r="W453" s="261" t="s">
        <v>79</v>
      </c>
      <c r="X453" s="261" t="s">
        <v>79</v>
      </c>
      <c r="Y453" s="261">
        <v>12840</v>
      </c>
      <c r="Z453" s="261" t="s">
        <v>98</v>
      </c>
      <c r="AA453" s="261" t="s">
        <v>79</v>
      </c>
      <c r="AB453" s="261">
        <v>30075.67</v>
      </c>
      <c r="AC453" s="239" t="s">
        <v>149</v>
      </c>
      <c r="AD453" s="278" t="s">
        <v>79</v>
      </c>
      <c r="AE453" s="278">
        <f>V453+Y453</f>
        <v>85600</v>
      </c>
      <c r="AF453" s="239" t="s">
        <v>79</v>
      </c>
      <c r="AG453" s="239" t="s">
        <v>33</v>
      </c>
      <c r="AH453" s="239" t="s">
        <v>246</v>
      </c>
      <c r="AI453" s="239" t="s">
        <v>250</v>
      </c>
      <c r="AJ453" s="239"/>
    </row>
    <row r="454" spans="2:36" s="36" customFormat="1" ht="59.7" customHeight="1" x14ac:dyDescent="0.3">
      <c r="B454" s="238"/>
      <c r="C454" s="238"/>
      <c r="D454" s="238"/>
      <c r="E454" s="227"/>
      <c r="F454" s="227"/>
      <c r="G454" s="227"/>
      <c r="H454" s="238"/>
      <c r="I454" s="238"/>
      <c r="J454" s="11" t="s">
        <v>111</v>
      </c>
      <c r="K454" s="7" t="s">
        <v>112</v>
      </c>
      <c r="L454" s="7" t="s">
        <v>85</v>
      </c>
      <c r="M454" s="7">
        <v>2</v>
      </c>
      <c r="N454" s="239"/>
      <c r="O454" s="238"/>
      <c r="P454" s="238"/>
      <c r="Q454" s="238"/>
      <c r="R454" s="265"/>
      <c r="S454" s="265"/>
      <c r="T454" s="271"/>
      <c r="U454" s="271"/>
      <c r="V454" s="259"/>
      <c r="W454" s="261"/>
      <c r="X454" s="261"/>
      <c r="Y454" s="261"/>
      <c r="Z454" s="261"/>
      <c r="AA454" s="261"/>
      <c r="AB454" s="261"/>
      <c r="AC454" s="239"/>
      <c r="AD454" s="278"/>
      <c r="AE454" s="278"/>
      <c r="AF454" s="238"/>
      <c r="AG454" s="239"/>
      <c r="AH454" s="239"/>
      <c r="AI454" s="239"/>
      <c r="AJ454" s="238"/>
    </row>
    <row r="455" spans="2:36" s="36" customFormat="1" ht="51.6" customHeight="1" x14ac:dyDescent="0.3">
      <c r="B455" s="238"/>
      <c r="C455" s="238"/>
      <c r="D455" s="238"/>
      <c r="E455" s="227"/>
      <c r="F455" s="227"/>
      <c r="G455" s="227"/>
      <c r="H455" s="238"/>
      <c r="I455" s="238"/>
      <c r="J455" s="11" t="s">
        <v>127</v>
      </c>
      <c r="K455" s="7" t="s">
        <v>128</v>
      </c>
      <c r="L455" s="7" t="s">
        <v>85</v>
      </c>
      <c r="M455" s="63">
        <v>40</v>
      </c>
      <c r="N455" s="239"/>
      <c r="O455" s="238"/>
      <c r="P455" s="238"/>
      <c r="Q455" s="238"/>
      <c r="R455" s="265"/>
      <c r="S455" s="265"/>
      <c r="T455" s="271"/>
      <c r="U455" s="271"/>
      <c r="V455" s="260"/>
      <c r="W455" s="261"/>
      <c r="X455" s="261"/>
      <c r="Y455" s="261"/>
      <c r="Z455" s="261"/>
      <c r="AA455" s="261"/>
      <c r="AB455" s="261"/>
      <c r="AC455" s="239"/>
      <c r="AD455" s="278"/>
      <c r="AE455" s="278"/>
      <c r="AF455" s="238"/>
      <c r="AG455" s="239"/>
      <c r="AH455" s="239"/>
      <c r="AI455" s="239"/>
      <c r="AJ455" s="238"/>
    </row>
    <row r="456" spans="2:36" s="36" customFormat="1" ht="107.1" customHeight="1" x14ac:dyDescent="0.3">
      <c r="B456" s="238" t="s">
        <v>961</v>
      </c>
      <c r="C456" s="238" t="s">
        <v>441</v>
      </c>
      <c r="D456" s="238" t="s">
        <v>106</v>
      </c>
      <c r="E456" s="227" t="s">
        <v>67</v>
      </c>
      <c r="F456" s="227" t="s">
        <v>134</v>
      </c>
      <c r="G456" s="227" t="s">
        <v>147</v>
      </c>
      <c r="H456" s="238" t="s">
        <v>70</v>
      </c>
      <c r="I456" s="238" t="s">
        <v>79</v>
      </c>
      <c r="J456" s="11" t="s">
        <v>207</v>
      </c>
      <c r="K456" s="7" t="s">
        <v>107</v>
      </c>
      <c r="L456" s="7" t="s">
        <v>86</v>
      </c>
      <c r="M456" s="7">
        <v>40</v>
      </c>
      <c r="N456" s="239" t="s">
        <v>108</v>
      </c>
      <c r="O456" s="238" t="s">
        <v>438</v>
      </c>
      <c r="P456" s="238" t="s">
        <v>75</v>
      </c>
      <c r="Q456" s="238" t="s">
        <v>76</v>
      </c>
      <c r="R456" s="265" t="s">
        <v>77</v>
      </c>
      <c r="S456" s="265" t="s">
        <v>109</v>
      </c>
      <c r="T456" s="271">
        <f>V456+Y456</f>
        <v>42800</v>
      </c>
      <c r="U456" s="271">
        <f>T456/M457</f>
        <v>42800</v>
      </c>
      <c r="V456" s="258">
        <v>36380</v>
      </c>
      <c r="W456" s="261" t="s">
        <v>79</v>
      </c>
      <c r="X456" s="261" t="s">
        <v>79</v>
      </c>
      <c r="Y456" s="261">
        <v>6420</v>
      </c>
      <c r="Z456" s="261" t="s">
        <v>98</v>
      </c>
      <c r="AA456" s="261" t="s">
        <v>79</v>
      </c>
      <c r="AB456" s="261">
        <v>15037.84</v>
      </c>
      <c r="AC456" s="239" t="s">
        <v>149</v>
      </c>
      <c r="AD456" s="278" t="s">
        <v>79</v>
      </c>
      <c r="AE456" s="278">
        <f>V456+Y456</f>
        <v>42800</v>
      </c>
      <c r="AF456" s="239" t="s">
        <v>79</v>
      </c>
      <c r="AG456" s="239" t="s">
        <v>33</v>
      </c>
      <c r="AH456" s="239" t="s">
        <v>247</v>
      </c>
      <c r="AI456" s="239" t="s">
        <v>252</v>
      </c>
      <c r="AJ456" s="239"/>
    </row>
    <row r="457" spans="2:36" s="36" customFormat="1" ht="86.1" customHeight="1" x14ac:dyDescent="0.3">
      <c r="B457" s="238"/>
      <c r="C457" s="238"/>
      <c r="D457" s="238"/>
      <c r="E457" s="227"/>
      <c r="F457" s="227"/>
      <c r="G457" s="227"/>
      <c r="H457" s="238"/>
      <c r="I457" s="238"/>
      <c r="J457" s="11" t="s">
        <v>111</v>
      </c>
      <c r="K457" s="7" t="s">
        <v>112</v>
      </c>
      <c r="L457" s="7" t="s">
        <v>85</v>
      </c>
      <c r="M457" s="7">
        <v>1</v>
      </c>
      <c r="N457" s="239"/>
      <c r="O457" s="238"/>
      <c r="P457" s="238"/>
      <c r="Q457" s="238"/>
      <c r="R457" s="265"/>
      <c r="S457" s="265"/>
      <c r="T457" s="271"/>
      <c r="U457" s="271"/>
      <c r="V457" s="259"/>
      <c r="W457" s="261"/>
      <c r="X457" s="261"/>
      <c r="Y457" s="261"/>
      <c r="Z457" s="261"/>
      <c r="AA457" s="261"/>
      <c r="AB457" s="261"/>
      <c r="AC457" s="239"/>
      <c r="AD457" s="278"/>
      <c r="AE457" s="278"/>
      <c r="AF457" s="238"/>
      <c r="AG457" s="239"/>
      <c r="AH457" s="239"/>
      <c r="AI457" s="239"/>
      <c r="AJ457" s="238"/>
    </row>
    <row r="458" spans="2:36" s="36" customFormat="1" ht="59.1" customHeight="1" x14ac:dyDescent="0.3">
      <c r="B458" s="238"/>
      <c r="C458" s="238"/>
      <c r="D458" s="238"/>
      <c r="E458" s="227"/>
      <c r="F458" s="227"/>
      <c r="G458" s="227"/>
      <c r="H458" s="238"/>
      <c r="I458" s="238"/>
      <c r="J458" s="11" t="s">
        <v>127</v>
      </c>
      <c r="K458" s="7" t="s">
        <v>128</v>
      </c>
      <c r="L458" s="7" t="s">
        <v>85</v>
      </c>
      <c r="M458" s="63">
        <v>20</v>
      </c>
      <c r="N458" s="239"/>
      <c r="O458" s="238"/>
      <c r="P458" s="238"/>
      <c r="Q458" s="238"/>
      <c r="R458" s="265"/>
      <c r="S458" s="265"/>
      <c r="T458" s="271"/>
      <c r="U458" s="271"/>
      <c r="V458" s="260"/>
      <c r="W458" s="261"/>
      <c r="X458" s="261"/>
      <c r="Y458" s="261"/>
      <c r="Z458" s="261"/>
      <c r="AA458" s="261"/>
      <c r="AB458" s="261"/>
      <c r="AC458" s="239"/>
      <c r="AD458" s="278"/>
      <c r="AE458" s="278"/>
      <c r="AF458" s="238"/>
      <c r="AG458" s="239"/>
      <c r="AH458" s="239"/>
      <c r="AI458" s="239"/>
      <c r="AJ458" s="238"/>
    </row>
    <row r="459" spans="2:36" s="36" customFormat="1" ht="107.1" customHeight="1" x14ac:dyDescent="0.3">
      <c r="B459" s="238" t="s">
        <v>962</v>
      </c>
      <c r="C459" s="238" t="s">
        <v>1091</v>
      </c>
      <c r="D459" s="238" t="s">
        <v>106</v>
      </c>
      <c r="E459" s="227" t="s">
        <v>67</v>
      </c>
      <c r="F459" s="227" t="s">
        <v>134</v>
      </c>
      <c r="G459" s="227" t="s">
        <v>147</v>
      </c>
      <c r="H459" s="238" t="s">
        <v>70</v>
      </c>
      <c r="I459" s="238" t="s">
        <v>79</v>
      </c>
      <c r="J459" s="11" t="s">
        <v>207</v>
      </c>
      <c r="K459" s="7" t="s">
        <v>107</v>
      </c>
      <c r="L459" s="7" t="s">
        <v>86</v>
      </c>
      <c r="M459" s="7">
        <v>40</v>
      </c>
      <c r="N459" s="239" t="s">
        <v>108</v>
      </c>
      <c r="O459" s="238" t="s">
        <v>438</v>
      </c>
      <c r="P459" s="238" t="s">
        <v>75</v>
      </c>
      <c r="Q459" s="238" t="s">
        <v>76</v>
      </c>
      <c r="R459" s="265" t="s">
        <v>77</v>
      </c>
      <c r="S459" s="265" t="s">
        <v>109</v>
      </c>
      <c r="T459" s="271">
        <f>V459+Y459</f>
        <v>42800</v>
      </c>
      <c r="U459" s="271">
        <f>T459/M460</f>
        <v>42800</v>
      </c>
      <c r="V459" s="258">
        <v>36380</v>
      </c>
      <c r="W459" s="261" t="s">
        <v>79</v>
      </c>
      <c r="X459" s="261" t="s">
        <v>79</v>
      </c>
      <c r="Y459" s="261">
        <v>6420</v>
      </c>
      <c r="Z459" s="261" t="s">
        <v>98</v>
      </c>
      <c r="AA459" s="261" t="s">
        <v>79</v>
      </c>
      <c r="AB459" s="261">
        <v>15037.84</v>
      </c>
      <c r="AC459" s="239" t="s">
        <v>149</v>
      </c>
      <c r="AD459" s="278" t="s">
        <v>79</v>
      </c>
      <c r="AE459" s="278">
        <f>V459+Y459</f>
        <v>42800</v>
      </c>
      <c r="AF459" s="239" t="s">
        <v>79</v>
      </c>
      <c r="AG459" s="239" t="s">
        <v>33</v>
      </c>
      <c r="AH459" s="239" t="s">
        <v>252</v>
      </c>
      <c r="AI459" s="239" t="s">
        <v>166</v>
      </c>
      <c r="AJ459" s="239"/>
    </row>
    <row r="460" spans="2:36" s="36" customFormat="1" ht="86.1" customHeight="1" x14ac:dyDescent="0.3">
      <c r="B460" s="238"/>
      <c r="C460" s="238"/>
      <c r="D460" s="238"/>
      <c r="E460" s="227"/>
      <c r="F460" s="227"/>
      <c r="G460" s="227"/>
      <c r="H460" s="238"/>
      <c r="I460" s="238"/>
      <c r="J460" s="11" t="s">
        <v>111</v>
      </c>
      <c r="K460" s="7" t="s">
        <v>112</v>
      </c>
      <c r="L460" s="7" t="s">
        <v>85</v>
      </c>
      <c r="M460" s="7">
        <v>1</v>
      </c>
      <c r="N460" s="239"/>
      <c r="O460" s="238"/>
      <c r="P460" s="238"/>
      <c r="Q460" s="238"/>
      <c r="R460" s="265"/>
      <c r="S460" s="265"/>
      <c r="T460" s="271"/>
      <c r="U460" s="271"/>
      <c r="V460" s="259"/>
      <c r="W460" s="261"/>
      <c r="X460" s="261"/>
      <c r="Y460" s="261"/>
      <c r="Z460" s="261"/>
      <c r="AA460" s="261"/>
      <c r="AB460" s="261"/>
      <c r="AC460" s="239"/>
      <c r="AD460" s="278"/>
      <c r="AE460" s="278"/>
      <c r="AF460" s="238"/>
      <c r="AG460" s="239"/>
      <c r="AH460" s="239"/>
      <c r="AI460" s="239"/>
      <c r="AJ460" s="238"/>
    </row>
    <row r="461" spans="2:36" s="36" customFormat="1" ht="59.1" customHeight="1" x14ac:dyDescent="0.3">
      <c r="B461" s="238"/>
      <c r="C461" s="238"/>
      <c r="D461" s="238"/>
      <c r="E461" s="227"/>
      <c r="F461" s="227"/>
      <c r="G461" s="227"/>
      <c r="H461" s="238"/>
      <c r="I461" s="238"/>
      <c r="J461" s="11" t="s">
        <v>127</v>
      </c>
      <c r="K461" s="7" t="s">
        <v>128</v>
      </c>
      <c r="L461" s="7" t="s">
        <v>85</v>
      </c>
      <c r="M461" s="63">
        <v>20</v>
      </c>
      <c r="N461" s="239"/>
      <c r="O461" s="238"/>
      <c r="P461" s="238"/>
      <c r="Q461" s="238"/>
      <c r="R461" s="265"/>
      <c r="S461" s="265"/>
      <c r="T461" s="271"/>
      <c r="U461" s="271"/>
      <c r="V461" s="260"/>
      <c r="W461" s="261"/>
      <c r="X461" s="261"/>
      <c r="Y461" s="261"/>
      <c r="Z461" s="261"/>
      <c r="AA461" s="261"/>
      <c r="AB461" s="261"/>
      <c r="AC461" s="239"/>
      <c r="AD461" s="278"/>
      <c r="AE461" s="278"/>
      <c r="AF461" s="238"/>
      <c r="AG461" s="239"/>
      <c r="AH461" s="239"/>
      <c r="AI461" s="239"/>
      <c r="AJ461" s="238"/>
    </row>
    <row r="462" spans="2:36" s="36" customFormat="1" ht="107.1" customHeight="1" x14ac:dyDescent="0.3">
      <c r="B462" s="270" t="s">
        <v>1143</v>
      </c>
      <c r="C462" s="270" t="s">
        <v>447</v>
      </c>
      <c r="D462" s="270" t="s">
        <v>106</v>
      </c>
      <c r="E462" s="322" t="s">
        <v>67</v>
      </c>
      <c r="F462" s="322" t="s">
        <v>134</v>
      </c>
      <c r="G462" s="322" t="s">
        <v>147</v>
      </c>
      <c r="H462" s="270" t="s">
        <v>70</v>
      </c>
      <c r="I462" s="270" t="s">
        <v>79</v>
      </c>
      <c r="J462" s="20" t="s">
        <v>207</v>
      </c>
      <c r="K462" s="27" t="s">
        <v>107</v>
      </c>
      <c r="L462" s="27" t="s">
        <v>86</v>
      </c>
      <c r="M462" s="27">
        <v>40</v>
      </c>
      <c r="N462" s="279" t="s">
        <v>108</v>
      </c>
      <c r="O462" s="270" t="s">
        <v>438</v>
      </c>
      <c r="P462" s="270" t="s">
        <v>75</v>
      </c>
      <c r="Q462" s="270" t="s">
        <v>76</v>
      </c>
      <c r="R462" s="310" t="s">
        <v>77</v>
      </c>
      <c r="S462" s="310" t="s">
        <v>109</v>
      </c>
      <c r="T462" s="286">
        <f>V462+Y462</f>
        <v>42800</v>
      </c>
      <c r="U462" s="286">
        <f>T462/M463</f>
        <v>42800</v>
      </c>
      <c r="V462" s="280">
        <v>36380</v>
      </c>
      <c r="W462" s="269" t="s">
        <v>79</v>
      </c>
      <c r="X462" s="269" t="s">
        <v>79</v>
      </c>
      <c r="Y462" s="269">
        <v>6420</v>
      </c>
      <c r="Z462" s="269" t="s">
        <v>98</v>
      </c>
      <c r="AA462" s="269" t="s">
        <v>79</v>
      </c>
      <c r="AB462" s="269">
        <v>15037.84</v>
      </c>
      <c r="AC462" s="279" t="s">
        <v>149</v>
      </c>
      <c r="AD462" s="295" t="s">
        <v>79</v>
      </c>
      <c r="AE462" s="295">
        <f>V462+Y462</f>
        <v>42800</v>
      </c>
      <c r="AF462" s="279" t="s">
        <v>79</v>
      </c>
      <c r="AG462" s="279" t="s">
        <v>33</v>
      </c>
      <c r="AH462" s="279" t="s">
        <v>252</v>
      </c>
      <c r="AI462" s="279" t="s">
        <v>253</v>
      </c>
      <c r="AJ462" s="279"/>
    </row>
    <row r="463" spans="2:36" s="36" customFormat="1" ht="86.1" customHeight="1" x14ac:dyDescent="0.3">
      <c r="B463" s="270"/>
      <c r="C463" s="270"/>
      <c r="D463" s="270"/>
      <c r="E463" s="322"/>
      <c r="F463" s="322"/>
      <c r="G463" s="322"/>
      <c r="H463" s="270"/>
      <c r="I463" s="270"/>
      <c r="J463" s="20" t="s">
        <v>111</v>
      </c>
      <c r="K463" s="27" t="s">
        <v>112</v>
      </c>
      <c r="L463" s="27" t="s">
        <v>85</v>
      </c>
      <c r="M463" s="27">
        <v>1</v>
      </c>
      <c r="N463" s="279"/>
      <c r="O463" s="270"/>
      <c r="P463" s="270"/>
      <c r="Q463" s="270"/>
      <c r="R463" s="310"/>
      <c r="S463" s="310"/>
      <c r="T463" s="286"/>
      <c r="U463" s="286"/>
      <c r="V463" s="281"/>
      <c r="W463" s="269"/>
      <c r="X463" s="269"/>
      <c r="Y463" s="269"/>
      <c r="Z463" s="269"/>
      <c r="AA463" s="269"/>
      <c r="AB463" s="269"/>
      <c r="AC463" s="279"/>
      <c r="AD463" s="295"/>
      <c r="AE463" s="295"/>
      <c r="AF463" s="270"/>
      <c r="AG463" s="279"/>
      <c r="AH463" s="279"/>
      <c r="AI463" s="279"/>
      <c r="AJ463" s="270"/>
    </row>
    <row r="464" spans="2:36" s="36" customFormat="1" ht="59.1" customHeight="1" x14ac:dyDescent="0.3">
      <c r="B464" s="270"/>
      <c r="C464" s="270"/>
      <c r="D464" s="270"/>
      <c r="E464" s="322"/>
      <c r="F464" s="322"/>
      <c r="G464" s="322"/>
      <c r="H464" s="270"/>
      <c r="I464" s="270"/>
      <c r="J464" s="20" t="s">
        <v>127</v>
      </c>
      <c r="K464" s="27" t="s">
        <v>128</v>
      </c>
      <c r="L464" s="27" t="s">
        <v>85</v>
      </c>
      <c r="M464" s="61">
        <v>20</v>
      </c>
      <c r="N464" s="279"/>
      <c r="O464" s="270"/>
      <c r="P464" s="270"/>
      <c r="Q464" s="270"/>
      <c r="R464" s="310"/>
      <c r="S464" s="310"/>
      <c r="T464" s="286"/>
      <c r="U464" s="286"/>
      <c r="V464" s="282"/>
      <c r="W464" s="269"/>
      <c r="X464" s="269"/>
      <c r="Y464" s="269"/>
      <c r="Z464" s="269"/>
      <c r="AA464" s="269"/>
      <c r="AB464" s="269"/>
      <c r="AC464" s="279"/>
      <c r="AD464" s="295"/>
      <c r="AE464" s="295"/>
      <c r="AF464" s="270"/>
      <c r="AG464" s="279"/>
      <c r="AH464" s="279"/>
      <c r="AI464" s="279"/>
      <c r="AJ464" s="270"/>
    </row>
    <row r="465" spans="2:36" ht="52.2" customHeight="1" x14ac:dyDescent="0.3">
      <c r="B465" s="238" t="s">
        <v>1002</v>
      </c>
      <c r="C465" s="238" t="s">
        <v>448</v>
      </c>
      <c r="D465" s="238" t="s">
        <v>66</v>
      </c>
      <c r="E465" s="227" t="s">
        <v>67</v>
      </c>
      <c r="F465" s="227" t="s">
        <v>132</v>
      </c>
      <c r="G465" s="227" t="s">
        <v>69</v>
      </c>
      <c r="H465" s="238" t="s">
        <v>70</v>
      </c>
      <c r="I465" s="238" t="s">
        <v>79</v>
      </c>
      <c r="J465" s="11" t="s">
        <v>113</v>
      </c>
      <c r="K465" s="7" t="s">
        <v>114</v>
      </c>
      <c r="L465" s="7" t="s">
        <v>115</v>
      </c>
      <c r="M465" s="7">
        <v>1.5</v>
      </c>
      <c r="N465" s="239" t="s">
        <v>108</v>
      </c>
      <c r="O465" s="238" t="s">
        <v>438</v>
      </c>
      <c r="P465" s="238" t="s">
        <v>75</v>
      </c>
      <c r="Q465" s="238" t="s">
        <v>76</v>
      </c>
      <c r="R465" s="265" t="s">
        <v>77</v>
      </c>
      <c r="S465" s="265" t="s">
        <v>109</v>
      </c>
      <c r="T465" s="271">
        <f>V465+Y465</f>
        <v>113955</v>
      </c>
      <c r="U465" s="271">
        <f>T465/M466</f>
        <v>113955</v>
      </c>
      <c r="V465" s="261">
        <v>96861.75</v>
      </c>
      <c r="W465" s="261" t="s">
        <v>79</v>
      </c>
      <c r="X465" s="261" t="s">
        <v>79</v>
      </c>
      <c r="Y465" s="261">
        <v>17093.25</v>
      </c>
      <c r="Z465" s="261" t="s">
        <v>79</v>
      </c>
      <c r="AA465" s="261" t="s">
        <v>79</v>
      </c>
      <c r="AB465" s="261">
        <v>40038.239999999998</v>
      </c>
      <c r="AC465" s="239" t="s">
        <v>80</v>
      </c>
      <c r="AD465" s="278" t="s">
        <v>79</v>
      </c>
      <c r="AE465" s="278">
        <f>V465+Y465</f>
        <v>113955</v>
      </c>
      <c r="AF465" s="239" t="s">
        <v>79</v>
      </c>
      <c r="AG465" s="239" t="s">
        <v>33</v>
      </c>
      <c r="AH465" s="239" t="s">
        <v>252</v>
      </c>
      <c r="AI465" s="239" t="s">
        <v>157</v>
      </c>
      <c r="AJ465" s="239"/>
    </row>
    <row r="466" spans="2:36" ht="55.2" x14ac:dyDescent="0.3">
      <c r="B466" s="238"/>
      <c r="C466" s="238"/>
      <c r="D466" s="238"/>
      <c r="E466" s="227"/>
      <c r="F466" s="227"/>
      <c r="G466" s="227"/>
      <c r="H466" s="238"/>
      <c r="I466" s="238"/>
      <c r="J466" s="11" t="s">
        <v>116</v>
      </c>
      <c r="K466" s="7" t="s">
        <v>117</v>
      </c>
      <c r="L466" s="7" t="s">
        <v>85</v>
      </c>
      <c r="M466" s="7">
        <v>1</v>
      </c>
      <c r="N466" s="239"/>
      <c r="O466" s="238"/>
      <c r="P466" s="238"/>
      <c r="Q466" s="238"/>
      <c r="R466" s="265"/>
      <c r="S466" s="265"/>
      <c r="T466" s="271"/>
      <c r="U466" s="271"/>
      <c r="V466" s="261"/>
      <c r="W466" s="261"/>
      <c r="X466" s="261"/>
      <c r="Y466" s="261"/>
      <c r="Z466" s="261"/>
      <c r="AA466" s="261"/>
      <c r="AB466" s="261"/>
      <c r="AC466" s="239"/>
      <c r="AD466" s="278"/>
      <c r="AE466" s="278"/>
      <c r="AF466" s="238"/>
      <c r="AG466" s="239"/>
      <c r="AH466" s="239"/>
      <c r="AI466" s="239"/>
      <c r="AJ466" s="238"/>
    </row>
    <row r="467" spans="2:36" ht="41.4" x14ac:dyDescent="0.3">
      <c r="B467" s="238"/>
      <c r="C467" s="238"/>
      <c r="D467" s="238"/>
      <c r="E467" s="227"/>
      <c r="F467" s="227"/>
      <c r="G467" s="227"/>
      <c r="H467" s="238"/>
      <c r="I467" s="238"/>
      <c r="J467" s="11" t="s">
        <v>208</v>
      </c>
      <c r="K467" s="7" t="s">
        <v>118</v>
      </c>
      <c r="L467" s="7" t="s">
        <v>119</v>
      </c>
      <c r="M467" s="7">
        <v>1</v>
      </c>
      <c r="N467" s="239"/>
      <c r="O467" s="238"/>
      <c r="P467" s="238"/>
      <c r="Q467" s="238"/>
      <c r="R467" s="265"/>
      <c r="S467" s="265"/>
      <c r="T467" s="271"/>
      <c r="U467" s="271"/>
      <c r="V467" s="261"/>
      <c r="W467" s="261"/>
      <c r="X467" s="261"/>
      <c r="Y467" s="261"/>
      <c r="Z467" s="261"/>
      <c r="AA467" s="261"/>
      <c r="AB467" s="261"/>
      <c r="AC467" s="239"/>
      <c r="AD467" s="278"/>
      <c r="AE467" s="278"/>
      <c r="AF467" s="238"/>
      <c r="AG467" s="239"/>
      <c r="AH467" s="239"/>
      <c r="AI467" s="239"/>
      <c r="AJ467" s="238"/>
    </row>
    <row r="468" spans="2:36" ht="27.6" x14ac:dyDescent="0.3">
      <c r="B468" s="238"/>
      <c r="C468" s="238"/>
      <c r="D468" s="238"/>
      <c r="E468" s="227"/>
      <c r="F468" s="227"/>
      <c r="G468" s="227"/>
      <c r="H468" s="238"/>
      <c r="I468" s="238"/>
      <c r="J468" s="11" t="s">
        <v>120</v>
      </c>
      <c r="K468" s="7" t="s">
        <v>121</v>
      </c>
      <c r="L468" s="7" t="s">
        <v>119</v>
      </c>
      <c r="M468" s="7">
        <v>1</v>
      </c>
      <c r="N468" s="239"/>
      <c r="O468" s="238"/>
      <c r="P468" s="238"/>
      <c r="Q468" s="238"/>
      <c r="R468" s="265"/>
      <c r="S468" s="265"/>
      <c r="T468" s="271"/>
      <c r="U468" s="271"/>
      <c r="V468" s="261"/>
      <c r="W468" s="261"/>
      <c r="X468" s="261"/>
      <c r="Y468" s="261"/>
      <c r="Z468" s="261"/>
      <c r="AA468" s="261"/>
      <c r="AB468" s="261"/>
      <c r="AC468" s="239"/>
      <c r="AD468" s="278"/>
      <c r="AE468" s="278"/>
      <c r="AF468" s="238"/>
      <c r="AG468" s="239"/>
      <c r="AH468" s="239"/>
      <c r="AI468" s="239"/>
      <c r="AJ468" s="238"/>
    </row>
    <row r="469" spans="2:36" ht="52.2" customHeight="1" x14ac:dyDescent="0.3">
      <c r="B469" s="238" t="s">
        <v>1003</v>
      </c>
      <c r="C469" s="238" t="s">
        <v>448</v>
      </c>
      <c r="D469" s="238" t="s">
        <v>66</v>
      </c>
      <c r="E469" s="227" t="s">
        <v>67</v>
      </c>
      <c r="F469" s="227" t="s">
        <v>132</v>
      </c>
      <c r="G469" s="227" t="s">
        <v>69</v>
      </c>
      <c r="H469" s="238" t="s">
        <v>70</v>
      </c>
      <c r="I469" s="238" t="s">
        <v>79</v>
      </c>
      <c r="J469" s="11" t="s">
        <v>113</v>
      </c>
      <c r="K469" s="7" t="s">
        <v>114</v>
      </c>
      <c r="L469" s="7" t="s">
        <v>115</v>
      </c>
      <c r="M469" s="7">
        <v>2</v>
      </c>
      <c r="N469" s="239" t="s">
        <v>108</v>
      </c>
      <c r="O469" s="238" t="s">
        <v>449</v>
      </c>
      <c r="P469" s="238" t="s">
        <v>75</v>
      </c>
      <c r="Q469" s="238" t="s">
        <v>76</v>
      </c>
      <c r="R469" s="265" t="s">
        <v>77</v>
      </c>
      <c r="S469" s="265" t="s">
        <v>109</v>
      </c>
      <c r="T469" s="271">
        <f>V469+Y469</f>
        <v>151940</v>
      </c>
      <c r="U469" s="271">
        <f>T469/M470</f>
        <v>151940</v>
      </c>
      <c r="V469" s="261">
        <v>129149</v>
      </c>
      <c r="W469" s="261" t="s">
        <v>79</v>
      </c>
      <c r="X469" s="261" t="s">
        <v>79</v>
      </c>
      <c r="Y469" s="261">
        <v>22791</v>
      </c>
      <c r="Z469" s="261" t="s">
        <v>79</v>
      </c>
      <c r="AA469" s="261" t="s">
        <v>79</v>
      </c>
      <c r="AB469" s="261">
        <v>53384.32</v>
      </c>
      <c r="AC469" s="239" t="s">
        <v>80</v>
      </c>
      <c r="AD469" s="278" t="s">
        <v>79</v>
      </c>
      <c r="AE469" s="278">
        <f>V469+Y469</f>
        <v>151940</v>
      </c>
      <c r="AF469" s="239" t="s">
        <v>79</v>
      </c>
      <c r="AG469" s="239" t="s">
        <v>33</v>
      </c>
      <c r="AH469" s="239" t="s">
        <v>252</v>
      </c>
      <c r="AI469" s="239" t="s">
        <v>157</v>
      </c>
      <c r="AJ469" s="239"/>
    </row>
    <row r="470" spans="2:36" ht="55.2" x14ac:dyDescent="0.3">
      <c r="B470" s="238"/>
      <c r="C470" s="238"/>
      <c r="D470" s="238"/>
      <c r="E470" s="227"/>
      <c r="F470" s="227"/>
      <c r="G470" s="227"/>
      <c r="H470" s="238"/>
      <c r="I470" s="238"/>
      <c r="J470" s="11" t="s">
        <v>116</v>
      </c>
      <c r="K470" s="7" t="s">
        <v>117</v>
      </c>
      <c r="L470" s="7" t="s">
        <v>85</v>
      </c>
      <c r="M470" s="7">
        <v>1</v>
      </c>
      <c r="N470" s="239"/>
      <c r="O470" s="238"/>
      <c r="P470" s="238"/>
      <c r="Q470" s="238"/>
      <c r="R470" s="265"/>
      <c r="S470" s="265"/>
      <c r="T470" s="271"/>
      <c r="U470" s="271"/>
      <c r="V470" s="261"/>
      <c r="W470" s="261"/>
      <c r="X470" s="261"/>
      <c r="Y470" s="261"/>
      <c r="Z470" s="261"/>
      <c r="AA470" s="261"/>
      <c r="AB470" s="261"/>
      <c r="AC470" s="239"/>
      <c r="AD470" s="278"/>
      <c r="AE470" s="278"/>
      <c r="AF470" s="238"/>
      <c r="AG470" s="239"/>
      <c r="AH470" s="239"/>
      <c r="AI470" s="239"/>
      <c r="AJ470" s="238"/>
    </row>
    <row r="471" spans="2:36" ht="41.4" x14ac:dyDescent="0.3">
      <c r="B471" s="238"/>
      <c r="C471" s="238"/>
      <c r="D471" s="238"/>
      <c r="E471" s="227"/>
      <c r="F471" s="227"/>
      <c r="G471" s="227"/>
      <c r="H471" s="238"/>
      <c r="I471" s="238"/>
      <c r="J471" s="11" t="s">
        <v>208</v>
      </c>
      <c r="K471" s="7" t="s">
        <v>118</v>
      </c>
      <c r="L471" s="7" t="s">
        <v>119</v>
      </c>
      <c r="M471" s="7">
        <v>1</v>
      </c>
      <c r="N471" s="239"/>
      <c r="O471" s="238"/>
      <c r="P471" s="238"/>
      <c r="Q471" s="238"/>
      <c r="R471" s="265"/>
      <c r="S471" s="265"/>
      <c r="T471" s="271"/>
      <c r="U471" s="271"/>
      <c r="V471" s="261"/>
      <c r="W471" s="261"/>
      <c r="X471" s="261"/>
      <c r="Y471" s="261"/>
      <c r="Z471" s="261"/>
      <c r="AA471" s="261"/>
      <c r="AB471" s="261"/>
      <c r="AC471" s="239"/>
      <c r="AD471" s="278"/>
      <c r="AE471" s="278"/>
      <c r="AF471" s="238"/>
      <c r="AG471" s="239"/>
      <c r="AH471" s="239"/>
      <c r="AI471" s="239"/>
      <c r="AJ471" s="238"/>
    </row>
    <row r="472" spans="2:36" ht="27.6" x14ac:dyDescent="0.3">
      <c r="B472" s="238"/>
      <c r="C472" s="238"/>
      <c r="D472" s="238"/>
      <c r="E472" s="227"/>
      <c r="F472" s="227"/>
      <c r="G472" s="227"/>
      <c r="H472" s="238"/>
      <c r="I472" s="238"/>
      <c r="J472" s="11" t="s">
        <v>120</v>
      </c>
      <c r="K472" s="7" t="s">
        <v>121</v>
      </c>
      <c r="L472" s="7" t="s">
        <v>119</v>
      </c>
      <c r="M472" s="7">
        <v>1</v>
      </c>
      <c r="N472" s="239"/>
      <c r="O472" s="238"/>
      <c r="P472" s="238"/>
      <c r="Q472" s="238"/>
      <c r="R472" s="265"/>
      <c r="S472" s="265"/>
      <c r="T472" s="271"/>
      <c r="U472" s="271"/>
      <c r="V472" s="261"/>
      <c r="W472" s="261"/>
      <c r="X472" s="261"/>
      <c r="Y472" s="261"/>
      <c r="Z472" s="261"/>
      <c r="AA472" s="261"/>
      <c r="AB472" s="261"/>
      <c r="AC472" s="239"/>
      <c r="AD472" s="278"/>
      <c r="AE472" s="278"/>
      <c r="AF472" s="238"/>
      <c r="AG472" s="239"/>
      <c r="AH472" s="239"/>
      <c r="AI472" s="239"/>
      <c r="AJ472" s="238"/>
    </row>
    <row r="473" spans="2:36" s="36" customFormat="1" ht="132" customHeight="1" x14ac:dyDescent="0.3">
      <c r="B473" s="238" t="s">
        <v>1004</v>
      </c>
      <c r="C473" s="238" t="s">
        <v>437</v>
      </c>
      <c r="D473" s="238" t="s">
        <v>106</v>
      </c>
      <c r="E473" s="227" t="s">
        <v>67</v>
      </c>
      <c r="F473" s="227" t="s">
        <v>134</v>
      </c>
      <c r="G473" s="227" t="s">
        <v>147</v>
      </c>
      <c r="H473" s="238" t="s">
        <v>70</v>
      </c>
      <c r="I473" s="238" t="s">
        <v>79</v>
      </c>
      <c r="J473" s="11" t="s">
        <v>207</v>
      </c>
      <c r="K473" s="7" t="s">
        <v>107</v>
      </c>
      <c r="L473" s="7" t="s">
        <v>86</v>
      </c>
      <c r="M473" s="7">
        <v>40</v>
      </c>
      <c r="N473" s="239" t="s">
        <v>108</v>
      </c>
      <c r="O473" s="238" t="s">
        <v>449</v>
      </c>
      <c r="P473" s="238" t="s">
        <v>75</v>
      </c>
      <c r="Q473" s="238" t="s">
        <v>76</v>
      </c>
      <c r="R473" s="265" t="s">
        <v>77</v>
      </c>
      <c r="S473" s="265" t="s">
        <v>109</v>
      </c>
      <c r="T473" s="271">
        <f>V473+Y473</f>
        <v>42800</v>
      </c>
      <c r="U473" s="271">
        <f>T473/M474</f>
        <v>42800</v>
      </c>
      <c r="V473" s="258">
        <v>36380</v>
      </c>
      <c r="W473" s="261" t="s">
        <v>79</v>
      </c>
      <c r="X473" s="261" t="s">
        <v>79</v>
      </c>
      <c r="Y473" s="261">
        <v>6420</v>
      </c>
      <c r="Z473" s="261" t="s">
        <v>98</v>
      </c>
      <c r="AA473" s="261" t="s">
        <v>79</v>
      </c>
      <c r="AB473" s="261">
        <v>15037.84</v>
      </c>
      <c r="AC473" s="239" t="s">
        <v>149</v>
      </c>
      <c r="AD473" s="278" t="s">
        <v>79</v>
      </c>
      <c r="AE473" s="278">
        <f>V473+Y473</f>
        <v>42800</v>
      </c>
      <c r="AF473" s="239" t="s">
        <v>79</v>
      </c>
      <c r="AG473" s="239" t="s">
        <v>33</v>
      </c>
      <c r="AH473" s="239" t="s">
        <v>166</v>
      </c>
      <c r="AI473" s="239" t="s">
        <v>167</v>
      </c>
      <c r="AJ473" s="239"/>
    </row>
    <row r="474" spans="2:36" s="36" customFormat="1" ht="86.1" customHeight="1" x14ac:dyDescent="0.3">
      <c r="B474" s="238"/>
      <c r="C474" s="238"/>
      <c r="D474" s="238"/>
      <c r="E474" s="227"/>
      <c r="F474" s="227"/>
      <c r="G474" s="227"/>
      <c r="H474" s="238"/>
      <c r="I474" s="238"/>
      <c r="J474" s="11" t="s">
        <v>111</v>
      </c>
      <c r="K474" s="7" t="s">
        <v>112</v>
      </c>
      <c r="L474" s="7" t="s">
        <v>85</v>
      </c>
      <c r="M474" s="7">
        <v>1</v>
      </c>
      <c r="N474" s="239"/>
      <c r="O474" s="238"/>
      <c r="P474" s="238"/>
      <c r="Q474" s="238"/>
      <c r="R474" s="265"/>
      <c r="S474" s="265"/>
      <c r="T474" s="271"/>
      <c r="U474" s="271"/>
      <c r="V474" s="259"/>
      <c r="W474" s="261"/>
      <c r="X474" s="261"/>
      <c r="Y474" s="261"/>
      <c r="Z474" s="261"/>
      <c r="AA474" s="261"/>
      <c r="AB474" s="261"/>
      <c r="AC474" s="239"/>
      <c r="AD474" s="278"/>
      <c r="AE474" s="278"/>
      <c r="AF474" s="238"/>
      <c r="AG474" s="239"/>
      <c r="AH474" s="239"/>
      <c r="AI474" s="239"/>
      <c r="AJ474" s="238"/>
    </row>
    <row r="475" spans="2:36" s="36" customFormat="1" ht="59.1" customHeight="1" x14ac:dyDescent="0.3">
      <c r="B475" s="238"/>
      <c r="C475" s="238"/>
      <c r="D475" s="238"/>
      <c r="E475" s="227"/>
      <c r="F475" s="227"/>
      <c r="G475" s="227"/>
      <c r="H475" s="238"/>
      <c r="I475" s="238"/>
      <c r="J475" s="11" t="s">
        <v>127</v>
      </c>
      <c r="K475" s="7" t="s">
        <v>128</v>
      </c>
      <c r="L475" s="7" t="s">
        <v>85</v>
      </c>
      <c r="M475" s="63">
        <v>20</v>
      </c>
      <c r="N475" s="239"/>
      <c r="O475" s="238"/>
      <c r="P475" s="238"/>
      <c r="Q475" s="238"/>
      <c r="R475" s="265"/>
      <c r="S475" s="265"/>
      <c r="T475" s="271"/>
      <c r="U475" s="271"/>
      <c r="V475" s="260"/>
      <c r="W475" s="261"/>
      <c r="X475" s="261"/>
      <c r="Y475" s="261"/>
      <c r="Z475" s="261"/>
      <c r="AA475" s="261"/>
      <c r="AB475" s="261"/>
      <c r="AC475" s="239"/>
      <c r="AD475" s="278"/>
      <c r="AE475" s="278"/>
      <c r="AF475" s="238"/>
      <c r="AG475" s="239"/>
      <c r="AH475" s="239"/>
      <c r="AI475" s="239"/>
      <c r="AJ475" s="238"/>
    </row>
    <row r="476" spans="2:36" s="36" customFormat="1" ht="102.6" customHeight="1" x14ac:dyDescent="0.3">
      <c r="B476" s="238" t="s">
        <v>1005</v>
      </c>
      <c r="C476" s="238" t="s">
        <v>440</v>
      </c>
      <c r="D476" s="238" t="s">
        <v>106</v>
      </c>
      <c r="E476" s="227" t="s">
        <v>67</v>
      </c>
      <c r="F476" s="227" t="s">
        <v>134</v>
      </c>
      <c r="G476" s="227" t="s">
        <v>147</v>
      </c>
      <c r="H476" s="238" t="s">
        <v>70</v>
      </c>
      <c r="I476" s="238" t="s">
        <v>79</v>
      </c>
      <c r="J476" s="28" t="s">
        <v>207</v>
      </c>
      <c r="K476" s="14" t="s">
        <v>107</v>
      </c>
      <c r="L476" s="14" t="s">
        <v>86</v>
      </c>
      <c r="M476" s="14">
        <v>40</v>
      </c>
      <c r="N476" s="239" t="s">
        <v>108</v>
      </c>
      <c r="O476" s="238" t="s">
        <v>449</v>
      </c>
      <c r="P476" s="238" t="s">
        <v>75</v>
      </c>
      <c r="Q476" s="238" t="s">
        <v>76</v>
      </c>
      <c r="R476" s="265" t="s">
        <v>77</v>
      </c>
      <c r="S476" s="265" t="s">
        <v>109</v>
      </c>
      <c r="T476" s="271">
        <f>V476+Y476</f>
        <v>42800</v>
      </c>
      <c r="U476" s="271">
        <f>T476/M477</f>
        <v>42800</v>
      </c>
      <c r="V476" s="258">
        <v>36380</v>
      </c>
      <c r="W476" s="261" t="s">
        <v>79</v>
      </c>
      <c r="X476" s="261" t="s">
        <v>79</v>
      </c>
      <c r="Y476" s="261">
        <v>6420</v>
      </c>
      <c r="Z476" s="261" t="s">
        <v>98</v>
      </c>
      <c r="AA476" s="261" t="s">
        <v>79</v>
      </c>
      <c r="AB476" s="261">
        <v>15037.84</v>
      </c>
      <c r="AC476" s="239" t="s">
        <v>149</v>
      </c>
      <c r="AD476" s="278" t="s">
        <v>79</v>
      </c>
      <c r="AE476" s="278">
        <f>V476+Y476</f>
        <v>42800</v>
      </c>
      <c r="AF476" s="239" t="s">
        <v>79</v>
      </c>
      <c r="AG476" s="239" t="s">
        <v>33</v>
      </c>
      <c r="AH476" s="239" t="s">
        <v>166</v>
      </c>
      <c r="AI476" s="239" t="s">
        <v>167</v>
      </c>
      <c r="AJ476" s="239"/>
    </row>
    <row r="477" spans="2:36" s="36" customFormat="1" ht="59.7" customHeight="1" x14ac:dyDescent="0.3">
      <c r="B477" s="238"/>
      <c r="C477" s="238"/>
      <c r="D477" s="238"/>
      <c r="E477" s="227"/>
      <c r="F477" s="227"/>
      <c r="G477" s="227"/>
      <c r="H477" s="238"/>
      <c r="I477" s="238"/>
      <c r="J477" s="11" t="s">
        <v>111</v>
      </c>
      <c r="K477" s="7" t="s">
        <v>112</v>
      </c>
      <c r="L477" s="7" t="s">
        <v>85</v>
      </c>
      <c r="M477" s="7">
        <v>1</v>
      </c>
      <c r="N477" s="239"/>
      <c r="O477" s="238"/>
      <c r="P477" s="238"/>
      <c r="Q477" s="238"/>
      <c r="R477" s="265"/>
      <c r="S477" s="265"/>
      <c r="T477" s="271"/>
      <c r="U477" s="271"/>
      <c r="V477" s="259"/>
      <c r="W477" s="261"/>
      <c r="X477" s="261"/>
      <c r="Y477" s="261"/>
      <c r="Z477" s="261"/>
      <c r="AA477" s="261"/>
      <c r="AB477" s="261"/>
      <c r="AC477" s="239"/>
      <c r="AD477" s="278"/>
      <c r="AE477" s="278"/>
      <c r="AF477" s="238"/>
      <c r="AG477" s="239"/>
      <c r="AH477" s="239"/>
      <c r="AI477" s="239"/>
      <c r="AJ477" s="238"/>
    </row>
    <row r="478" spans="2:36" s="36" customFormat="1" ht="51.6" customHeight="1" x14ac:dyDescent="0.3">
      <c r="B478" s="238"/>
      <c r="C478" s="238"/>
      <c r="D478" s="238"/>
      <c r="E478" s="227"/>
      <c r="F478" s="227"/>
      <c r="G478" s="227"/>
      <c r="H478" s="238"/>
      <c r="I478" s="238"/>
      <c r="J478" s="11" t="s">
        <v>127</v>
      </c>
      <c r="K478" s="7" t="s">
        <v>128</v>
      </c>
      <c r="L478" s="7" t="s">
        <v>85</v>
      </c>
      <c r="M478" s="63">
        <v>20</v>
      </c>
      <c r="N478" s="239"/>
      <c r="O478" s="238"/>
      <c r="P478" s="238"/>
      <c r="Q478" s="238"/>
      <c r="R478" s="265"/>
      <c r="S478" s="265"/>
      <c r="T478" s="271"/>
      <c r="U478" s="271"/>
      <c r="V478" s="260"/>
      <c r="W478" s="261"/>
      <c r="X478" s="261"/>
      <c r="Y478" s="261"/>
      <c r="Z478" s="261"/>
      <c r="AA478" s="261"/>
      <c r="AB478" s="261"/>
      <c r="AC478" s="239"/>
      <c r="AD478" s="278"/>
      <c r="AE478" s="278"/>
      <c r="AF478" s="238"/>
      <c r="AG478" s="239"/>
      <c r="AH478" s="239"/>
      <c r="AI478" s="239"/>
      <c r="AJ478" s="238"/>
    </row>
    <row r="479" spans="2:36" s="36" customFormat="1" ht="107.1" customHeight="1" x14ac:dyDescent="0.3">
      <c r="B479" s="238" t="s">
        <v>1125</v>
      </c>
      <c r="C479" s="238" t="s">
        <v>447</v>
      </c>
      <c r="D479" s="238" t="s">
        <v>106</v>
      </c>
      <c r="E479" s="227" t="s">
        <v>67</v>
      </c>
      <c r="F479" s="227" t="s">
        <v>134</v>
      </c>
      <c r="G479" s="227" t="s">
        <v>147</v>
      </c>
      <c r="H479" s="238" t="s">
        <v>70</v>
      </c>
      <c r="I479" s="238" t="s">
        <v>79</v>
      </c>
      <c r="J479" s="11" t="s">
        <v>207</v>
      </c>
      <c r="K479" s="7" t="s">
        <v>107</v>
      </c>
      <c r="L479" s="7" t="s">
        <v>86</v>
      </c>
      <c r="M479" s="7">
        <v>40</v>
      </c>
      <c r="N479" s="239" t="s">
        <v>108</v>
      </c>
      <c r="O479" s="238" t="s">
        <v>438</v>
      </c>
      <c r="P479" s="238" t="s">
        <v>75</v>
      </c>
      <c r="Q479" s="238" t="s">
        <v>76</v>
      </c>
      <c r="R479" s="265" t="s">
        <v>77</v>
      </c>
      <c r="S479" s="265" t="s">
        <v>109</v>
      </c>
      <c r="T479" s="271">
        <f>V479+Y479</f>
        <v>42800</v>
      </c>
      <c r="U479" s="271">
        <f>T479/M480</f>
        <v>42800</v>
      </c>
      <c r="V479" s="258">
        <v>36380</v>
      </c>
      <c r="W479" s="261" t="s">
        <v>79</v>
      </c>
      <c r="X479" s="261" t="s">
        <v>79</v>
      </c>
      <c r="Y479" s="261">
        <v>6420</v>
      </c>
      <c r="Z479" s="261" t="s">
        <v>98</v>
      </c>
      <c r="AA479" s="261" t="s">
        <v>79</v>
      </c>
      <c r="AB479" s="261">
        <v>15037.84</v>
      </c>
      <c r="AC479" s="239" t="s">
        <v>149</v>
      </c>
      <c r="AD479" s="278" t="s">
        <v>79</v>
      </c>
      <c r="AE479" s="278">
        <f>V479+Y479</f>
        <v>42800</v>
      </c>
      <c r="AF479" s="239" t="s">
        <v>79</v>
      </c>
      <c r="AG479" s="239" t="s">
        <v>33</v>
      </c>
      <c r="AH479" s="239" t="s">
        <v>166</v>
      </c>
      <c r="AI479" s="239" t="s">
        <v>232</v>
      </c>
      <c r="AJ479" s="239"/>
    </row>
    <row r="480" spans="2:36" s="36" customFormat="1" ht="86.1" customHeight="1" x14ac:dyDescent="0.3">
      <c r="B480" s="238"/>
      <c r="C480" s="238"/>
      <c r="D480" s="238"/>
      <c r="E480" s="227"/>
      <c r="F480" s="227"/>
      <c r="G480" s="227"/>
      <c r="H480" s="238"/>
      <c r="I480" s="238"/>
      <c r="J480" s="11" t="s">
        <v>111</v>
      </c>
      <c r="K480" s="7" t="s">
        <v>112</v>
      </c>
      <c r="L480" s="7" t="s">
        <v>85</v>
      </c>
      <c r="M480" s="7">
        <v>1</v>
      </c>
      <c r="N480" s="239"/>
      <c r="O480" s="238"/>
      <c r="P480" s="238"/>
      <c r="Q480" s="238"/>
      <c r="R480" s="265"/>
      <c r="S480" s="265"/>
      <c r="T480" s="271"/>
      <c r="U480" s="271"/>
      <c r="V480" s="259"/>
      <c r="W480" s="261"/>
      <c r="X480" s="261"/>
      <c r="Y480" s="261"/>
      <c r="Z480" s="261"/>
      <c r="AA480" s="261"/>
      <c r="AB480" s="261"/>
      <c r="AC480" s="239"/>
      <c r="AD480" s="278"/>
      <c r="AE480" s="278"/>
      <c r="AF480" s="238"/>
      <c r="AG480" s="239"/>
      <c r="AH480" s="239"/>
      <c r="AI480" s="239"/>
      <c r="AJ480" s="238"/>
    </row>
    <row r="481" spans="2:36" s="36" customFormat="1" ht="59.1" customHeight="1" x14ac:dyDescent="0.3">
      <c r="B481" s="238"/>
      <c r="C481" s="238"/>
      <c r="D481" s="238"/>
      <c r="E481" s="227"/>
      <c r="F481" s="227"/>
      <c r="G481" s="227"/>
      <c r="H481" s="238"/>
      <c r="I481" s="238"/>
      <c r="J481" s="11" t="s">
        <v>127</v>
      </c>
      <c r="K481" s="7" t="s">
        <v>128</v>
      </c>
      <c r="L481" s="7" t="s">
        <v>85</v>
      </c>
      <c r="M481" s="63">
        <v>20</v>
      </c>
      <c r="N481" s="239"/>
      <c r="O481" s="238"/>
      <c r="P481" s="238"/>
      <c r="Q481" s="238"/>
      <c r="R481" s="265"/>
      <c r="S481" s="265"/>
      <c r="T481" s="271"/>
      <c r="U481" s="271"/>
      <c r="V481" s="260"/>
      <c r="W481" s="261"/>
      <c r="X481" s="261"/>
      <c r="Y481" s="261"/>
      <c r="Z481" s="261"/>
      <c r="AA481" s="261"/>
      <c r="AB481" s="261"/>
      <c r="AC481" s="239"/>
      <c r="AD481" s="278"/>
      <c r="AE481" s="278"/>
      <c r="AF481" s="238"/>
      <c r="AG481" s="239"/>
      <c r="AH481" s="239"/>
      <c r="AI481" s="239"/>
      <c r="AJ481" s="238"/>
    </row>
    <row r="482" spans="2:36" s="36" customFormat="1" ht="132" customHeight="1" x14ac:dyDescent="0.3">
      <c r="B482" s="231" t="s">
        <v>418</v>
      </c>
      <c r="C482" s="231" t="s">
        <v>419</v>
      </c>
      <c r="D482" s="231" t="s">
        <v>106</v>
      </c>
      <c r="E482" s="226" t="s">
        <v>67</v>
      </c>
      <c r="F482" s="287" t="s">
        <v>134</v>
      </c>
      <c r="G482" s="226" t="s">
        <v>147</v>
      </c>
      <c r="H482" s="288" t="s">
        <v>70</v>
      </c>
      <c r="I482" s="288" t="s">
        <v>79</v>
      </c>
      <c r="J482" s="11" t="s">
        <v>207</v>
      </c>
      <c r="K482" s="7" t="s">
        <v>107</v>
      </c>
      <c r="L482" s="7" t="s">
        <v>86</v>
      </c>
      <c r="M482" s="7">
        <v>40</v>
      </c>
      <c r="N482" s="272" t="s">
        <v>108</v>
      </c>
      <c r="O482" s="231" t="s">
        <v>420</v>
      </c>
      <c r="P482" s="231" t="s">
        <v>75</v>
      </c>
      <c r="Q482" s="231" t="s">
        <v>76</v>
      </c>
      <c r="R482" s="262" t="s">
        <v>77</v>
      </c>
      <c r="S482" s="262" t="s">
        <v>109</v>
      </c>
      <c r="T482" s="266">
        <f>V482+Y482</f>
        <v>95497.5</v>
      </c>
      <c r="U482" s="266" t="s">
        <v>79</v>
      </c>
      <c r="V482" s="258">
        <v>81172.86</v>
      </c>
      <c r="W482" s="258" t="s">
        <v>79</v>
      </c>
      <c r="X482" s="258" t="s">
        <v>79</v>
      </c>
      <c r="Y482" s="258">
        <v>14324.64</v>
      </c>
      <c r="Z482" s="258" t="s">
        <v>98</v>
      </c>
      <c r="AA482" s="258" t="s">
        <v>79</v>
      </c>
      <c r="AB482" s="258">
        <v>16852.5</v>
      </c>
      <c r="AC482" s="247" t="s">
        <v>149</v>
      </c>
      <c r="AD482" s="274" t="s">
        <v>79</v>
      </c>
      <c r="AE482" s="274">
        <f>V482+Y482</f>
        <v>95497.5</v>
      </c>
      <c r="AF482" s="247" t="s">
        <v>79</v>
      </c>
      <c r="AG482" s="247" t="s">
        <v>33</v>
      </c>
      <c r="AH482" s="272" t="s">
        <v>157</v>
      </c>
      <c r="AI482" s="247" t="s">
        <v>158</v>
      </c>
      <c r="AJ482" s="247"/>
    </row>
    <row r="483" spans="2:36" s="36" customFormat="1" ht="86.1" customHeight="1" x14ac:dyDescent="0.3">
      <c r="B483" s="232"/>
      <c r="C483" s="232"/>
      <c r="D483" s="232"/>
      <c r="E483" s="234"/>
      <c r="F483" s="234"/>
      <c r="G483" s="234"/>
      <c r="H483" s="232"/>
      <c r="I483" s="232"/>
      <c r="J483" s="11" t="s">
        <v>111</v>
      </c>
      <c r="K483" s="7" t="s">
        <v>112</v>
      </c>
      <c r="L483" s="7" t="s">
        <v>85</v>
      </c>
      <c r="M483" s="7">
        <v>1</v>
      </c>
      <c r="N483" s="248"/>
      <c r="O483" s="232"/>
      <c r="P483" s="232"/>
      <c r="Q483" s="232"/>
      <c r="R483" s="263"/>
      <c r="S483" s="263"/>
      <c r="T483" s="267"/>
      <c r="U483" s="267"/>
      <c r="V483" s="259"/>
      <c r="W483" s="259"/>
      <c r="X483" s="259"/>
      <c r="Y483" s="259"/>
      <c r="Z483" s="259"/>
      <c r="AA483" s="259"/>
      <c r="AB483" s="259"/>
      <c r="AC483" s="248"/>
      <c r="AD483" s="275"/>
      <c r="AE483" s="275"/>
      <c r="AF483" s="232"/>
      <c r="AG483" s="248"/>
      <c r="AH483" s="248"/>
      <c r="AI483" s="248"/>
      <c r="AJ483" s="232"/>
    </row>
    <row r="484" spans="2:36" s="36" customFormat="1" ht="59.1" customHeight="1" x14ac:dyDescent="0.3">
      <c r="B484" s="233"/>
      <c r="C484" s="233"/>
      <c r="D484" s="233"/>
      <c r="E484" s="273"/>
      <c r="F484" s="273"/>
      <c r="G484" s="273"/>
      <c r="H484" s="233"/>
      <c r="I484" s="233"/>
      <c r="J484" s="11" t="s">
        <v>127</v>
      </c>
      <c r="K484" s="7" t="s">
        <v>128</v>
      </c>
      <c r="L484" s="7" t="s">
        <v>85</v>
      </c>
      <c r="M484" s="63">
        <v>60</v>
      </c>
      <c r="N484" s="249"/>
      <c r="O484" s="233"/>
      <c r="P484" s="233"/>
      <c r="Q484" s="233"/>
      <c r="R484" s="264"/>
      <c r="S484" s="264"/>
      <c r="T484" s="268"/>
      <c r="U484" s="268"/>
      <c r="V484" s="260"/>
      <c r="W484" s="260"/>
      <c r="X484" s="260"/>
      <c r="Y484" s="260"/>
      <c r="Z484" s="260"/>
      <c r="AA484" s="260"/>
      <c r="AB484" s="260"/>
      <c r="AC484" s="249"/>
      <c r="AD484" s="276"/>
      <c r="AE484" s="276"/>
      <c r="AF484" s="233"/>
      <c r="AG484" s="249"/>
      <c r="AH484" s="249"/>
      <c r="AI484" s="249"/>
      <c r="AJ484" s="233"/>
    </row>
    <row r="485" spans="2:36" s="36" customFormat="1" ht="107.1" customHeight="1" x14ac:dyDescent="0.3">
      <c r="B485" s="238" t="s">
        <v>421</v>
      </c>
      <c r="C485" s="238" t="s">
        <v>422</v>
      </c>
      <c r="D485" s="238" t="s">
        <v>106</v>
      </c>
      <c r="E485" s="227" t="s">
        <v>67</v>
      </c>
      <c r="F485" s="227" t="s">
        <v>134</v>
      </c>
      <c r="G485" s="227" t="s">
        <v>147</v>
      </c>
      <c r="H485" s="238" t="s">
        <v>70</v>
      </c>
      <c r="I485" s="238" t="s">
        <v>79</v>
      </c>
      <c r="J485" s="11" t="s">
        <v>207</v>
      </c>
      <c r="K485" s="7" t="s">
        <v>107</v>
      </c>
      <c r="L485" s="7" t="s">
        <v>86</v>
      </c>
      <c r="M485" s="7">
        <v>40</v>
      </c>
      <c r="N485" s="239" t="s">
        <v>108</v>
      </c>
      <c r="O485" s="238" t="s">
        <v>420</v>
      </c>
      <c r="P485" s="238" t="s">
        <v>75</v>
      </c>
      <c r="Q485" s="238" t="s">
        <v>76</v>
      </c>
      <c r="R485" s="265" t="s">
        <v>77</v>
      </c>
      <c r="S485" s="265" t="s">
        <v>109</v>
      </c>
      <c r="T485" s="271">
        <f>V485+Y485</f>
        <v>54570</v>
      </c>
      <c r="U485" s="271" t="s">
        <v>79</v>
      </c>
      <c r="V485" s="258">
        <v>46384.5</v>
      </c>
      <c r="W485" s="261" t="s">
        <v>79</v>
      </c>
      <c r="X485" s="261" t="s">
        <v>79</v>
      </c>
      <c r="Y485" s="261">
        <v>8185.5</v>
      </c>
      <c r="Z485" s="261" t="s">
        <v>98</v>
      </c>
      <c r="AA485" s="261" t="s">
        <v>79</v>
      </c>
      <c r="AB485" s="261">
        <v>9630</v>
      </c>
      <c r="AC485" s="239" t="s">
        <v>149</v>
      </c>
      <c r="AD485" s="278" t="s">
        <v>79</v>
      </c>
      <c r="AE485" s="278">
        <f>V485+Y485</f>
        <v>54570</v>
      </c>
      <c r="AF485" s="239" t="s">
        <v>79</v>
      </c>
      <c r="AG485" s="239" t="s">
        <v>33</v>
      </c>
      <c r="AH485" s="239" t="s">
        <v>157</v>
      </c>
      <c r="AI485" s="239" t="s">
        <v>158</v>
      </c>
      <c r="AJ485" s="239"/>
    </row>
    <row r="486" spans="2:36" s="36" customFormat="1" ht="86.1" customHeight="1" x14ac:dyDescent="0.3">
      <c r="B486" s="238"/>
      <c r="C486" s="238"/>
      <c r="D486" s="238"/>
      <c r="E486" s="227"/>
      <c r="F486" s="227"/>
      <c r="G486" s="227"/>
      <c r="H486" s="238"/>
      <c r="I486" s="238"/>
      <c r="J486" s="11" t="s">
        <v>111</v>
      </c>
      <c r="K486" s="7" t="s">
        <v>112</v>
      </c>
      <c r="L486" s="7" t="s">
        <v>85</v>
      </c>
      <c r="M486" s="7">
        <v>1</v>
      </c>
      <c r="N486" s="239"/>
      <c r="O486" s="238"/>
      <c r="P486" s="238"/>
      <c r="Q486" s="238"/>
      <c r="R486" s="265"/>
      <c r="S486" s="265"/>
      <c r="T486" s="271"/>
      <c r="U486" s="271"/>
      <c r="V486" s="259"/>
      <c r="W486" s="261"/>
      <c r="X486" s="261"/>
      <c r="Y486" s="261"/>
      <c r="Z486" s="261"/>
      <c r="AA486" s="261"/>
      <c r="AB486" s="261"/>
      <c r="AC486" s="239"/>
      <c r="AD486" s="278"/>
      <c r="AE486" s="278"/>
      <c r="AF486" s="238"/>
      <c r="AG486" s="239"/>
      <c r="AH486" s="239"/>
      <c r="AI486" s="239"/>
      <c r="AJ486" s="238"/>
    </row>
    <row r="487" spans="2:36" s="36" customFormat="1" ht="59.1" customHeight="1" x14ac:dyDescent="0.3">
      <c r="B487" s="238"/>
      <c r="C487" s="238"/>
      <c r="D487" s="238"/>
      <c r="E487" s="227"/>
      <c r="F487" s="227"/>
      <c r="G487" s="227"/>
      <c r="H487" s="238"/>
      <c r="I487" s="238"/>
      <c r="J487" s="11" t="s">
        <v>127</v>
      </c>
      <c r="K487" s="7" t="s">
        <v>128</v>
      </c>
      <c r="L487" s="7" t="s">
        <v>85</v>
      </c>
      <c r="M487" s="63">
        <v>60</v>
      </c>
      <c r="N487" s="239"/>
      <c r="O487" s="238"/>
      <c r="P487" s="238"/>
      <c r="Q487" s="238"/>
      <c r="R487" s="265"/>
      <c r="S487" s="265"/>
      <c r="T487" s="271"/>
      <c r="U487" s="271"/>
      <c r="V487" s="260"/>
      <c r="W487" s="261"/>
      <c r="X487" s="261"/>
      <c r="Y487" s="261"/>
      <c r="Z487" s="261"/>
      <c r="AA487" s="261"/>
      <c r="AB487" s="261"/>
      <c r="AC487" s="239"/>
      <c r="AD487" s="278"/>
      <c r="AE487" s="278"/>
      <c r="AF487" s="238"/>
      <c r="AG487" s="239"/>
      <c r="AH487" s="239"/>
      <c r="AI487" s="239"/>
      <c r="AJ487" s="238"/>
    </row>
    <row r="488" spans="2:36" ht="41.4" x14ac:dyDescent="0.3">
      <c r="B488" s="238" t="s">
        <v>423</v>
      </c>
      <c r="C488" s="238" t="s">
        <v>424</v>
      </c>
      <c r="D488" s="238" t="s">
        <v>66</v>
      </c>
      <c r="E488" s="227" t="s">
        <v>67</v>
      </c>
      <c r="F488" s="227" t="s">
        <v>132</v>
      </c>
      <c r="G488" s="227" t="s">
        <v>69</v>
      </c>
      <c r="H488" s="238" t="s">
        <v>70</v>
      </c>
      <c r="I488" s="238" t="s">
        <v>79</v>
      </c>
      <c r="J488" s="11" t="s">
        <v>113</v>
      </c>
      <c r="K488" s="7" t="s">
        <v>114</v>
      </c>
      <c r="L488" s="7" t="s">
        <v>115</v>
      </c>
      <c r="M488" s="7">
        <v>1.5</v>
      </c>
      <c r="N488" s="239" t="s">
        <v>108</v>
      </c>
      <c r="O488" s="238" t="s">
        <v>420</v>
      </c>
      <c r="P488" s="238" t="s">
        <v>75</v>
      </c>
      <c r="Q488" s="238" t="s">
        <v>76</v>
      </c>
      <c r="R488" s="265" t="s">
        <v>77</v>
      </c>
      <c r="S488" s="265" t="s">
        <v>109</v>
      </c>
      <c r="T488" s="271">
        <f>V488+Y488</f>
        <v>91485</v>
      </c>
      <c r="U488" s="271" t="s">
        <v>79</v>
      </c>
      <c r="V488" s="261">
        <v>77762.25</v>
      </c>
      <c r="W488" s="261" t="s">
        <v>79</v>
      </c>
      <c r="X488" s="261" t="s">
        <v>79</v>
      </c>
      <c r="Y488" s="261">
        <v>13722.75</v>
      </c>
      <c r="Z488" s="261" t="s">
        <v>79</v>
      </c>
      <c r="AA488" s="261" t="s">
        <v>79</v>
      </c>
      <c r="AB488" s="261">
        <v>30495</v>
      </c>
      <c r="AC488" s="239" t="s">
        <v>80</v>
      </c>
      <c r="AD488" s="278" t="s">
        <v>79</v>
      </c>
      <c r="AE488" s="278">
        <f>V488+Y488</f>
        <v>91485</v>
      </c>
      <c r="AF488" s="238" t="s">
        <v>79</v>
      </c>
      <c r="AG488" s="239" t="s">
        <v>33</v>
      </c>
      <c r="AH488" s="239" t="s">
        <v>157</v>
      </c>
      <c r="AI488" s="239" t="s">
        <v>158</v>
      </c>
      <c r="AJ488" s="238"/>
    </row>
    <row r="489" spans="2:36" ht="55.2" x14ac:dyDescent="0.3">
      <c r="B489" s="238"/>
      <c r="C489" s="238"/>
      <c r="D489" s="238"/>
      <c r="E489" s="227"/>
      <c r="F489" s="227"/>
      <c r="G489" s="227"/>
      <c r="H489" s="238"/>
      <c r="I489" s="238"/>
      <c r="J489" s="11" t="s">
        <v>116</v>
      </c>
      <c r="K489" s="7" t="s">
        <v>117</v>
      </c>
      <c r="L489" s="7" t="s">
        <v>85</v>
      </c>
      <c r="M489" s="7">
        <v>1</v>
      </c>
      <c r="N489" s="239"/>
      <c r="O489" s="238"/>
      <c r="P489" s="238"/>
      <c r="Q489" s="238"/>
      <c r="R489" s="265"/>
      <c r="S489" s="265"/>
      <c r="T489" s="271"/>
      <c r="U489" s="271"/>
      <c r="V489" s="261"/>
      <c r="W489" s="261"/>
      <c r="X489" s="261"/>
      <c r="Y489" s="261"/>
      <c r="Z489" s="261"/>
      <c r="AA489" s="261"/>
      <c r="AB489" s="261"/>
      <c r="AC489" s="239"/>
      <c r="AD489" s="278"/>
      <c r="AE489" s="278"/>
      <c r="AF489" s="238"/>
      <c r="AG489" s="239"/>
      <c r="AH489" s="239"/>
      <c r="AI489" s="239"/>
      <c r="AJ489" s="238"/>
    </row>
    <row r="490" spans="2:36" ht="41.4" x14ac:dyDescent="0.3">
      <c r="B490" s="238"/>
      <c r="C490" s="238"/>
      <c r="D490" s="238"/>
      <c r="E490" s="227"/>
      <c r="F490" s="227"/>
      <c r="G490" s="227"/>
      <c r="H490" s="238"/>
      <c r="I490" s="238"/>
      <c r="J490" s="11" t="s">
        <v>208</v>
      </c>
      <c r="K490" s="7" t="s">
        <v>118</v>
      </c>
      <c r="L490" s="7" t="s">
        <v>119</v>
      </c>
      <c r="M490" s="7">
        <v>1</v>
      </c>
      <c r="N490" s="239"/>
      <c r="O490" s="238"/>
      <c r="P490" s="238"/>
      <c r="Q490" s="238"/>
      <c r="R490" s="265"/>
      <c r="S490" s="265"/>
      <c r="T490" s="271"/>
      <c r="U490" s="271"/>
      <c r="V490" s="261"/>
      <c r="W490" s="261"/>
      <c r="X490" s="261"/>
      <c r="Y490" s="261"/>
      <c r="Z490" s="261"/>
      <c r="AA490" s="261"/>
      <c r="AB490" s="261"/>
      <c r="AC490" s="239"/>
      <c r="AD490" s="278"/>
      <c r="AE490" s="278"/>
      <c r="AF490" s="238"/>
      <c r="AG490" s="239"/>
      <c r="AH490" s="239"/>
      <c r="AI490" s="239"/>
      <c r="AJ490" s="238"/>
    </row>
    <row r="491" spans="2:36" ht="27.6" x14ac:dyDescent="0.3">
      <c r="B491" s="238"/>
      <c r="C491" s="238"/>
      <c r="D491" s="238"/>
      <c r="E491" s="227"/>
      <c r="F491" s="227"/>
      <c r="G491" s="227"/>
      <c r="H491" s="238"/>
      <c r="I491" s="238"/>
      <c r="J491" s="11" t="s">
        <v>120</v>
      </c>
      <c r="K491" s="7" t="s">
        <v>121</v>
      </c>
      <c r="L491" s="7" t="s">
        <v>119</v>
      </c>
      <c r="M491" s="63">
        <v>1</v>
      </c>
      <c r="N491" s="239"/>
      <c r="O491" s="238"/>
      <c r="P491" s="238"/>
      <c r="Q491" s="238"/>
      <c r="R491" s="265"/>
      <c r="S491" s="265"/>
      <c r="T491" s="271"/>
      <c r="U491" s="271"/>
      <c r="V491" s="261"/>
      <c r="W491" s="261"/>
      <c r="X491" s="261"/>
      <c r="Y491" s="261"/>
      <c r="Z491" s="261"/>
      <c r="AA491" s="261"/>
      <c r="AB491" s="261"/>
      <c r="AC491" s="239"/>
      <c r="AD491" s="278"/>
      <c r="AE491" s="278"/>
      <c r="AF491" s="238"/>
      <c r="AG491" s="239"/>
      <c r="AH491" s="239"/>
      <c r="AI491" s="239"/>
      <c r="AJ491" s="238"/>
    </row>
    <row r="492" spans="2:36" ht="41.4" x14ac:dyDescent="0.3">
      <c r="B492" s="238" t="s">
        <v>1036</v>
      </c>
      <c r="C492" s="270" t="s">
        <v>425</v>
      </c>
      <c r="D492" s="270" t="s">
        <v>66</v>
      </c>
      <c r="E492" s="322" t="s">
        <v>67</v>
      </c>
      <c r="F492" s="322" t="s">
        <v>132</v>
      </c>
      <c r="G492" s="322" t="s">
        <v>69</v>
      </c>
      <c r="H492" s="270" t="s">
        <v>70</v>
      </c>
      <c r="I492" s="270" t="s">
        <v>79</v>
      </c>
      <c r="J492" s="20" t="s">
        <v>113</v>
      </c>
      <c r="K492" s="27" t="s">
        <v>114</v>
      </c>
      <c r="L492" s="27" t="s">
        <v>115</v>
      </c>
      <c r="M492" s="27">
        <v>2</v>
      </c>
      <c r="N492" s="279" t="s">
        <v>108</v>
      </c>
      <c r="O492" s="270" t="s">
        <v>420</v>
      </c>
      <c r="P492" s="270" t="s">
        <v>75</v>
      </c>
      <c r="Q492" s="270" t="s">
        <v>76</v>
      </c>
      <c r="R492" s="310" t="s">
        <v>77</v>
      </c>
      <c r="S492" s="310" t="s">
        <v>109</v>
      </c>
      <c r="T492" s="286">
        <f>V492+Y492</f>
        <v>113152.5</v>
      </c>
      <c r="U492" s="286" t="s">
        <v>79</v>
      </c>
      <c r="V492" s="269">
        <v>96179.62</v>
      </c>
      <c r="W492" s="269" t="s">
        <v>79</v>
      </c>
      <c r="X492" s="269" t="s">
        <v>79</v>
      </c>
      <c r="Y492" s="269">
        <v>16972.88</v>
      </c>
      <c r="Z492" s="269" t="s">
        <v>79</v>
      </c>
      <c r="AA492" s="269" t="s">
        <v>79</v>
      </c>
      <c r="AB492" s="269">
        <v>37717.5</v>
      </c>
      <c r="AC492" s="279" t="s">
        <v>80</v>
      </c>
      <c r="AD492" s="295" t="s">
        <v>79</v>
      </c>
      <c r="AE492" s="295">
        <f>V492+Y492</f>
        <v>113152.5</v>
      </c>
      <c r="AF492" s="270" t="s">
        <v>79</v>
      </c>
      <c r="AG492" s="279" t="s">
        <v>33</v>
      </c>
      <c r="AH492" s="279" t="s">
        <v>157</v>
      </c>
      <c r="AI492" s="279" t="s">
        <v>158</v>
      </c>
      <c r="AJ492" s="238"/>
    </row>
    <row r="493" spans="2:36" ht="55.2" x14ac:dyDescent="0.3">
      <c r="B493" s="238"/>
      <c r="C493" s="270"/>
      <c r="D493" s="270"/>
      <c r="E493" s="322"/>
      <c r="F493" s="322"/>
      <c r="G493" s="322"/>
      <c r="H493" s="270"/>
      <c r="I493" s="270"/>
      <c r="J493" s="20" t="s">
        <v>116</v>
      </c>
      <c r="K493" s="27" t="s">
        <v>117</v>
      </c>
      <c r="L493" s="27" t="s">
        <v>85</v>
      </c>
      <c r="M493" s="27">
        <v>2</v>
      </c>
      <c r="N493" s="279"/>
      <c r="O493" s="270"/>
      <c r="P493" s="270"/>
      <c r="Q493" s="270"/>
      <c r="R493" s="310"/>
      <c r="S493" s="310"/>
      <c r="T493" s="286"/>
      <c r="U493" s="286"/>
      <c r="V493" s="269"/>
      <c r="W493" s="269"/>
      <c r="X493" s="269"/>
      <c r="Y493" s="269"/>
      <c r="Z493" s="269"/>
      <c r="AA493" s="269"/>
      <c r="AB493" s="269"/>
      <c r="AC493" s="279"/>
      <c r="AD493" s="295"/>
      <c r="AE493" s="295"/>
      <c r="AF493" s="270"/>
      <c r="AG493" s="279"/>
      <c r="AH493" s="279"/>
      <c r="AI493" s="279"/>
      <c r="AJ493" s="238"/>
    </row>
    <row r="494" spans="2:36" ht="41.4" x14ac:dyDescent="0.3">
      <c r="B494" s="238"/>
      <c r="C494" s="270"/>
      <c r="D494" s="270"/>
      <c r="E494" s="322"/>
      <c r="F494" s="322"/>
      <c r="G494" s="322"/>
      <c r="H494" s="270"/>
      <c r="I494" s="270"/>
      <c r="J494" s="20" t="s">
        <v>208</v>
      </c>
      <c r="K494" s="27" t="s">
        <v>118</v>
      </c>
      <c r="L494" s="27" t="s">
        <v>119</v>
      </c>
      <c r="M494" s="27">
        <v>2</v>
      </c>
      <c r="N494" s="279"/>
      <c r="O494" s="270"/>
      <c r="P494" s="270"/>
      <c r="Q494" s="270"/>
      <c r="R494" s="310"/>
      <c r="S494" s="310"/>
      <c r="T494" s="286"/>
      <c r="U494" s="286"/>
      <c r="V494" s="269"/>
      <c r="W494" s="269"/>
      <c r="X494" s="269"/>
      <c r="Y494" s="269"/>
      <c r="Z494" s="269"/>
      <c r="AA494" s="269"/>
      <c r="AB494" s="269"/>
      <c r="AC494" s="279"/>
      <c r="AD494" s="295"/>
      <c r="AE494" s="295"/>
      <c r="AF494" s="270"/>
      <c r="AG494" s="279"/>
      <c r="AH494" s="279"/>
      <c r="AI494" s="279"/>
      <c r="AJ494" s="238"/>
    </row>
    <row r="495" spans="2:36" ht="27.6" x14ac:dyDescent="0.3">
      <c r="B495" s="238"/>
      <c r="C495" s="270"/>
      <c r="D495" s="270"/>
      <c r="E495" s="322"/>
      <c r="F495" s="322"/>
      <c r="G495" s="322"/>
      <c r="H495" s="270"/>
      <c r="I495" s="270"/>
      <c r="J495" s="20" t="s">
        <v>120</v>
      </c>
      <c r="K495" s="27" t="s">
        <v>121</v>
      </c>
      <c r="L495" s="27" t="s">
        <v>119</v>
      </c>
      <c r="M495" s="61">
        <v>2</v>
      </c>
      <c r="N495" s="279"/>
      <c r="O495" s="270"/>
      <c r="P495" s="270"/>
      <c r="Q495" s="270"/>
      <c r="R495" s="310"/>
      <c r="S495" s="310"/>
      <c r="T495" s="286"/>
      <c r="U495" s="286"/>
      <c r="V495" s="269"/>
      <c r="W495" s="269"/>
      <c r="X495" s="269"/>
      <c r="Y495" s="269"/>
      <c r="Z495" s="269"/>
      <c r="AA495" s="269"/>
      <c r="AB495" s="269"/>
      <c r="AC495" s="279"/>
      <c r="AD495" s="295"/>
      <c r="AE495" s="295"/>
      <c r="AF495" s="270"/>
      <c r="AG495" s="279"/>
      <c r="AH495" s="279"/>
      <c r="AI495" s="279"/>
      <c r="AJ495" s="238"/>
    </row>
    <row r="496" spans="2:36" s="36" customFormat="1" ht="132" customHeight="1" x14ac:dyDescent="0.3">
      <c r="B496" s="270" t="s">
        <v>1171</v>
      </c>
      <c r="C496" s="270" t="s">
        <v>426</v>
      </c>
      <c r="D496" s="270" t="s">
        <v>106</v>
      </c>
      <c r="E496" s="322" t="s">
        <v>67</v>
      </c>
      <c r="F496" s="322" t="s">
        <v>134</v>
      </c>
      <c r="G496" s="322" t="s">
        <v>147</v>
      </c>
      <c r="H496" s="270" t="s">
        <v>70</v>
      </c>
      <c r="I496" s="270" t="s">
        <v>79</v>
      </c>
      <c r="J496" s="20" t="s">
        <v>207</v>
      </c>
      <c r="K496" s="27" t="s">
        <v>107</v>
      </c>
      <c r="L496" s="27" t="s">
        <v>86</v>
      </c>
      <c r="M496" s="27">
        <v>40</v>
      </c>
      <c r="N496" s="279" t="s">
        <v>108</v>
      </c>
      <c r="O496" s="270" t="s">
        <v>420</v>
      </c>
      <c r="P496" s="270" t="s">
        <v>75</v>
      </c>
      <c r="Q496" s="270" t="s">
        <v>76</v>
      </c>
      <c r="R496" s="310" t="s">
        <v>77</v>
      </c>
      <c r="S496" s="310" t="s">
        <v>109</v>
      </c>
      <c r="T496" s="286">
        <f>V496+Y496</f>
        <v>31832.5</v>
      </c>
      <c r="U496" s="286" t="s">
        <v>79</v>
      </c>
      <c r="V496" s="280">
        <v>27057.62</v>
      </c>
      <c r="W496" s="269" t="s">
        <v>79</v>
      </c>
      <c r="X496" s="269" t="s">
        <v>79</v>
      </c>
      <c r="Y496" s="269">
        <v>4774.88</v>
      </c>
      <c r="Z496" s="269" t="s">
        <v>98</v>
      </c>
      <c r="AA496" s="269" t="s">
        <v>79</v>
      </c>
      <c r="AB496" s="269">
        <v>5617.5</v>
      </c>
      <c r="AC496" s="279" t="s">
        <v>149</v>
      </c>
      <c r="AD496" s="295" t="s">
        <v>79</v>
      </c>
      <c r="AE496" s="295">
        <f>V496+Y496</f>
        <v>31832.5</v>
      </c>
      <c r="AF496" s="279" t="s">
        <v>79</v>
      </c>
      <c r="AG496" s="279" t="s">
        <v>33</v>
      </c>
      <c r="AH496" s="279" t="s">
        <v>161</v>
      </c>
      <c r="AI496" s="279" t="s">
        <v>179</v>
      </c>
      <c r="AJ496" s="279"/>
    </row>
    <row r="497" spans="2:36" s="36" customFormat="1" ht="86.1" customHeight="1" x14ac:dyDescent="0.3">
      <c r="B497" s="270"/>
      <c r="C497" s="270"/>
      <c r="D497" s="270"/>
      <c r="E497" s="322"/>
      <c r="F497" s="322"/>
      <c r="G497" s="322"/>
      <c r="H497" s="270"/>
      <c r="I497" s="270"/>
      <c r="J497" s="20" t="s">
        <v>111</v>
      </c>
      <c r="K497" s="27" t="s">
        <v>112</v>
      </c>
      <c r="L497" s="27" t="s">
        <v>85</v>
      </c>
      <c r="M497" s="27">
        <v>1</v>
      </c>
      <c r="N497" s="279"/>
      <c r="O497" s="270"/>
      <c r="P497" s="270"/>
      <c r="Q497" s="270"/>
      <c r="R497" s="310"/>
      <c r="S497" s="310"/>
      <c r="T497" s="286"/>
      <c r="U497" s="286"/>
      <c r="V497" s="281"/>
      <c r="W497" s="269"/>
      <c r="X497" s="269"/>
      <c r="Y497" s="269"/>
      <c r="Z497" s="269"/>
      <c r="AA497" s="269"/>
      <c r="AB497" s="269"/>
      <c r="AC497" s="279"/>
      <c r="AD497" s="295"/>
      <c r="AE497" s="295"/>
      <c r="AF497" s="270"/>
      <c r="AG497" s="279"/>
      <c r="AH497" s="279"/>
      <c r="AI497" s="279"/>
      <c r="AJ497" s="270"/>
    </row>
    <row r="498" spans="2:36" s="36" customFormat="1" ht="59.1" customHeight="1" x14ac:dyDescent="0.3">
      <c r="B498" s="270"/>
      <c r="C498" s="270"/>
      <c r="D498" s="270"/>
      <c r="E498" s="322"/>
      <c r="F498" s="322"/>
      <c r="G498" s="322"/>
      <c r="H498" s="270"/>
      <c r="I498" s="270"/>
      <c r="J498" s="20" t="s">
        <v>127</v>
      </c>
      <c r="K498" s="27" t="s">
        <v>128</v>
      </c>
      <c r="L498" s="27" t="s">
        <v>85</v>
      </c>
      <c r="M498" s="61">
        <v>50</v>
      </c>
      <c r="N498" s="279"/>
      <c r="O498" s="270"/>
      <c r="P498" s="270"/>
      <c r="Q498" s="270"/>
      <c r="R498" s="310"/>
      <c r="S498" s="310"/>
      <c r="T498" s="286"/>
      <c r="U498" s="286"/>
      <c r="V498" s="282"/>
      <c r="W498" s="269"/>
      <c r="X498" s="269"/>
      <c r="Y498" s="269"/>
      <c r="Z498" s="269"/>
      <c r="AA498" s="269"/>
      <c r="AB498" s="269"/>
      <c r="AC498" s="279"/>
      <c r="AD498" s="295"/>
      <c r="AE498" s="295"/>
      <c r="AF498" s="270"/>
      <c r="AG498" s="279"/>
      <c r="AH498" s="279"/>
      <c r="AI498" s="279"/>
      <c r="AJ498" s="270"/>
    </row>
    <row r="499" spans="2:36" s="36" customFormat="1" ht="89.1" customHeight="1" x14ac:dyDescent="0.3">
      <c r="B499" s="238" t="s">
        <v>427</v>
      </c>
      <c r="C499" s="238" t="s">
        <v>428</v>
      </c>
      <c r="D499" s="238" t="s">
        <v>106</v>
      </c>
      <c r="E499" s="227" t="s">
        <v>67</v>
      </c>
      <c r="F499" s="227" t="s">
        <v>134</v>
      </c>
      <c r="G499" s="227" t="s">
        <v>147</v>
      </c>
      <c r="H499" s="238" t="s">
        <v>70</v>
      </c>
      <c r="I499" s="238" t="s">
        <v>79</v>
      </c>
      <c r="J499" s="28" t="s">
        <v>207</v>
      </c>
      <c r="K499" s="14" t="s">
        <v>107</v>
      </c>
      <c r="L499" s="14" t="s">
        <v>86</v>
      </c>
      <c r="M499" s="14">
        <v>40</v>
      </c>
      <c r="N499" s="239" t="s">
        <v>108</v>
      </c>
      <c r="O499" s="238" t="s">
        <v>420</v>
      </c>
      <c r="P499" s="238" t="s">
        <v>75</v>
      </c>
      <c r="Q499" s="238" t="s">
        <v>76</v>
      </c>
      <c r="R499" s="265" t="s">
        <v>77</v>
      </c>
      <c r="S499" s="265" t="s">
        <v>109</v>
      </c>
      <c r="T499" s="271">
        <f>V499+Y499</f>
        <v>54570</v>
      </c>
      <c r="U499" s="271" t="s">
        <v>79</v>
      </c>
      <c r="V499" s="258">
        <v>46384.52</v>
      </c>
      <c r="W499" s="261" t="s">
        <v>79</v>
      </c>
      <c r="X499" s="261" t="s">
        <v>79</v>
      </c>
      <c r="Y499" s="261">
        <v>8185.48</v>
      </c>
      <c r="Z499" s="261" t="s">
        <v>98</v>
      </c>
      <c r="AA499" s="261" t="s">
        <v>79</v>
      </c>
      <c r="AB499" s="261">
        <v>9630</v>
      </c>
      <c r="AC499" s="239" t="s">
        <v>149</v>
      </c>
      <c r="AD499" s="278" t="s">
        <v>79</v>
      </c>
      <c r="AE499" s="278">
        <f>V499+Y499</f>
        <v>54570</v>
      </c>
      <c r="AF499" s="239" t="s">
        <v>79</v>
      </c>
      <c r="AG499" s="239" t="s">
        <v>33</v>
      </c>
      <c r="AH499" s="239" t="s">
        <v>161</v>
      </c>
      <c r="AI499" s="239" t="s">
        <v>179</v>
      </c>
      <c r="AJ499" s="239"/>
    </row>
    <row r="500" spans="2:36" s="36" customFormat="1" ht="86.1" customHeight="1" x14ac:dyDescent="0.3">
      <c r="B500" s="238"/>
      <c r="C500" s="238"/>
      <c r="D500" s="238"/>
      <c r="E500" s="227"/>
      <c r="F500" s="227"/>
      <c r="G500" s="227"/>
      <c r="H500" s="238"/>
      <c r="I500" s="238"/>
      <c r="J500" s="11" t="s">
        <v>111</v>
      </c>
      <c r="K500" s="7" t="s">
        <v>112</v>
      </c>
      <c r="L500" s="7" t="s">
        <v>85</v>
      </c>
      <c r="M500" s="7">
        <v>2</v>
      </c>
      <c r="N500" s="239"/>
      <c r="O500" s="238"/>
      <c r="P500" s="238"/>
      <c r="Q500" s="238"/>
      <c r="R500" s="265"/>
      <c r="S500" s="265"/>
      <c r="T500" s="271"/>
      <c r="U500" s="271"/>
      <c r="V500" s="259"/>
      <c r="W500" s="261"/>
      <c r="X500" s="261"/>
      <c r="Y500" s="261"/>
      <c r="Z500" s="261"/>
      <c r="AA500" s="261"/>
      <c r="AB500" s="261"/>
      <c r="AC500" s="239"/>
      <c r="AD500" s="278"/>
      <c r="AE500" s="278"/>
      <c r="AF500" s="238"/>
      <c r="AG500" s="239"/>
      <c r="AH500" s="239"/>
      <c r="AI500" s="239"/>
      <c r="AJ500" s="238"/>
    </row>
    <row r="501" spans="2:36" s="36" customFormat="1" ht="88.5" customHeight="1" x14ac:dyDescent="0.3">
      <c r="B501" s="238"/>
      <c r="C501" s="238"/>
      <c r="D501" s="238"/>
      <c r="E501" s="227"/>
      <c r="F501" s="227"/>
      <c r="G501" s="227"/>
      <c r="H501" s="238"/>
      <c r="I501" s="238"/>
      <c r="J501" s="11" t="s">
        <v>127</v>
      </c>
      <c r="K501" s="7" t="s">
        <v>128</v>
      </c>
      <c r="L501" s="7" t="s">
        <v>85</v>
      </c>
      <c r="M501" s="63">
        <v>40</v>
      </c>
      <c r="N501" s="239"/>
      <c r="O501" s="238"/>
      <c r="P501" s="238"/>
      <c r="Q501" s="238"/>
      <c r="R501" s="265"/>
      <c r="S501" s="265"/>
      <c r="T501" s="271"/>
      <c r="U501" s="271"/>
      <c r="V501" s="260"/>
      <c r="W501" s="261"/>
      <c r="X501" s="261"/>
      <c r="Y501" s="261"/>
      <c r="Z501" s="261"/>
      <c r="AA501" s="261"/>
      <c r="AB501" s="261"/>
      <c r="AC501" s="239"/>
      <c r="AD501" s="278"/>
      <c r="AE501" s="278"/>
      <c r="AF501" s="238"/>
      <c r="AG501" s="239"/>
      <c r="AH501" s="239"/>
      <c r="AI501" s="239"/>
      <c r="AJ501" s="238"/>
    </row>
    <row r="502" spans="2:36" s="36" customFormat="1" ht="102.6" customHeight="1" x14ac:dyDescent="0.3">
      <c r="B502" s="238" t="s">
        <v>429</v>
      </c>
      <c r="C502" s="238" t="s">
        <v>430</v>
      </c>
      <c r="D502" s="238" t="s">
        <v>106</v>
      </c>
      <c r="E502" s="227" t="s">
        <v>67</v>
      </c>
      <c r="F502" s="227" t="s">
        <v>134</v>
      </c>
      <c r="G502" s="227" t="s">
        <v>147</v>
      </c>
      <c r="H502" s="238" t="s">
        <v>70</v>
      </c>
      <c r="I502" s="238" t="s">
        <v>79</v>
      </c>
      <c r="J502" s="28" t="s">
        <v>207</v>
      </c>
      <c r="K502" s="14" t="s">
        <v>107</v>
      </c>
      <c r="L502" s="14" t="s">
        <v>86</v>
      </c>
      <c r="M502" s="14">
        <v>40</v>
      </c>
      <c r="N502" s="239" t="s">
        <v>108</v>
      </c>
      <c r="O502" s="238" t="s">
        <v>420</v>
      </c>
      <c r="P502" s="238" t="s">
        <v>75</v>
      </c>
      <c r="Q502" s="238" t="s">
        <v>76</v>
      </c>
      <c r="R502" s="265" t="s">
        <v>77</v>
      </c>
      <c r="S502" s="265" t="s">
        <v>109</v>
      </c>
      <c r="T502" s="271">
        <f>V502+Y502</f>
        <v>100045</v>
      </c>
      <c r="U502" s="271" t="s">
        <v>79</v>
      </c>
      <c r="V502" s="258">
        <v>85038.25</v>
      </c>
      <c r="W502" s="261" t="s">
        <v>79</v>
      </c>
      <c r="X502" s="261" t="s">
        <v>79</v>
      </c>
      <c r="Y502" s="261">
        <v>15006.75</v>
      </c>
      <c r="Z502" s="261" t="s">
        <v>98</v>
      </c>
      <c r="AA502" s="261" t="s">
        <v>79</v>
      </c>
      <c r="AB502" s="261">
        <v>17655</v>
      </c>
      <c r="AC502" s="239" t="s">
        <v>149</v>
      </c>
      <c r="AD502" s="278" t="s">
        <v>79</v>
      </c>
      <c r="AE502" s="278">
        <f>V502+Y502</f>
        <v>100045</v>
      </c>
      <c r="AF502" s="239" t="s">
        <v>79</v>
      </c>
      <c r="AG502" s="239" t="s">
        <v>33</v>
      </c>
      <c r="AH502" s="239" t="s">
        <v>161</v>
      </c>
      <c r="AI502" s="239" t="s">
        <v>179</v>
      </c>
      <c r="AJ502" s="239"/>
    </row>
    <row r="503" spans="2:36" s="36" customFormat="1" ht="59.7" customHeight="1" x14ac:dyDescent="0.3">
      <c r="B503" s="238"/>
      <c r="C503" s="238"/>
      <c r="D503" s="238"/>
      <c r="E503" s="227"/>
      <c r="F503" s="227"/>
      <c r="G503" s="227"/>
      <c r="H503" s="238"/>
      <c r="I503" s="238"/>
      <c r="J503" s="11" t="s">
        <v>111</v>
      </c>
      <c r="K503" s="7" t="s">
        <v>112</v>
      </c>
      <c r="L503" s="7" t="s">
        <v>85</v>
      </c>
      <c r="M503" s="7">
        <v>1</v>
      </c>
      <c r="N503" s="239"/>
      <c r="O503" s="238"/>
      <c r="P503" s="238"/>
      <c r="Q503" s="238"/>
      <c r="R503" s="265"/>
      <c r="S503" s="265"/>
      <c r="T503" s="271"/>
      <c r="U503" s="271"/>
      <c r="V503" s="259"/>
      <c r="W503" s="261"/>
      <c r="X503" s="261"/>
      <c r="Y503" s="261"/>
      <c r="Z503" s="261"/>
      <c r="AA503" s="261"/>
      <c r="AB503" s="261"/>
      <c r="AC503" s="239"/>
      <c r="AD503" s="278"/>
      <c r="AE503" s="278"/>
      <c r="AF503" s="238"/>
      <c r="AG503" s="239"/>
      <c r="AH503" s="239"/>
      <c r="AI503" s="239"/>
      <c r="AJ503" s="238"/>
    </row>
    <row r="504" spans="2:36" s="36" customFormat="1" ht="51.6" customHeight="1" x14ac:dyDescent="0.3">
      <c r="B504" s="238"/>
      <c r="C504" s="238"/>
      <c r="D504" s="238"/>
      <c r="E504" s="227"/>
      <c r="F504" s="227"/>
      <c r="G504" s="227"/>
      <c r="H504" s="238"/>
      <c r="I504" s="238"/>
      <c r="J504" s="11" t="s">
        <v>127</v>
      </c>
      <c r="K504" s="7" t="s">
        <v>128</v>
      </c>
      <c r="L504" s="7" t="s">
        <v>85</v>
      </c>
      <c r="M504" s="63">
        <v>10</v>
      </c>
      <c r="N504" s="239"/>
      <c r="O504" s="238"/>
      <c r="P504" s="238"/>
      <c r="Q504" s="238"/>
      <c r="R504" s="265"/>
      <c r="S504" s="265"/>
      <c r="T504" s="271"/>
      <c r="U504" s="271"/>
      <c r="V504" s="260"/>
      <c r="W504" s="261"/>
      <c r="X504" s="261"/>
      <c r="Y504" s="261"/>
      <c r="Z504" s="261"/>
      <c r="AA504" s="261"/>
      <c r="AB504" s="261"/>
      <c r="AC504" s="239"/>
      <c r="AD504" s="278"/>
      <c r="AE504" s="278"/>
      <c r="AF504" s="238"/>
      <c r="AG504" s="239"/>
      <c r="AH504" s="239"/>
      <c r="AI504" s="239"/>
      <c r="AJ504" s="238"/>
    </row>
    <row r="505" spans="2:36" s="36" customFormat="1" ht="100.5" customHeight="1" x14ac:dyDescent="0.3">
      <c r="B505" s="238" t="s">
        <v>431</v>
      </c>
      <c r="C505" s="238" t="s">
        <v>432</v>
      </c>
      <c r="D505" s="238" t="s">
        <v>106</v>
      </c>
      <c r="E505" s="227" t="s">
        <v>67</v>
      </c>
      <c r="F505" s="227" t="s">
        <v>134</v>
      </c>
      <c r="G505" s="227" t="s">
        <v>147</v>
      </c>
      <c r="H505" s="238" t="s">
        <v>70</v>
      </c>
      <c r="I505" s="238" t="s">
        <v>79</v>
      </c>
      <c r="J505" s="11" t="s">
        <v>207</v>
      </c>
      <c r="K505" s="7" t="s">
        <v>107</v>
      </c>
      <c r="L505" s="7" t="s">
        <v>86</v>
      </c>
      <c r="M505" s="63">
        <v>40</v>
      </c>
      <c r="N505" s="239" t="s">
        <v>108</v>
      </c>
      <c r="O505" s="238" t="s">
        <v>420</v>
      </c>
      <c r="P505" s="238" t="s">
        <v>75</v>
      </c>
      <c r="Q505" s="238" t="s">
        <v>76</v>
      </c>
      <c r="R505" s="265" t="s">
        <v>77</v>
      </c>
      <c r="S505" s="265" t="s">
        <v>109</v>
      </c>
      <c r="T505" s="271">
        <f>V505+Y505</f>
        <v>72760</v>
      </c>
      <c r="U505" s="271" t="s">
        <v>79</v>
      </c>
      <c r="V505" s="258">
        <v>61846</v>
      </c>
      <c r="W505" s="261" t="s">
        <v>79</v>
      </c>
      <c r="X505" s="261" t="s">
        <v>79</v>
      </c>
      <c r="Y505" s="261">
        <v>10914</v>
      </c>
      <c r="Z505" s="261" t="s">
        <v>98</v>
      </c>
      <c r="AA505" s="261" t="s">
        <v>79</v>
      </c>
      <c r="AB505" s="261">
        <v>12840</v>
      </c>
      <c r="AC505" s="239" t="s">
        <v>149</v>
      </c>
      <c r="AD505" s="278" t="s">
        <v>79</v>
      </c>
      <c r="AE505" s="278">
        <f>V505+Y505</f>
        <v>72760</v>
      </c>
      <c r="AF505" s="239" t="s">
        <v>79</v>
      </c>
      <c r="AG505" s="239" t="s">
        <v>33</v>
      </c>
      <c r="AH505" s="239" t="s">
        <v>161</v>
      </c>
      <c r="AI505" s="239" t="s">
        <v>179</v>
      </c>
      <c r="AJ505" s="239"/>
    </row>
    <row r="506" spans="2:36" s="36" customFormat="1" ht="58.2" customHeight="1" x14ac:dyDescent="0.3">
      <c r="B506" s="238"/>
      <c r="C506" s="238"/>
      <c r="D506" s="238"/>
      <c r="E506" s="227"/>
      <c r="F506" s="227"/>
      <c r="G506" s="227"/>
      <c r="H506" s="238"/>
      <c r="I506" s="238"/>
      <c r="J506" s="11" t="s">
        <v>111</v>
      </c>
      <c r="K506" s="7" t="s">
        <v>112</v>
      </c>
      <c r="L506" s="7" t="s">
        <v>85</v>
      </c>
      <c r="M506" s="63">
        <v>2</v>
      </c>
      <c r="N506" s="239"/>
      <c r="O506" s="238"/>
      <c r="P506" s="238"/>
      <c r="Q506" s="238"/>
      <c r="R506" s="265"/>
      <c r="S506" s="265"/>
      <c r="T506" s="271"/>
      <c r="U506" s="271"/>
      <c r="V506" s="259"/>
      <c r="W506" s="261"/>
      <c r="X506" s="261"/>
      <c r="Y506" s="261"/>
      <c r="Z506" s="261"/>
      <c r="AA506" s="261"/>
      <c r="AB506" s="261"/>
      <c r="AC506" s="239"/>
      <c r="AD506" s="278"/>
      <c r="AE506" s="278"/>
      <c r="AF506" s="238"/>
      <c r="AG506" s="239"/>
      <c r="AH506" s="239"/>
      <c r="AI506" s="239"/>
      <c r="AJ506" s="238"/>
    </row>
    <row r="507" spans="2:36" s="36" customFormat="1" ht="43.2" customHeight="1" x14ac:dyDescent="0.3">
      <c r="B507" s="238"/>
      <c r="C507" s="238"/>
      <c r="D507" s="238"/>
      <c r="E507" s="227"/>
      <c r="F507" s="227"/>
      <c r="G507" s="227"/>
      <c r="H507" s="238"/>
      <c r="I507" s="238"/>
      <c r="J507" s="11" t="s">
        <v>127</v>
      </c>
      <c r="K507" s="7" t="s">
        <v>128</v>
      </c>
      <c r="L507" s="7" t="s">
        <v>85</v>
      </c>
      <c r="M507" s="63">
        <v>40</v>
      </c>
      <c r="N507" s="239"/>
      <c r="O507" s="238"/>
      <c r="P507" s="238"/>
      <c r="Q507" s="238"/>
      <c r="R507" s="265"/>
      <c r="S507" s="265"/>
      <c r="T507" s="271"/>
      <c r="U507" s="271"/>
      <c r="V507" s="260"/>
      <c r="W507" s="261"/>
      <c r="X507" s="261"/>
      <c r="Y507" s="261"/>
      <c r="Z507" s="261"/>
      <c r="AA507" s="261"/>
      <c r="AB507" s="261"/>
      <c r="AC507" s="239"/>
      <c r="AD507" s="278"/>
      <c r="AE507" s="278"/>
      <c r="AF507" s="238"/>
      <c r="AG507" s="239"/>
      <c r="AH507" s="239"/>
      <c r="AI507" s="239"/>
      <c r="AJ507" s="238"/>
    </row>
    <row r="508" spans="2:36" s="36" customFormat="1" ht="100.5" customHeight="1" x14ac:dyDescent="0.3">
      <c r="B508" s="238" t="s">
        <v>433</v>
      </c>
      <c r="C508" s="238" t="s">
        <v>419</v>
      </c>
      <c r="D508" s="238" t="s">
        <v>106</v>
      </c>
      <c r="E508" s="227" t="s">
        <v>67</v>
      </c>
      <c r="F508" s="227" t="s">
        <v>134</v>
      </c>
      <c r="G508" s="227" t="s">
        <v>147</v>
      </c>
      <c r="H508" s="238" t="s">
        <v>70</v>
      </c>
      <c r="I508" s="238" t="s">
        <v>79</v>
      </c>
      <c r="J508" s="11" t="s">
        <v>207</v>
      </c>
      <c r="K508" s="7" t="s">
        <v>107</v>
      </c>
      <c r="L508" s="7" t="s">
        <v>86</v>
      </c>
      <c r="M508" s="63">
        <v>40</v>
      </c>
      <c r="N508" s="239" t="s">
        <v>108</v>
      </c>
      <c r="O508" s="238" t="s">
        <v>420</v>
      </c>
      <c r="P508" s="238" t="s">
        <v>75</v>
      </c>
      <c r="Q508" s="238" t="s">
        <v>76</v>
      </c>
      <c r="R508" s="265" t="s">
        <v>77</v>
      </c>
      <c r="S508" s="265" t="s">
        <v>109</v>
      </c>
      <c r="T508" s="271">
        <f>V508+Y508</f>
        <v>150449.68</v>
      </c>
      <c r="U508" s="271" t="s">
        <v>79</v>
      </c>
      <c r="V508" s="258">
        <v>127882.2</v>
      </c>
      <c r="W508" s="261" t="s">
        <v>79</v>
      </c>
      <c r="X508" s="261" t="s">
        <v>79</v>
      </c>
      <c r="Y508" s="261">
        <v>22567.48</v>
      </c>
      <c r="Z508" s="261" t="s">
        <v>98</v>
      </c>
      <c r="AA508" s="261" t="s">
        <v>79</v>
      </c>
      <c r="AB508" s="261">
        <v>26549.94</v>
      </c>
      <c r="AC508" s="239" t="s">
        <v>149</v>
      </c>
      <c r="AD508" s="278" t="s">
        <v>79</v>
      </c>
      <c r="AE508" s="278">
        <f>V508+Y508</f>
        <v>150449.68</v>
      </c>
      <c r="AF508" s="239" t="s">
        <v>79</v>
      </c>
      <c r="AG508" s="239" t="s">
        <v>33</v>
      </c>
      <c r="AH508" s="239" t="s">
        <v>161</v>
      </c>
      <c r="AI508" s="239" t="s">
        <v>179</v>
      </c>
      <c r="AJ508" s="239"/>
    </row>
    <row r="509" spans="2:36" s="36" customFormat="1" ht="58.2" customHeight="1" x14ac:dyDescent="0.3">
      <c r="B509" s="238"/>
      <c r="C509" s="238"/>
      <c r="D509" s="238"/>
      <c r="E509" s="227"/>
      <c r="F509" s="227"/>
      <c r="G509" s="227"/>
      <c r="H509" s="238"/>
      <c r="I509" s="238"/>
      <c r="J509" s="11" t="s">
        <v>111</v>
      </c>
      <c r="K509" s="7" t="s">
        <v>112</v>
      </c>
      <c r="L509" s="7" t="s">
        <v>85</v>
      </c>
      <c r="M509" s="63">
        <v>1</v>
      </c>
      <c r="N509" s="239"/>
      <c r="O509" s="238"/>
      <c r="P509" s="238"/>
      <c r="Q509" s="238"/>
      <c r="R509" s="265"/>
      <c r="S509" s="265"/>
      <c r="T509" s="271"/>
      <c r="U509" s="271"/>
      <c r="V509" s="259"/>
      <c r="W509" s="261"/>
      <c r="X509" s="261"/>
      <c r="Y509" s="261"/>
      <c r="Z509" s="261"/>
      <c r="AA509" s="261"/>
      <c r="AB509" s="261"/>
      <c r="AC509" s="239"/>
      <c r="AD509" s="278"/>
      <c r="AE509" s="278"/>
      <c r="AF509" s="238"/>
      <c r="AG509" s="239"/>
      <c r="AH509" s="239"/>
      <c r="AI509" s="239"/>
      <c r="AJ509" s="238"/>
    </row>
    <row r="510" spans="2:36" s="36" customFormat="1" ht="43.2" customHeight="1" x14ac:dyDescent="0.3">
      <c r="B510" s="238"/>
      <c r="C510" s="238"/>
      <c r="D510" s="238"/>
      <c r="E510" s="227"/>
      <c r="F510" s="227"/>
      <c r="G510" s="227"/>
      <c r="H510" s="238"/>
      <c r="I510" s="238"/>
      <c r="J510" s="11" t="s">
        <v>127</v>
      </c>
      <c r="K510" s="7" t="s">
        <v>128</v>
      </c>
      <c r="L510" s="7" t="s">
        <v>85</v>
      </c>
      <c r="M510" s="63">
        <v>60</v>
      </c>
      <c r="N510" s="239"/>
      <c r="O510" s="238"/>
      <c r="P510" s="238"/>
      <c r="Q510" s="238"/>
      <c r="R510" s="265"/>
      <c r="S510" s="265"/>
      <c r="T510" s="271"/>
      <c r="U510" s="271"/>
      <c r="V510" s="260"/>
      <c r="W510" s="261"/>
      <c r="X510" s="261"/>
      <c r="Y510" s="261"/>
      <c r="Z510" s="261"/>
      <c r="AA510" s="261"/>
      <c r="AB510" s="261"/>
      <c r="AC510" s="239"/>
      <c r="AD510" s="278"/>
      <c r="AE510" s="278"/>
      <c r="AF510" s="238"/>
      <c r="AG510" s="239"/>
      <c r="AH510" s="239"/>
      <c r="AI510" s="239"/>
      <c r="AJ510" s="238"/>
    </row>
    <row r="511" spans="2:36" s="36" customFormat="1" ht="100.5" customHeight="1" x14ac:dyDescent="0.3">
      <c r="B511" s="238" t="s">
        <v>434</v>
      </c>
      <c r="C511" s="238" t="s">
        <v>428</v>
      </c>
      <c r="D511" s="238" t="s">
        <v>106</v>
      </c>
      <c r="E511" s="227" t="s">
        <v>67</v>
      </c>
      <c r="F511" s="227" t="s">
        <v>134</v>
      </c>
      <c r="G511" s="227" t="s">
        <v>147</v>
      </c>
      <c r="H511" s="238" t="s">
        <v>70</v>
      </c>
      <c r="I511" s="238" t="s">
        <v>79</v>
      </c>
      <c r="J511" s="11" t="s">
        <v>207</v>
      </c>
      <c r="K511" s="7" t="s">
        <v>107</v>
      </c>
      <c r="L511" s="7" t="s">
        <v>86</v>
      </c>
      <c r="M511" s="63">
        <v>40</v>
      </c>
      <c r="N511" s="239" t="s">
        <v>108</v>
      </c>
      <c r="O511" s="238" t="s">
        <v>420</v>
      </c>
      <c r="P511" s="238" t="s">
        <v>75</v>
      </c>
      <c r="Q511" s="238" t="s">
        <v>76</v>
      </c>
      <c r="R511" s="265" t="s">
        <v>77</v>
      </c>
      <c r="S511" s="265" t="s">
        <v>109</v>
      </c>
      <c r="T511" s="271">
        <f>V511+Y511</f>
        <v>54570</v>
      </c>
      <c r="U511" s="271" t="s">
        <v>79</v>
      </c>
      <c r="V511" s="258">
        <v>46384.52</v>
      </c>
      <c r="W511" s="261" t="s">
        <v>79</v>
      </c>
      <c r="X511" s="261" t="s">
        <v>79</v>
      </c>
      <c r="Y511" s="261">
        <v>8185.48</v>
      </c>
      <c r="Z511" s="261" t="s">
        <v>98</v>
      </c>
      <c r="AA511" s="261" t="s">
        <v>79</v>
      </c>
      <c r="AB511" s="261">
        <v>9630</v>
      </c>
      <c r="AC511" s="239" t="s">
        <v>149</v>
      </c>
      <c r="AD511" s="278" t="s">
        <v>79</v>
      </c>
      <c r="AE511" s="278">
        <f>V511+Y511</f>
        <v>54570</v>
      </c>
      <c r="AF511" s="239" t="s">
        <v>79</v>
      </c>
      <c r="AG511" s="239" t="s">
        <v>33</v>
      </c>
      <c r="AH511" s="239" t="s">
        <v>247</v>
      </c>
      <c r="AI511" s="239" t="s">
        <v>252</v>
      </c>
      <c r="AJ511" s="239"/>
    </row>
    <row r="512" spans="2:36" s="36" customFormat="1" ht="58.2" customHeight="1" x14ac:dyDescent="0.3">
      <c r="B512" s="238"/>
      <c r="C512" s="238"/>
      <c r="D512" s="238"/>
      <c r="E512" s="227"/>
      <c r="F512" s="227"/>
      <c r="G512" s="227"/>
      <c r="H512" s="238"/>
      <c r="I512" s="238"/>
      <c r="J512" s="11" t="s">
        <v>111</v>
      </c>
      <c r="K512" s="7" t="s">
        <v>112</v>
      </c>
      <c r="L512" s="7" t="s">
        <v>85</v>
      </c>
      <c r="M512" s="63">
        <v>1</v>
      </c>
      <c r="N512" s="239"/>
      <c r="O512" s="238"/>
      <c r="P512" s="238"/>
      <c r="Q512" s="238"/>
      <c r="R512" s="265"/>
      <c r="S512" s="265"/>
      <c r="T512" s="271"/>
      <c r="U512" s="271"/>
      <c r="V512" s="259"/>
      <c r="W512" s="261"/>
      <c r="X512" s="261"/>
      <c r="Y512" s="261"/>
      <c r="Z512" s="261"/>
      <c r="AA512" s="261"/>
      <c r="AB512" s="261"/>
      <c r="AC512" s="239"/>
      <c r="AD512" s="278"/>
      <c r="AE512" s="278"/>
      <c r="AF512" s="238"/>
      <c r="AG512" s="239"/>
      <c r="AH512" s="239"/>
      <c r="AI512" s="239"/>
      <c r="AJ512" s="238"/>
    </row>
    <row r="513" spans="2:36" s="36" customFormat="1" ht="43.2" customHeight="1" x14ac:dyDescent="0.3">
      <c r="B513" s="238"/>
      <c r="C513" s="238"/>
      <c r="D513" s="238"/>
      <c r="E513" s="227"/>
      <c r="F513" s="227"/>
      <c r="G513" s="227"/>
      <c r="H513" s="238"/>
      <c r="I513" s="238"/>
      <c r="J513" s="11" t="s">
        <v>127</v>
      </c>
      <c r="K513" s="7" t="s">
        <v>128</v>
      </c>
      <c r="L513" s="7" t="s">
        <v>85</v>
      </c>
      <c r="M513" s="63">
        <v>40</v>
      </c>
      <c r="N513" s="239"/>
      <c r="O513" s="238"/>
      <c r="P513" s="238"/>
      <c r="Q513" s="238"/>
      <c r="R513" s="265"/>
      <c r="S513" s="265"/>
      <c r="T513" s="271"/>
      <c r="U513" s="271"/>
      <c r="V513" s="260"/>
      <c r="W513" s="261"/>
      <c r="X513" s="261"/>
      <c r="Y513" s="261"/>
      <c r="Z513" s="261"/>
      <c r="AA513" s="261"/>
      <c r="AB513" s="261"/>
      <c r="AC513" s="239"/>
      <c r="AD513" s="278"/>
      <c r="AE513" s="278"/>
      <c r="AF513" s="238"/>
      <c r="AG513" s="239"/>
      <c r="AH513" s="239"/>
      <c r="AI513" s="239"/>
      <c r="AJ513" s="238"/>
    </row>
    <row r="514" spans="2:36" s="36" customFormat="1" ht="96.6" x14ac:dyDescent="0.3">
      <c r="B514" s="270" t="s">
        <v>1172</v>
      </c>
      <c r="C514" s="270" t="s">
        <v>989</v>
      </c>
      <c r="D514" s="270" t="s">
        <v>106</v>
      </c>
      <c r="E514" s="322" t="s">
        <v>67</v>
      </c>
      <c r="F514" s="322" t="s">
        <v>134</v>
      </c>
      <c r="G514" s="322" t="s">
        <v>147</v>
      </c>
      <c r="H514" s="270" t="s">
        <v>70</v>
      </c>
      <c r="I514" s="270" t="s">
        <v>79</v>
      </c>
      <c r="J514" s="20" t="s">
        <v>207</v>
      </c>
      <c r="K514" s="27" t="s">
        <v>107</v>
      </c>
      <c r="L514" s="27" t="s">
        <v>86</v>
      </c>
      <c r="M514" s="61">
        <v>40</v>
      </c>
      <c r="N514" s="279" t="s">
        <v>108</v>
      </c>
      <c r="O514" s="270" t="s">
        <v>420</v>
      </c>
      <c r="P514" s="270" t="s">
        <v>75</v>
      </c>
      <c r="Q514" s="270" t="s">
        <v>76</v>
      </c>
      <c r="R514" s="310" t="s">
        <v>77</v>
      </c>
      <c r="S514" s="310" t="s">
        <v>109</v>
      </c>
      <c r="T514" s="286">
        <f>V514+Y514</f>
        <v>37168.380000000005</v>
      </c>
      <c r="U514" s="286" t="s">
        <v>79</v>
      </c>
      <c r="V514" s="280">
        <v>31593.13</v>
      </c>
      <c r="W514" s="269" t="s">
        <v>79</v>
      </c>
      <c r="X514" s="269" t="s">
        <v>79</v>
      </c>
      <c r="Y514" s="269">
        <v>5575.25</v>
      </c>
      <c r="Z514" s="269" t="s">
        <v>98</v>
      </c>
      <c r="AA514" s="269" t="s">
        <v>79</v>
      </c>
      <c r="AB514" s="269">
        <v>6559.13</v>
      </c>
      <c r="AC514" s="279" t="s">
        <v>149</v>
      </c>
      <c r="AD514" s="295" t="s">
        <v>79</v>
      </c>
      <c r="AE514" s="295">
        <f>V514+Y514</f>
        <v>37168.380000000005</v>
      </c>
      <c r="AF514" s="270" t="s">
        <v>79</v>
      </c>
      <c r="AG514" s="279" t="s">
        <v>33</v>
      </c>
      <c r="AH514" s="279" t="s">
        <v>247</v>
      </c>
      <c r="AI514" s="279" t="s">
        <v>252</v>
      </c>
      <c r="AJ514" s="270"/>
    </row>
    <row r="515" spans="2:36" s="36" customFormat="1" ht="58.2" customHeight="1" x14ac:dyDescent="0.3">
      <c r="B515" s="270"/>
      <c r="C515" s="270"/>
      <c r="D515" s="270"/>
      <c r="E515" s="322"/>
      <c r="F515" s="322"/>
      <c r="G515" s="322"/>
      <c r="H515" s="270"/>
      <c r="I515" s="270"/>
      <c r="J515" s="20" t="s">
        <v>111</v>
      </c>
      <c r="K515" s="27" t="s">
        <v>112</v>
      </c>
      <c r="L515" s="27" t="s">
        <v>85</v>
      </c>
      <c r="M515" s="61">
        <v>1</v>
      </c>
      <c r="N515" s="279"/>
      <c r="O515" s="270"/>
      <c r="P515" s="270"/>
      <c r="Q515" s="270"/>
      <c r="R515" s="310"/>
      <c r="S515" s="310"/>
      <c r="T515" s="286"/>
      <c r="U515" s="286"/>
      <c r="V515" s="281"/>
      <c r="W515" s="269"/>
      <c r="X515" s="269"/>
      <c r="Y515" s="269"/>
      <c r="Z515" s="269"/>
      <c r="AA515" s="269"/>
      <c r="AB515" s="269"/>
      <c r="AC515" s="279"/>
      <c r="AD515" s="295"/>
      <c r="AE515" s="295"/>
      <c r="AF515" s="270"/>
      <c r="AG515" s="279"/>
      <c r="AH515" s="279"/>
      <c r="AI515" s="279"/>
      <c r="AJ515" s="270"/>
    </row>
    <row r="516" spans="2:36" s="36" customFormat="1" ht="43.2" customHeight="1" x14ac:dyDescent="0.3">
      <c r="B516" s="270"/>
      <c r="C516" s="270"/>
      <c r="D516" s="270"/>
      <c r="E516" s="322"/>
      <c r="F516" s="322"/>
      <c r="G516" s="322"/>
      <c r="H516" s="270"/>
      <c r="I516" s="270"/>
      <c r="J516" s="20" t="s">
        <v>127</v>
      </c>
      <c r="K516" s="27" t="s">
        <v>128</v>
      </c>
      <c r="L516" s="27" t="s">
        <v>85</v>
      </c>
      <c r="M516" s="61">
        <v>20</v>
      </c>
      <c r="N516" s="279"/>
      <c r="O516" s="270"/>
      <c r="P516" s="270"/>
      <c r="Q516" s="270"/>
      <c r="R516" s="310"/>
      <c r="S516" s="310"/>
      <c r="T516" s="286"/>
      <c r="U516" s="286"/>
      <c r="V516" s="282"/>
      <c r="W516" s="269"/>
      <c r="X516" s="269"/>
      <c r="Y516" s="269"/>
      <c r="Z516" s="269"/>
      <c r="AA516" s="269"/>
      <c r="AB516" s="269"/>
      <c r="AC516" s="279"/>
      <c r="AD516" s="295"/>
      <c r="AE516" s="295"/>
      <c r="AF516" s="270"/>
      <c r="AG516" s="279"/>
      <c r="AH516" s="279"/>
      <c r="AI516" s="279"/>
      <c r="AJ516" s="270"/>
    </row>
    <row r="517" spans="2:36" s="36" customFormat="1" ht="96.6" x14ac:dyDescent="0.3">
      <c r="B517" s="238" t="s">
        <v>435</v>
      </c>
      <c r="C517" s="238" t="s">
        <v>430</v>
      </c>
      <c r="D517" s="238" t="s">
        <v>106</v>
      </c>
      <c r="E517" s="227" t="s">
        <v>67</v>
      </c>
      <c r="F517" s="227" t="s">
        <v>134</v>
      </c>
      <c r="G517" s="227" t="s">
        <v>147</v>
      </c>
      <c r="H517" s="238" t="s">
        <v>70</v>
      </c>
      <c r="I517" s="238" t="s">
        <v>79</v>
      </c>
      <c r="J517" s="11" t="s">
        <v>207</v>
      </c>
      <c r="K517" s="7" t="s">
        <v>107</v>
      </c>
      <c r="L517" s="7" t="s">
        <v>86</v>
      </c>
      <c r="M517" s="63">
        <v>40</v>
      </c>
      <c r="N517" s="239" t="s">
        <v>108</v>
      </c>
      <c r="O517" s="238" t="s">
        <v>420</v>
      </c>
      <c r="P517" s="238" t="s">
        <v>75</v>
      </c>
      <c r="Q517" s="238" t="s">
        <v>76</v>
      </c>
      <c r="R517" s="265" t="s">
        <v>77</v>
      </c>
      <c r="S517" s="265" t="s">
        <v>109</v>
      </c>
      <c r="T517" s="271">
        <f>V517+Y517</f>
        <v>100864.98</v>
      </c>
      <c r="U517" s="271" t="s">
        <v>79</v>
      </c>
      <c r="V517" s="258">
        <v>85735.23</v>
      </c>
      <c r="W517" s="261" t="s">
        <v>79</v>
      </c>
      <c r="X517" s="261" t="s">
        <v>79</v>
      </c>
      <c r="Y517" s="261">
        <v>15129.75</v>
      </c>
      <c r="Z517" s="261" t="s">
        <v>98</v>
      </c>
      <c r="AA517" s="261" t="s">
        <v>79</v>
      </c>
      <c r="AB517" s="261">
        <v>17799.71</v>
      </c>
      <c r="AC517" s="239" t="s">
        <v>149</v>
      </c>
      <c r="AD517" s="278" t="s">
        <v>79</v>
      </c>
      <c r="AE517" s="278">
        <f>V517+Y517</f>
        <v>100864.98</v>
      </c>
      <c r="AF517" s="238" t="s">
        <v>79</v>
      </c>
      <c r="AG517" s="239" t="s">
        <v>33</v>
      </c>
      <c r="AH517" s="239" t="s">
        <v>247</v>
      </c>
      <c r="AI517" s="239" t="s">
        <v>252</v>
      </c>
      <c r="AJ517" s="238"/>
    </row>
    <row r="518" spans="2:36" s="36" customFormat="1" ht="58.2" customHeight="1" x14ac:dyDescent="0.3">
      <c r="B518" s="238"/>
      <c r="C518" s="238"/>
      <c r="D518" s="238"/>
      <c r="E518" s="227"/>
      <c r="F518" s="227"/>
      <c r="G518" s="227"/>
      <c r="H518" s="238"/>
      <c r="I518" s="238"/>
      <c r="J518" s="11" t="s">
        <v>111</v>
      </c>
      <c r="K518" s="7" t="s">
        <v>112</v>
      </c>
      <c r="L518" s="7" t="s">
        <v>85</v>
      </c>
      <c r="M518" s="63">
        <v>1</v>
      </c>
      <c r="N518" s="239"/>
      <c r="O518" s="238"/>
      <c r="P518" s="238"/>
      <c r="Q518" s="238"/>
      <c r="R518" s="265"/>
      <c r="S518" s="265"/>
      <c r="T518" s="271"/>
      <c r="U518" s="271"/>
      <c r="V518" s="259"/>
      <c r="W518" s="261"/>
      <c r="X518" s="261"/>
      <c r="Y518" s="261"/>
      <c r="Z518" s="261"/>
      <c r="AA518" s="261"/>
      <c r="AB518" s="261"/>
      <c r="AC518" s="239"/>
      <c r="AD518" s="278"/>
      <c r="AE518" s="278"/>
      <c r="AF518" s="238"/>
      <c r="AG518" s="239"/>
      <c r="AH518" s="239"/>
      <c r="AI518" s="239"/>
      <c r="AJ518" s="238"/>
    </row>
    <row r="519" spans="2:36" s="36" customFormat="1" ht="43.2" customHeight="1" x14ac:dyDescent="0.3">
      <c r="B519" s="238"/>
      <c r="C519" s="238"/>
      <c r="D519" s="231"/>
      <c r="E519" s="226"/>
      <c r="F519" s="227"/>
      <c r="G519" s="227"/>
      <c r="H519" s="231"/>
      <c r="I519" s="231"/>
      <c r="J519" s="11" t="s">
        <v>127</v>
      </c>
      <c r="K519" s="7" t="s">
        <v>128</v>
      </c>
      <c r="L519" s="7" t="s">
        <v>85</v>
      </c>
      <c r="M519" s="63">
        <v>10</v>
      </c>
      <c r="N519" s="247"/>
      <c r="O519" s="231"/>
      <c r="P519" s="231"/>
      <c r="Q519" s="231"/>
      <c r="R519" s="262"/>
      <c r="S519" s="262"/>
      <c r="T519" s="266"/>
      <c r="U519" s="266"/>
      <c r="V519" s="259"/>
      <c r="W519" s="258"/>
      <c r="X519" s="258"/>
      <c r="Y519" s="258"/>
      <c r="Z519" s="258"/>
      <c r="AA519" s="258"/>
      <c r="AB519" s="258"/>
      <c r="AC519" s="247"/>
      <c r="AD519" s="274"/>
      <c r="AE519" s="274"/>
      <c r="AF519" s="231"/>
      <c r="AG519" s="247"/>
      <c r="AH519" s="239"/>
      <c r="AI519" s="239"/>
      <c r="AJ519" s="238"/>
    </row>
    <row r="520" spans="2:36" ht="41.4" x14ac:dyDescent="0.3">
      <c r="B520" s="270" t="s">
        <v>1173</v>
      </c>
      <c r="C520" s="270" t="s">
        <v>425</v>
      </c>
      <c r="D520" s="270" t="s">
        <v>66</v>
      </c>
      <c r="E520" s="322" t="s">
        <v>67</v>
      </c>
      <c r="F520" s="322" t="s">
        <v>132</v>
      </c>
      <c r="G520" s="322" t="s">
        <v>69</v>
      </c>
      <c r="H520" s="270" t="s">
        <v>70</v>
      </c>
      <c r="I520" s="270" t="s">
        <v>79</v>
      </c>
      <c r="J520" s="20" t="s">
        <v>113</v>
      </c>
      <c r="K520" s="27" t="s">
        <v>114</v>
      </c>
      <c r="L520" s="27" t="s">
        <v>115</v>
      </c>
      <c r="M520" s="27">
        <v>2</v>
      </c>
      <c r="N520" s="279" t="s">
        <v>108</v>
      </c>
      <c r="O520" s="270" t="s">
        <v>420</v>
      </c>
      <c r="P520" s="270" t="s">
        <v>75</v>
      </c>
      <c r="Q520" s="270" t="s">
        <v>76</v>
      </c>
      <c r="R520" s="310" t="s">
        <v>77</v>
      </c>
      <c r="S520" s="310" t="s">
        <v>109</v>
      </c>
      <c r="T520" s="286">
        <f>V520+Y520</f>
        <v>113152.5</v>
      </c>
      <c r="U520" s="286" t="s">
        <v>79</v>
      </c>
      <c r="V520" s="269">
        <v>96179.62</v>
      </c>
      <c r="W520" s="269" t="s">
        <v>79</v>
      </c>
      <c r="X520" s="269" t="s">
        <v>79</v>
      </c>
      <c r="Y520" s="269">
        <v>16972.88</v>
      </c>
      <c r="Z520" s="269" t="s">
        <v>79</v>
      </c>
      <c r="AA520" s="269" t="s">
        <v>79</v>
      </c>
      <c r="AB520" s="269">
        <v>37717.5</v>
      </c>
      <c r="AC520" s="279" t="s">
        <v>80</v>
      </c>
      <c r="AD520" s="295" t="s">
        <v>79</v>
      </c>
      <c r="AE520" s="295">
        <f>V520+Y520</f>
        <v>113152.5</v>
      </c>
      <c r="AF520" s="270" t="s">
        <v>79</v>
      </c>
      <c r="AG520" s="279" t="s">
        <v>33</v>
      </c>
      <c r="AH520" s="279" t="s">
        <v>161</v>
      </c>
      <c r="AI520" s="279" t="s">
        <v>179</v>
      </c>
      <c r="AJ520" s="270"/>
    </row>
    <row r="521" spans="2:36" ht="55.2" x14ac:dyDescent="0.3">
      <c r="B521" s="270"/>
      <c r="C521" s="270"/>
      <c r="D521" s="270"/>
      <c r="E521" s="322"/>
      <c r="F521" s="322"/>
      <c r="G521" s="322"/>
      <c r="H521" s="270"/>
      <c r="I521" s="270"/>
      <c r="J521" s="20" t="s">
        <v>116</v>
      </c>
      <c r="K521" s="27" t="s">
        <v>117</v>
      </c>
      <c r="L521" s="27" t="s">
        <v>85</v>
      </c>
      <c r="M521" s="27">
        <v>2</v>
      </c>
      <c r="N521" s="279"/>
      <c r="O521" s="270"/>
      <c r="P521" s="270"/>
      <c r="Q521" s="270"/>
      <c r="R521" s="310"/>
      <c r="S521" s="310"/>
      <c r="T521" s="286"/>
      <c r="U521" s="286"/>
      <c r="V521" s="269"/>
      <c r="W521" s="269"/>
      <c r="X521" s="269"/>
      <c r="Y521" s="269"/>
      <c r="Z521" s="269"/>
      <c r="AA521" s="269"/>
      <c r="AB521" s="269"/>
      <c r="AC521" s="279"/>
      <c r="AD521" s="295"/>
      <c r="AE521" s="295"/>
      <c r="AF521" s="270"/>
      <c r="AG521" s="279"/>
      <c r="AH521" s="279"/>
      <c r="AI521" s="279"/>
      <c r="AJ521" s="270"/>
    </row>
    <row r="522" spans="2:36" ht="41.4" x14ac:dyDescent="0.3">
      <c r="B522" s="270"/>
      <c r="C522" s="270"/>
      <c r="D522" s="270"/>
      <c r="E522" s="322"/>
      <c r="F522" s="322"/>
      <c r="G522" s="322"/>
      <c r="H522" s="270"/>
      <c r="I522" s="270"/>
      <c r="J522" s="20" t="s">
        <v>208</v>
      </c>
      <c r="K522" s="27" t="s">
        <v>118</v>
      </c>
      <c r="L522" s="27" t="s">
        <v>119</v>
      </c>
      <c r="M522" s="27">
        <v>2</v>
      </c>
      <c r="N522" s="279"/>
      <c r="O522" s="270"/>
      <c r="P522" s="270"/>
      <c r="Q522" s="270"/>
      <c r="R522" s="310"/>
      <c r="S522" s="310"/>
      <c r="T522" s="286"/>
      <c r="U522" s="286"/>
      <c r="V522" s="269"/>
      <c r="W522" s="269"/>
      <c r="X522" s="269"/>
      <c r="Y522" s="269"/>
      <c r="Z522" s="269"/>
      <c r="AA522" s="269"/>
      <c r="AB522" s="269"/>
      <c r="AC522" s="279"/>
      <c r="AD522" s="295"/>
      <c r="AE522" s="295"/>
      <c r="AF522" s="270"/>
      <c r="AG522" s="279"/>
      <c r="AH522" s="279"/>
      <c r="AI522" s="279"/>
      <c r="AJ522" s="270"/>
    </row>
    <row r="523" spans="2:36" ht="54" customHeight="1" x14ac:dyDescent="0.3">
      <c r="B523" s="270"/>
      <c r="C523" s="270"/>
      <c r="D523" s="270"/>
      <c r="E523" s="322"/>
      <c r="F523" s="322"/>
      <c r="G523" s="322"/>
      <c r="H523" s="270"/>
      <c r="I523" s="270"/>
      <c r="J523" s="20" t="s">
        <v>120</v>
      </c>
      <c r="K523" s="27" t="s">
        <v>121</v>
      </c>
      <c r="L523" s="27" t="s">
        <v>119</v>
      </c>
      <c r="M523" s="61">
        <v>2</v>
      </c>
      <c r="N523" s="279"/>
      <c r="O523" s="270"/>
      <c r="P523" s="270"/>
      <c r="Q523" s="270"/>
      <c r="R523" s="310"/>
      <c r="S523" s="310"/>
      <c r="T523" s="286"/>
      <c r="U523" s="286"/>
      <c r="V523" s="269"/>
      <c r="W523" s="269"/>
      <c r="X523" s="269"/>
      <c r="Y523" s="269"/>
      <c r="Z523" s="269"/>
      <c r="AA523" s="269"/>
      <c r="AB523" s="269"/>
      <c r="AC523" s="279"/>
      <c r="AD523" s="295"/>
      <c r="AE523" s="295"/>
      <c r="AF523" s="270"/>
      <c r="AG523" s="279"/>
      <c r="AH523" s="279"/>
      <c r="AI523" s="279"/>
      <c r="AJ523" s="270"/>
    </row>
    <row r="524" spans="2:36" s="36" customFormat="1" ht="100.5" customHeight="1" x14ac:dyDescent="0.3">
      <c r="B524" s="238" t="s">
        <v>974</v>
      </c>
      <c r="C524" s="238" t="s">
        <v>419</v>
      </c>
      <c r="D524" s="238" t="s">
        <v>106</v>
      </c>
      <c r="E524" s="227" t="s">
        <v>67</v>
      </c>
      <c r="F524" s="227" t="s">
        <v>134</v>
      </c>
      <c r="G524" s="227" t="s">
        <v>147</v>
      </c>
      <c r="H524" s="238" t="s">
        <v>70</v>
      </c>
      <c r="I524" s="238" t="s">
        <v>79</v>
      </c>
      <c r="J524" s="11" t="s">
        <v>207</v>
      </c>
      <c r="K524" s="7" t="s">
        <v>107</v>
      </c>
      <c r="L524" s="7" t="s">
        <v>86</v>
      </c>
      <c r="M524" s="63">
        <v>40</v>
      </c>
      <c r="N524" s="239" t="s">
        <v>108</v>
      </c>
      <c r="O524" s="238" t="s">
        <v>420</v>
      </c>
      <c r="P524" s="238" t="s">
        <v>75</v>
      </c>
      <c r="Q524" s="238" t="s">
        <v>76</v>
      </c>
      <c r="R524" s="265" t="s">
        <v>77</v>
      </c>
      <c r="S524" s="265" t="s">
        <v>109</v>
      </c>
      <c r="T524" s="271">
        <f>V524+Y524</f>
        <v>55631.839999999997</v>
      </c>
      <c r="U524" s="271" t="s">
        <v>79</v>
      </c>
      <c r="V524" s="258">
        <v>47287.040000000001</v>
      </c>
      <c r="W524" s="261" t="s">
        <v>79</v>
      </c>
      <c r="X524" s="261" t="s">
        <v>79</v>
      </c>
      <c r="Y524" s="261">
        <v>8344.7999999999993</v>
      </c>
      <c r="Z524" s="261" t="s">
        <v>98</v>
      </c>
      <c r="AA524" s="261" t="s">
        <v>79</v>
      </c>
      <c r="AB524" s="261">
        <v>9817.42</v>
      </c>
      <c r="AC524" s="239" t="s">
        <v>149</v>
      </c>
      <c r="AD524" s="278" t="s">
        <v>79</v>
      </c>
      <c r="AE524" s="278">
        <f>V524+Y524</f>
        <v>55631.839999999997</v>
      </c>
      <c r="AF524" s="239" t="s">
        <v>79</v>
      </c>
      <c r="AG524" s="239" t="s">
        <v>33</v>
      </c>
      <c r="AH524" s="239" t="s">
        <v>247</v>
      </c>
      <c r="AI524" s="239" t="s">
        <v>252</v>
      </c>
      <c r="AJ524" s="239"/>
    </row>
    <row r="525" spans="2:36" s="36" customFormat="1" ht="58.2" customHeight="1" x14ac:dyDescent="0.3">
      <c r="B525" s="238"/>
      <c r="C525" s="238"/>
      <c r="D525" s="238"/>
      <c r="E525" s="227"/>
      <c r="F525" s="227"/>
      <c r="G525" s="227"/>
      <c r="H525" s="238"/>
      <c r="I525" s="238"/>
      <c r="J525" s="11" t="s">
        <v>111</v>
      </c>
      <c r="K525" s="7" t="s">
        <v>112</v>
      </c>
      <c r="L525" s="7" t="s">
        <v>85</v>
      </c>
      <c r="M525" s="63">
        <v>1</v>
      </c>
      <c r="N525" s="239"/>
      <c r="O525" s="238"/>
      <c r="P525" s="238"/>
      <c r="Q525" s="238"/>
      <c r="R525" s="265"/>
      <c r="S525" s="265"/>
      <c r="T525" s="271"/>
      <c r="U525" s="271"/>
      <c r="V525" s="259"/>
      <c r="W525" s="261"/>
      <c r="X525" s="261"/>
      <c r="Y525" s="261"/>
      <c r="Z525" s="261"/>
      <c r="AA525" s="261"/>
      <c r="AB525" s="261"/>
      <c r="AC525" s="239"/>
      <c r="AD525" s="278"/>
      <c r="AE525" s="278"/>
      <c r="AF525" s="238"/>
      <c r="AG525" s="239"/>
      <c r="AH525" s="239"/>
      <c r="AI525" s="239"/>
      <c r="AJ525" s="238"/>
    </row>
    <row r="526" spans="2:36" s="36" customFormat="1" ht="43.2" customHeight="1" x14ac:dyDescent="0.3">
      <c r="B526" s="238"/>
      <c r="C526" s="238"/>
      <c r="D526" s="238"/>
      <c r="E526" s="227"/>
      <c r="F526" s="227"/>
      <c r="G526" s="227"/>
      <c r="H526" s="238"/>
      <c r="I526" s="238"/>
      <c r="J526" s="11" t="s">
        <v>127</v>
      </c>
      <c r="K526" s="7" t="s">
        <v>128</v>
      </c>
      <c r="L526" s="7" t="s">
        <v>85</v>
      </c>
      <c r="M526" s="63">
        <v>28</v>
      </c>
      <c r="N526" s="239"/>
      <c r="O526" s="238"/>
      <c r="P526" s="238"/>
      <c r="Q526" s="238"/>
      <c r="R526" s="265"/>
      <c r="S526" s="265"/>
      <c r="T526" s="271"/>
      <c r="U526" s="271"/>
      <c r="V526" s="260"/>
      <c r="W526" s="261"/>
      <c r="X526" s="261"/>
      <c r="Y526" s="261"/>
      <c r="Z526" s="261"/>
      <c r="AA526" s="261"/>
      <c r="AB526" s="261"/>
      <c r="AC526" s="239"/>
      <c r="AD526" s="278"/>
      <c r="AE526" s="278"/>
      <c r="AF526" s="238"/>
      <c r="AG526" s="239"/>
      <c r="AH526" s="239"/>
      <c r="AI526" s="239"/>
      <c r="AJ526" s="238"/>
    </row>
    <row r="527" spans="2:36" s="36" customFormat="1" ht="107.1" customHeight="1" x14ac:dyDescent="0.3">
      <c r="B527" s="238" t="s">
        <v>975</v>
      </c>
      <c r="C527" s="238" t="s">
        <v>422</v>
      </c>
      <c r="D527" s="238" t="s">
        <v>106</v>
      </c>
      <c r="E527" s="227" t="s">
        <v>67</v>
      </c>
      <c r="F527" s="227" t="s">
        <v>134</v>
      </c>
      <c r="G527" s="227" t="s">
        <v>147</v>
      </c>
      <c r="H527" s="238" t="s">
        <v>70</v>
      </c>
      <c r="I527" s="238" t="s">
        <v>79</v>
      </c>
      <c r="J527" s="11" t="s">
        <v>207</v>
      </c>
      <c r="K527" s="7" t="s">
        <v>107</v>
      </c>
      <c r="L527" s="7" t="s">
        <v>86</v>
      </c>
      <c r="M527" s="7">
        <v>40</v>
      </c>
      <c r="N527" s="239" t="s">
        <v>108</v>
      </c>
      <c r="O527" s="238" t="s">
        <v>420</v>
      </c>
      <c r="P527" s="238" t="s">
        <v>75</v>
      </c>
      <c r="Q527" s="238" t="s">
        <v>76</v>
      </c>
      <c r="R527" s="265" t="s">
        <v>77</v>
      </c>
      <c r="S527" s="265" t="s">
        <v>109</v>
      </c>
      <c r="T527" s="271">
        <f>V527+Y527</f>
        <v>28743.43</v>
      </c>
      <c r="U527" s="271" t="s">
        <v>79</v>
      </c>
      <c r="V527" s="258">
        <v>24431.919999999998</v>
      </c>
      <c r="W527" s="261" t="s">
        <v>79</v>
      </c>
      <c r="X527" s="261" t="s">
        <v>79</v>
      </c>
      <c r="Y527" s="261">
        <v>4311.51</v>
      </c>
      <c r="Z527" s="261" t="s">
        <v>98</v>
      </c>
      <c r="AA527" s="261" t="s">
        <v>79</v>
      </c>
      <c r="AB527" s="261">
        <v>5072.37</v>
      </c>
      <c r="AC527" s="239" t="s">
        <v>149</v>
      </c>
      <c r="AD527" s="278" t="s">
        <v>79</v>
      </c>
      <c r="AE527" s="278">
        <f>V527+Y527</f>
        <v>28743.43</v>
      </c>
      <c r="AF527" s="239" t="s">
        <v>79</v>
      </c>
      <c r="AG527" s="239" t="s">
        <v>33</v>
      </c>
      <c r="AH527" s="239" t="s">
        <v>247</v>
      </c>
      <c r="AI527" s="239" t="s">
        <v>252</v>
      </c>
      <c r="AJ527" s="239"/>
    </row>
    <row r="528" spans="2:36" s="36" customFormat="1" ht="86.1" customHeight="1" x14ac:dyDescent="0.3">
      <c r="B528" s="238"/>
      <c r="C528" s="238"/>
      <c r="D528" s="238"/>
      <c r="E528" s="227"/>
      <c r="F528" s="227"/>
      <c r="G528" s="227"/>
      <c r="H528" s="238"/>
      <c r="I528" s="238"/>
      <c r="J528" s="11" t="s">
        <v>111</v>
      </c>
      <c r="K528" s="7" t="s">
        <v>112</v>
      </c>
      <c r="L528" s="7" t="s">
        <v>85</v>
      </c>
      <c r="M528" s="7">
        <v>1</v>
      </c>
      <c r="N528" s="239"/>
      <c r="O528" s="238"/>
      <c r="P528" s="238"/>
      <c r="Q528" s="238"/>
      <c r="R528" s="265"/>
      <c r="S528" s="265"/>
      <c r="T528" s="271"/>
      <c r="U528" s="271"/>
      <c r="V528" s="259"/>
      <c r="W528" s="261"/>
      <c r="X528" s="261"/>
      <c r="Y528" s="261"/>
      <c r="Z528" s="261"/>
      <c r="AA528" s="261"/>
      <c r="AB528" s="261"/>
      <c r="AC528" s="239"/>
      <c r="AD528" s="278"/>
      <c r="AE528" s="278"/>
      <c r="AF528" s="238"/>
      <c r="AG528" s="239"/>
      <c r="AH528" s="239"/>
      <c r="AI528" s="239"/>
      <c r="AJ528" s="238"/>
    </row>
    <row r="529" spans="2:36" s="36" customFormat="1" ht="59.1" customHeight="1" x14ac:dyDescent="0.3">
      <c r="B529" s="238"/>
      <c r="C529" s="238"/>
      <c r="D529" s="238"/>
      <c r="E529" s="227"/>
      <c r="F529" s="227"/>
      <c r="G529" s="227"/>
      <c r="H529" s="238"/>
      <c r="I529" s="238"/>
      <c r="J529" s="11" t="s">
        <v>127</v>
      </c>
      <c r="K529" s="7" t="s">
        <v>128</v>
      </c>
      <c r="L529" s="7" t="s">
        <v>85</v>
      </c>
      <c r="M529" s="63">
        <v>13</v>
      </c>
      <c r="N529" s="239"/>
      <c r="O529" s="238"/>
      <c r="P529" s="238"/>
      <c r="Q529" s="238"/>
      <c r="R529" s="265"/>
      <c r="S529" s="265"/>
      <c r="T529" s="271"/>
      <c r="U529" s="271"/>
      <c r="V529" s="260"/>
      <c r="W529" s="261"/>
      <c r="X529" s="261"/>
      <c r="Y529" s="261"/>
      <c r="Z529" s="261"/>
      <c r="AA529" s="261"/>
      <c r="AB529" s="261"/>
      <c r="AC529" s="239"/>
      <c r="AD529" s="278"/>
      <c r="AE529" s="278"/>
      <c r="AF529" s="238"/>
      <c r="AG529" s="239"/>
      <c r="AH529" s="239"/>
      <c r="AI529" s="239"/>
      <c r="AJ529" s="238"/>
    </row>
    <row r="530" spans="2:36" ht="41.4" x14ac:dyDescent="0.3">
      <c r="B530" s="238" t="s">
        <v>1167</v>
      </c>
      <c r="C530" s="238" t="s">
        <v>425</v>
      </c>
      <c r="D530" s="238" t="s">
        <v>66</v>
      </c>
      <c r="E530" s="227" t="s">
        <v>67</v>
      </c>
      <c r="F530" s="227" t="s">
        <v>132</v>
      </c>
      <c r="G530" s="227" t="s">
        <v>69</v>
      </c>
      <c r="H530" s="238" t="s">
        <v>70</v>
      </c>
      <c r="I530" s="238" t="s">
        <v>79</v>
      </c>
      <c r="J530" s="11" t="s">
        <v>113</v>
      </c>
      <c r="K530" s="7" t="s">
        <v>114</v>
      </c>
      <c r="L530" s="7" t="s">
        <v>115</v>
      </c>
      <c r="M530" s="7">
        <v>2</v>
      </c>
      <c r="N530" s="239" t="s">
        <v>108</v>
      </c>
      <c r="O530" s="238" t="s">
        <v>420</v>
      </c>
      <c r="P530" s="238" t="s">
        <v>75</v>
      </c>
      <c r="Q530" s="238" t="s">
        <v>76</v>
      </c>
      <c r="R530" s="265" t="s">
        <v>77</v>
      </c>
      <c r="S530" s="265" t="s">
        <v>109</v>
      </c>
      <c r="T530" s="271">
        <f>V530+Y530</f>
        <v>113152.5</v>
      </c>
      <c r="U530" s="271" t="s">
        <v>79</v>
      </c>
      <c r="V530" s="261">
        <v>96179.62</v>
      </c>
      <c r="W530" s="261" t="s">
        <v>79</v>
      </c>
      <c r="X530" s="261" t="s">
        <v>79</v>
      </c>
      <c r="Y530" s="261">
        <v>16972.88</v>
      </c>
      <c r="Z530" s="261" t="s">
        <v>79</v>
      </c>
      <c r="AA530" s="261" t="s">
        <v>79</v>
      </c>
      <c r="AB530" s="261">
        <v>37717.5</v>
      </c>
      <c r="AC530" s="239" t="s">
        <v>80</v>
      </c>
      <c r="AD530" s="278" t="s">
        <v>79</v>
      </c>
      <c r="AE530" s="278">
        <f>V530+Y530</f>
        <v>113152.5</v>
      </c>
      <c r="AF530" s="238" t="s">
        <v>79</v>
      </c>
      <c r="AG530" s="239" t="s">
        <v>33</v>
      </c>
      <c r="AH530" s="239" t="s">
        <v>167</v>
      </c>
      <c r="AI530" s="239" t="s">
        <v>405</v>
      </c>
      <c r="AJ530" s="238"/>
    </row>
    <row r="531" spans="2:36" ht="55.2" x14ac:dyDescent="0.3">
      <c r="B531" s="238"/>
      <c r="C531" s="238"/>
      <c r="D531" s="238"/>
      <c r="E531" s="227"/>
      <c r="F531" s="227"/>
      <c r="G531" s="227"/>
      <c r="H531" s="238"/>
      <c r="I531" s="238"/>
      <c r="J531" s="11" t="s">
        <v>116</v>
      </c>
      <c r="K531" s="7" t="s">
        <v>117</v>
      </c>
      <c r="L531" s="7" t="s">
        <v>85</v>
      </c>
      <c r="M531" s="7">
        <v>2</v>
      </c>
      <c r="N531" s="239"/>
      <c r="O531" s="238"/>
      <c r="P531" s="238"/>
      <c r="Q531" s="238"/>
      <c r="R531" s="265"/>
      <c r="S531" s="265"/>
      <c r="T531" s="271"/>
      <c r="U531" s="271"/>
      <c r="V531" s="261"/>
      <c r="W531" s="261"/>
      <c r="X531" s="261"/>
      <c r="Y531" s="261"/>
      <c r="Z531" s="261"/>
      <c r="AA531" s="261"/>
      <c r="AB531" s="261"/>
      <c r="AC531" s="239"/>
      <c r="AD531" s="278"/>
      <c r="AE531" s="278"/>
      <c r="AF531" s="238"/>
      <c r="AG531" s="239"/>
      <c r="AH531" s="239"/>
      <c r="AI531" s="239"/>
      <c r="AJ531" s="238"/>
    </row>
    <row r="532" spans="2:36" ht="41.4" x14ac:dyDescent="0.3">
      <c r="B532" s="238"/>
      <c r="C532" s="238"/>
      <c r="D532" s="238"/>
      <c r="E532" s="227"/>
      <c r="F532" s="227"/>
      <c r="G532" s="227"/>
      <c r="H532" s="238"/>
      <c r="I532" s="238"/>
      <c r="J532" s="11" t="s">
        <v>208</v>
      </c>
      <c r="K532" s="7" t="s">
        <v>118</v>
      </c>
      <c r="L532" s="7" t="s">
        <v>119</v>
      </c>
      <c r="M532" s="7">
        <v>2</v>
      </c>
      <c r="N532" s="239"/>
      <c r="O532" s="238"/>
      <c r="P532" s="238"/>
      <c r="Q532" s="238"/>
      <c r="R532" s="265"/>
      <c r="S532" s="265"/>
      <c r="T532" s="271"/>
      <c r="U532" s="271"/>
      <c r="V532" s="261"/>
      <c r="W532" s="261"/>
      <c r="X532" s="261"/>
      <c r="Y532" s="261"/>
      <c r="Z532" s="261"/>
      <c r="AA532" s="261"/>
      <c r="AB532" s="261"/>
      <c r="AC532" s="239"/>
      <c r="AD532" s="278"/>
      <c r="AE532" s="278"/>
      <c r="AF532" s="238"/>
      <c r="AG532" s="239"/>
      <c r="AH532" s="239"/>
      <c r="AI532" s="239"/>
      <c r="AJ532" s="238"/>
    </row>
    <row r="533" spans="2:36" ht="54" customHeight="1" x14ac:dyDescent="0.3">
      <c r="B533" s="238"/>
      <c r="C533" s="238"/>
      <c r="D533" s="238"/>
      <c r="E533" s="227"/>
      <c r="F533" s="227"/>
      <c r="G533" s="227"/>
      <c r="H533" s="238"/>
      <c r="I533" s="238"/>
      <c r="J533" s="11" t="s">
        <v>120</v>
      </c>
      <c r="K533" s="7" t="s">
        <v>121</v>
      </c>
      <c r="L533" s="7" t="s">
        <v>119</v>
      </c>
      <c r="M533" s="63">
        <v>2</v>
      </c>
      <c r="N533" s="239"/>
      <c r="O533" s="238"/>
      <c r="P533" s="238"/>
      <c r="Q533" s="238"/>
      <c r="R533" s="265"/>
      <c r="S533" s="265"/>
      <c r="T533" s="271"/>
      <c r="U533" s="271"/>
      <c r="V533" s="261"/>
      <c r="W533" s="261"/>
      <c r="X533" s="261"/>
      <c r="Y533" s="261"/>
      <c r="Z533" s="261"/>
      <c r="AA533" s="261"/>
      <c r="AB533" s="261"/>
      <c r="AC533" s="239"/>
      <c r="AD533" s="278"/>
      <c r="AE533" s="278"/>
      <c r="AF533" s="238"/>
      <c r="AG533" s="239"/>
      <c r="AH533" s="239"/>
      <c r="AI533" s="239"/>
      <c r="AJ533" s="238"/>
    </row>
    <row r="534" spans="2:36" s="36" customFormat="1" ht="96.6" x14ac:dyDescent="0.3">
      <c r="B534" s="238" t="s">
        <v>1168</v>
      </c>
      <c r="C534" s="238" t="s">
        <v>989</v>
      </c>
      <c r="D534" s="238" t="s">
        <v>106</v>
      </c>
      <c r="E534" s="227" t="s">
        <v>67</v>
      </c>
      <c r="F534" s="227" t="s">
        <v>134</v>
      </c>
      <c r="G534" s="227" t="s">
        <v>147</v>
      </c>
      <c r="H534" s="238" t="s">
        <v>70</v>
      </c>
      <c r="I534" s="238" t="s">
        <v>79</v>
      </c>
      <c r="J534" s="11" t="s">
        <v>207</v>
      </c>
      <c r="K534" s="7" t="s">
        <v>107</v>
      </c>
      <c r="L534" s="7" t="s">
        <v>86</v>
      </c>
      <c r="M534" s="63">
        <v>40</v>
      </c>
      <c r="N534" s="239" t="s">
        <v>108</v>
      </c>
      <c r="O534" s="238" t="s">
        <v>420</v>
      </c>
      <c r="P534" s="238" t="s">
        <v>75</v>
      </c>
      <c r="Q534" s="238" t="s">
        <v>76</v>
      </c>
      <c r="R534" s="265" t="s">
        <v>77</v>
      </c>
      <c r="S534" s="265" t="s">
        <v>109</v>
      </c>
      <c r="T534" s="271">
        <f>V534+Y534</f>
        <v>41867.58</v>
      </c>
      <c r="U534" s="271" t="s">
        <v>79</v>
      </c>
      <c r="V534" s="258">
        <v>35587.47</v>
      </c>
      <c r="W534" s="261" t="s">
        <v>79</v>
      </c>
      <c r="X534" s="261" t="s">
        <v>79</v>
      </c>
      <c r="Y534" s="261">
        <v>6280.11</v>
      </c>
      <c r="Z534" s="261" t="s">
        <v>98</v>
      </c>
      <c r="AA534" s="261" t="s">
        <v>79</v>
      </c>
      <c r="AB534" s="261">
        <v>7384.8</v>
      </c>
      <c r="AC534" s="239" t="s">
        <v>149</v>
      </c>
      <c r="AD534" s="278" t="s">
        <v>79</v>
      </c>
      <c r="AE534" s="278">
        <f>V534+Y534</f>
        <v>41867.58</v>
      </c>
      <c r="AF534" s="238" t="s">
        <v>79</v>
      </c>
      <c r="AG534" s="239" t="s">
        <v>33</v>
      </c>
      <c r="AH534" s="239" t="s">
        <v>167</v>
      </c>
      <c r="AI534" s="239" t="s">
        <v>232</v>
      </c>
      <c r="AJ534" s="238"/>
    </row>
    <row r="535" spans="2:36" s="36" customFormat="1" ht="58.2" customHeight="1" x14ac:dyDescent="0.3">
      <c r="B535" s="238"/>
      <c r="C535" s="238"/>
      <c r="D535" s="238"/>
      <c r="E535" s="227"/>
      <c r="F535" s="227"/>
      <c r="G535" s="227"/>
      <c r="H535" s="238"/>
      <c r="I535" s="238"/>
      <c r="J535" s="11" t="s">
        <v>111</v>
      </c>
      <c r="K535" s="7" t="s">
        <v>112</v>
      </c>
      <c r="L535" s="7" t="s">
        <v>85</v>
      </c>
      <c r="M535" s="63">
        <v>1</v>
      </c>
      <c r="N535" s="239"/>
      <c r="O535" s="238"/>
      <c r="P535" s="238"/>
      <c r="Q535" s="238"/>
      <c r="R535" s="265"/>
      <c r="S535" s="265"/>
      <c r="T535" s="271"/>
      <c r="U535" s="271"/>
      <c r="V535" s="259"/>
      <c r="W535" s="261"/>
      <c r="X535" s="261"/>
      <c r="Y535" s="261"/>
      <c r="Z535" s="261"/>
      <c r="AA535" s="261"/>
      <c r="AB535" s="261"/>
      <c r="AC535" s="239"/>
      <c r="AD535" s="278"/>
      <c r="AE535" s="278"/>
      <c r="AF535" s="238"/>
      <c r="AG535" s="239"/>
      <c r="AH535" s="239"/>
      <c r="AI535" s="239"/>
      <c r="AJ535" s="238"/>
    </row>
    <row r="536" spans="2:36" s="36" customFormat="1" ht="43.2" customHeight="1" x14ac:dyDescent="0.3">
      <c r="B536" s="238"/>
      <c r="C536" s="238"/>
      <c r="D536" s="238"/>
      <c r="E536" s="227"/>
      <c r="F536" s="227"/>
      <c r="G536" s="227"/>
      <c r="H536" s="238"/>
      <c r="I536" s="238"/>
      <c r="J536" s="11" t="s">
        <v>127</v>
      </c>
      <c r="K536" s="7" t="s">
        <v>128</v>
      </c>
      <c r="L536" s="7" t="s">
        <v>85</v>
      </c>
      <c r="M536" s="63">
        <v>20</v>
      </c>
      <c r="N536" s="239"/>
      <c r="O536" s="238"/>
      <c r="P536" s="238"/>
      <c r="Q536" s="238"/>
      <c r="R536" s="265"/>
      <c r="S536" s="265"/>
      <c r="T536" s="271"/>
      <c r="U536" s="271"/>
      <c r="V536" s="260"/>
      <c r="W536" s="261"/>
      <c r="X536" s="261"/>
      <c r="Y536" s="261"/>
      <c r="Z536" s="261"/>
      <c r="AA536" s="261"/>
      <c r="AB536" s="261"/>
      <c r="AC536" s="239"/>
      <c r="AD536" s="278"/>
      <c r="AE536" s="278"/>
      <c r="AF536" s="238"/>
      <c r="AG536" s="239"/>
      <c r="AH536" s="239"/>
      <c r="AI536" s="239"/>
      <c r="AJ536" s="238"/>
    </row>
    <row r="537" spans="2:36" s="36" customFormat="1" ht="132" customHeight="1" x14ac:dyDescent="0.3">
      <c r="B537" s="238" t="s">
        <v>1170</v>
      </c>
      <c r="C537" s="238" t="s">
        <v>426</v>
      </c>
      <c r="D537" s="238" t="s">
        <v>106</v>
      </c>
      <c r="E537" s="227" t="s">
        <v>67</v>
      </c>
      <c r="F537" s="227" t="s">
        <v>134</v>
      </c>
      <c r="G537" s="227" t="s">
        <v>147</v>
      </c>
      <c r="H537" s="238" t="s">
        <v>70</v>
      </c>
      <c r="I537" s="238" t="s">
        <v>79</v>
      </c>
      <c r="J537" s="11" t="s">
        <v>207</v>
      </c>
      <c r="K537" s="7" t="s">
        <v>107</v>
      </c>
      <c r="L537" s="7" t="s">
        <v>86</v>
      </c>
      <c r="M537" s="7">
        <v>40</v>
      </c>
      <c r="N537" s="239" t="s">
        <v>108</v>
      </c>
      <c r="O537" s="238" t="s">
        <v>420</v>
      </c>
      <c r="P537" s="238" t="s">
        <v>75</v>
      </c>
      <c r="Q537" s="238" t="s">
        <v>76</v>
      </c>
      <c r="R537" s="265" t="s">
        <v>77</v>
      </c>
      <c r="S537" s="265" t="s">
        <v>109</v>
      </c>
      <c r="T537" s="271">
        <f>V537+Y537</f>
        <v>31391.360000000001</v>
      </c>
      <c r="U537" s="271" t="s">
        <v>79</v>
      </c>
      <c r="V537" s="258">
        <v>26682.65</v>
      </c>
      <c r="W537" s="261" t="s">
        <v>79</v>
      </c>
      <c r="X537" s="261" t="s">
        <v>79</v>
      </c>
      <c r="Y537" s="261">
        <v>4708.71</v>
      </c>
      <c r="Z537" s="261" t="s">
        <v>98</v>
      </c>
      <c r="AA537" s="261" t="s">
        <v>79</v>
      </c>
      <c r="AB537" s="261">
        <v>5539.65</v>
      </c>
      <c r="AC537" s="239" t="s">
        <v>149</v>
      </c>
      <c r="AD537" s="278" t="s">
        <v>79</v>
      </c>
      <c r="AE537" s="278">
        <f>V537+Y537</f>
        <v>31391.360000000001</v>
      </c>
      <c r="AF537" s="239" t="s">
        <v>79</v>
      </c>
      <c r="AG537" s="239" t="s">
        <v>33</v>
      </c>
      <c r="AH537" s="239" t="s">
        <v>167</v>
      </c>
      <c r="AI537" s="239" t="s">
        <v>232</v>
      </c>
      <c r="AJ537" s="239"/>
    </row>
    <row r="538" spans="2:36" s="36" customFormat="1" ht="86.1" customHeight="1" x14ac:dyDescent="0.3">
      <c r="B538" s="238"/>
      <c r="C538" s="238"/>
      <c r="D538" s="238"/>
      <c r="E538" s="227"/>
      <c r="F538" s="227"/>
      <c r="G538" s="227"/>
      <c r="H538" s="238"/>
      <c r="I538" s="238"/>
      <c r="J538" s="11" t="s">
        <v>111</v>
      </c>
      <c r="K538" s="7" t="s">
        <v>112</v>
      </c>
      <c r="L538" s="7" t="s">
        <v>85</v>
      </c>
      <c r="M538" s="7">
        <v>1</v>
      </c>
      <c r="N538" s="239"/>
      <c r="O538" s="238"/>
      <c r="P538" s="238"/>
      <c r="Q538" s="238"/>
      <c r="R538" s="265"/>
      <c r="S538" s="265"/>
      <c r="T538" s="271"/>
      <c r="U538" s="271"/>
      <c r="V538" s="259"/>
      <c r="W538" s="261"/>
      <c r="X538" s="261"/>
      <c r="Y538" s="261"/>
      <c r="Z538" s="261"/>
      <c r="AA538" s="261"/>
      <c r="AB538" s="261"/>
      <c r="AC538" s="239"/>
      <c r="AD538" s="278"/>
      <c r="AE538" s="278"/>
      <c r="AF538" s="238"/>
      <c r="AG538" s="239"/>
      <c r="AH538" s="239"/>
      <c r="AI538" s="239"/>
      <c r="AJ538" s="238"/>
    </row>
    <row r="539" spans="2:36" s="36" customFormat="1" ht="59.1" customHeight="1" x14ac:dyDescent="0.3">
      <c r="B539" s="238"/>
      <c r="C539" s="238"/>
      <c r="D539" s="238"/>
      <c r="E539" s="227"/>
      <c r="F539" s="227"/>
      <c r="G539" s="227"/>
      <c r="H539" s="238"/>
      <c r="I539" s="238"/>
      <c r="J539" s="11" t="s">
        <v>127</v>
      </c>
      <c r="K539" s="7" t="s">
        <v>128</v>
      </c>
      <c r="L539" s="7" t="s">
        <v>85</v>
      </c>
      <c r="M539" s="63">
        <v>50</v>
      </c>
      <c r="N539" s="239"/>
      <c r="O539" s="238"/>
      <c r="P539" s="238"/>
      <c r="Q539" s="238"/>
      <c r="R539" s="265"/>
      <c r="S539" s="265"/>
      <c r="T539" s="271"/>
      <c r="U539" s="271"/>
      <c r="V539" s="260"/>
      <c r="W539" s="261"/>
      <c r="X539" s="261"/>
      <c r="Y539" s="261"/>
      <c r="Z539" s="261"/>
      <c r="AA539" s="261"/>
      <c r="AB539" s="261"/>
      <c r="AC539" s="239"/>
      <c r="AD539" s="278"/>
      <c r="AE539" s="278"/>
      <c r="AF539" s="238"/>
      <c r="AG539" s="239"/>
      <c r="AH539" s="239"/>
      <c r="AI539" s="239"/>
      <c r="AJ539" s="238"/>
    </row>
    <row r="540" spans="2:36" s="36" customFormat="1" ht="89.1" customHeight="1" x14ac:dyDescent="0.3">
      <c r="B540" s="238" t="s">
        <v>1169</v>
      </c>
      <c r="C540" s="238" t="s">
        <v>428</v>
      </c>
      <c r="D540" s="238" t="s">
        <v>106</v>
      </c>
      <c r="E540" s="227" t="s">
        <v>67</v>
      </c>
      <c r="F540" s="227" t="s">
        <v>134</v>
      </c>
      <c r="G540" s="227" t="s">
        <v>147</v>
      </c>
      <c r="H540" s="238" t="s">
        <v>70</v>
      </c>
      <c r="I540" s="238" t="s">
        <v>79</v>
      </c>
      <c r="J540" s="28" t="s">
        <v>207</v>
      </c>
      <c r="K540" s="14" t="s">
        <v>107</v>
      </c>
      <c r="L540" s="14" t="s">
        <v>86</v>
      </c>
      <c r="M540" s="14">
        <v>40</v>
      </c>
      <c r="N540" s="239" t="s">
        <v>108</v>
      </c>
      <c r="O540" s="238" t="s">
        <v>420</v>
      </c>
      <c r="P540" s="238" t="s">
        <v>75</v>
      </c>
      <c r="Q540" s="238" t="s">
        <v>76</v>
      </c>
      <c r="R540" s="265" t="s">
        <v>77</v>
      </c>
      <c r="S540" s="265" t="s">
        <v>109</v>
      </c>
      <c r="T540" s="271">
        <f>V540+Y540</f>
        <v>21304.98</v>
      </c>
      <c r="U540" s="271" t="s">
        <v>79</v>
      </c>
      <c r="V540" s="258">
        <v>18109.3</v>
      </c>
      <c r="W540" s="261" t="s">
        <v>79</v>
      </c>
      <c r="X540" s="261" t="s">
        <v>79</v>
      </c>
      <c r="Y540" s="261">
        <v>3195.68</v>
      </c>
      <c r="Z540" s="261" t="s">
        <v>98</v>
      </c>
      <c r="AA540" s="261" t="s">
        <v>79</v>
      </c>
      <c r="AB540" s="261">
        <v>3759.71</v>
      </c>
      <c r="AC540" s="239" t="s">
        <v>149</v>
      </c>
      <c r="AD540" s="278" t="s">
        <v>79</v>
      </c>
      <c r="AE540" s="278">
        <f>V540+Y540</f>
        <v>21304.98</v>
      </c>
      <c r="AF540" s="239" t="s">
        <v>79</v>
      </c>
      <c r="AG540" s="239" t="s">
        <v>33</v>
      </c>
      <c r="AH540" s="239" t="s">
        <v>167</v>
      </c>
      <c r="AI540" s="239" t="s">
        <v>232</v>
      </c>
      <c r="AJ540" s="239"/>
    </row>
    <row r="541" spans="2:36" s="36" customFormat="1" ht="86.1" customHeight="1" x14ac:dyDescent="0.3">
      <c r="B541" s="238"/>
      <c r="C541" s="238"/>
      <c r="D541" s="238"/>
      <c r="E541" s="227"/>
      <c r="F541" s="227"/>
      <c r="G541" s="227"/>
      <c r="H541" s="238"/>
      <c r="I541" s="238"/>
      <c r="J541" s="11" t="s">
        <v>111</v>
      </c>
      <c r="K541" s="7" t="s">
        <v>112</v>
      </c>
      <c r="L541" s="7" t="s">
        <v>85</v>
      </c>
      <c r="M541" s="7">
        <v>1</v>
      </c>
      <c r="N541" s="239"/>
      <c r="O541" s="238"/>
      <c r="P541" s="238"/>
      <c r="Q541" s="238"/>
      <c r="R541" s="265"/>
      <c r="S541" s="265"/>
      <c r="T541" s="271"/>
      <c r="U541" s="271"/>
      <c r="V541" s="259"/>
      <c r="W541" s="261"/>
      <c r="X541" s="261"/>
      <c r="Y541" s="261"/>
      <c r="Z541" s="261"/>
      <c r="AA541" s="261"/>
      <c r="AB541" s="261"/>
      <c r="AC541" s="239"/>
      <c r="AD541" s="278"/>
      <c r="AE541" s="278"/>
      <c r="AF541" s="238"/>
      <c r="AG541" s="239"/>
      <c r="AH541" s="239"/>
      <c r="AI541" s="239"/>
      <c r="AJ541" s="238"/>
    </row>
    <row r="542" spans="2:36" s="36" customFormat="1" ht="88.5" customHeight="1" x14ac:dyDescent="0.3">
      <c r="B542" s="238"/>
      <c r="C542" s="238"/>
      <c r="D542" s="238"/>
      <c r="E542" s="227"/>
      <c r="F542" s="227"/>
      <c r="G542" s="227"/>
      <c r="H542" s="238"/>
      <c r="I542" s="238"/>
      <c r="J542" s="11" t="s">
        <v>127</v>
      </c>
      <c r="K542" s="7" t="s">
        <v>128</v>
      </c>
      <c r="L542" s="7" t="s">
        <v>85</v>
      </c>
      <c r="M542" s="63">
        <v>12</v>
      </c>
      <c r="N542" s="239"/>
      <c r="O542" s="238"/>
      <c r="P542" s="238"/>
      <c r="Q542" s="238"/>
      <c r="R542" s="265"/>
      <c r="S542" s="265"/>
      <c r="T542" s="271"/>
      <c r="U542" s="271"/>
      <c r="V542" s="260"/>
      <c r="W542" s="261"/>
      <c r="X542" s="261"/>
      <c r="Y542" s="261"/>
      <c r="Z542" s="261"/>
      <c r="AA542" s="261"/>
      <c r="AB542" s="261"/>
      <c r="AC542" s="239"/>
      <c r="AD542" s="278"/>
      <c r="AE542" s="278"/>
      <c r="AF542" s="238"/>
      <c r="AG542" s="239"/>
      <c r="AH542" s="239"/>
      <c r="AI542" s="239"/>
      <c r="AJ542" s="238"/>
    </row>
    <row r="543" spans="2:36" s="36" customFormat="1" ht="96.6" x14ac:dyDescent="0.3">
      <c r="B543" s="238" t="s">
        <v>1256</v>
      </c>
      <c r="C543" s="238" t="s">
        <v>989</v>
      </c>
      <c r="D543" s="238" t="s">
        <v>106</v>
      </c>
      <c r="E543" s="227" t="s">
        <v>67</v>
      </c>
      <c r="F543" s="227" t="s">
        <v>134</v>
      </c>
      <c r="G543" s="227" t="s">
        <v>147</v>
      </c>
      <c r="H543" s="238" t="s">
        <v>70</v>
      </c>
      <c r="I543" s="238" t="s">
        <v>79</v>
      </c>
      <c r="J543" s="11" t="s">
        <v>207</v>
      </c>
      <c r="K543" s="7" t="s">
        <v>107</v>
      </c>
      <c r="L543" s="7" t="s">
        <v>86</v>
      </c>
      <c r="M543" s="63">
        <v>40</v>
      </c>
      <c r="N543" s="239" t="s">
        <v>108</v>
      </c>
      <c r="O543" s="238" t="s">
        <v>420</v>
      </c>
      <c r="P543" s="238" t="s">
        <v>75</v>
      </c>
      <c r="Q543" s="238" t="s">
        <v>76</v>
      </c>
      <c r="R543" s="265" t="s">
        <v>77</v>
      </c>
      <c r="S543" s="265" t="s">
        <v>109</v>
      </c>
      <c r="T543" s="271">
        <f>V543+Y543</f>
        <v>20000</v>
      </c>
      <c r="U543" s="271" t="s">
        <v>79</v>
      </c>
      <c r="V543" s="258">
        <v>17000</v>
      </c>
      <c r="W543" s="261" t="s">
        <v>79</v>
      </c>
      <c r="X543" s="261" t="s">
        <v>79</v>
      </c>
      <c r="Y543" s="261">
        <v>3000</v>
      </c>
      <c r="Z543" s="261" t="s">
        <v>98</v>
      </c>
      <c r="AA543" s="261" t="s">
        <v>79</v>
      </c>
      <c r="AB543" s="261">
        <v>3530</v>
      </c>
      <c r="AC543" s="239" t="s">
        <v>149</v>
      </c>
      <c r="AD543" s="278" t="s">
        <v>79</v>
      </c>
      <c r="AE543" s="278">
        <f>V543+Y543</f>
        <v>20000</v>
      </c>
      <c r="AF543" s="238" t="s">
        <v>79</v>
      </c>
      <c r="AG543" s="239" t="s">
        <v>33</v>
      </c>
      <c r="AH543" s="239" t="s">
        <v>406</v>
      </c>
      <c r="AI543" s="239" t="s">
        <v>510</v>
      </c>
      <c r="AJ543" s="238"/>
    </row>
    <row r="544" spans="2:36" s="36" customFormat="1" ht="58.2" customHeight="1" x14ac:dyDescent="0.3">
      <c r="B544" s="238"/>
      <c r="C544" s="238"/>
      <c r="D544" s="238"/>
      <c r="E544" s="227"/>
      <c r="F544" s="227"/>
      <c r="G544" s="227"/>
      <c r="H544" s="238"/>
      <c r="I544" s="238"/>
      <c r="J544" s="11" t="s">
        <v>111</v>
      </c>
      <c r="K544" s="7" t="s">
        <v>112</v>
      </c>
      <c r="L544" s="7" t="s">
        <v>85</v>
      </c>
      <c r="M544" s="63">
        <v>1</v>
      </c>
      <c r="N544" s="239"/>
      <c r="O544" s="238"/>
      <c r="P544" s="238"/>
      <c r="Q544" s="238"/>
      <c r="R544" s="265"/>
      <c r="S544" s="265"/>
      <c r="T544" s="271"/>
      <c r="U544" s="271"/>
      <c r="V544" s="259"/>
      <c r="W544" s="261"/>
      <c r="X544" s="261"/>
      <c r="Y544" s="261"/>
      <c r="Z544" s="261"/>
      <c r="AA544" s="261"/>
      <c r="AB544" s="261"/>
      <c r="AC544" s="239"/>
      <c r="AD544" s="278"/>
      <c r="AE544" s="278"/>
      <c r="AF544" s="238"/>
      <c r="AG544" s="239"/>
      <c r="AH544" s="239"/>
      <c r="AI544" s="239"/>
      <c r="AJ544" s="238"/>
    </row>
    <row r="545" spans="2:36" s="36" customFormat="1" ht="43.2" customHeight="1" x14ac:dyDescent="0.3">
      <c r="B545" s="238"/>
      <c r="C545" s="238"/>
      <c r="D545" s="238"/>
      <c r="E545" s="227"/>
      <c r="F545" s="227"/>
      <c r="G545" s="227"/>
      <c r="H545" s="238"/>
      <c r="I545" s="238"/>
      <c r="J545" s="11" t="s">
        <v>127</v>
      </c>
      <c r="K545" s="7" t="s">
        <v>128</v>
      </c>
      <c r="L545" s="7" t="s">
        <v>85</v>
      </c>
      <c r="M545" s="63">
        <v>10</v>
      </c>
      <c r="N545" s="239"/>
      <c r="O545" s="238"/>
      <c r="P545" s="238"/>
      <c r="Q545" s="238"/>
      <c r="R545" s="265"/>
      <c r="S545" s="265"/>
      <c r="T545" s="271"/>
      <c r="U545" s="271"/>
      <c r="V545" s="260"/>
      <c r="W545" s="261"/>
      <c r="X545" s="261"/>
      <c r="Y545" s="261"/>
      <c r="Z545" s="261"/>
      <c r="AA545" s="261"/>
      <c r="AB545" s="261"/>
      <c r="AC545" s="239"/>
      <c r="AD545" s="278"/>
      <c r="AE545" s="278"/>
      <c r="AF545" s="238"/>
      <c r="AG545" s="239"/>
      <c r="AH545" s="239"/>
      <c r="AI545" s="239"/>
      <c r="AJ545" s="238"/>
    </row>
    <row r="546" spans="2:36" s="36" customFormat="1" ht="96.6" x14ac:dyDescent="0.3">
      <c r="B546" s="231" t="s">
        <v>577</v>
      </c>
      <c r="C546" s="232" t="s">
        <v>578</v>
      </c>
      <c r="D546" s="231" t="s">
        <v>106</v>
      </c>
      <c r="E546" s="226" t="s">
        <v>67</v>
      </c>
      <c r="F546" s="226" t="s">
        <v>134</v>
      </c>
      <c r="G546" s="226" t="s">
        <v>147</v>
      </c>
      <c r="H546" s="238" t="s">
        <v>70</v>
      </c>
      <c r="I546" s="231" t="s">
        <v>79</v>
      </c>
      <c r="J546" s="11" t="s">
        <v>207</v>
      </c>
      <c r="K546" s="7" t="s">
        <v>107</v>
      </c>
      <c r="L546" s="7" t="s">
        <v>86</v>
      </c>
      <c r="M546" s="63">
        <v>40</v>
      </c>
      <c r="N546" s="239" t="s">
        <v>108</v>
      </c>
      <c r="O546" s="227" t="s">
        <v>579</v>
      </c>
      <c r="P546" s="238" t="s">
        <v>75</v>
      </c>
      <c r="Q546" s="238" t="s">
        <v>76</v>
      </c>
      <c r="R546" s="265" t="s">
        <v>77</v>
      </c>
      <c r="S546" s="265" t="s">
        <v>109</v>
      </c>
      <c r="T546" s="271">
        <f>V546+Y546</f>
        <v>183755.21</v>
      </c>
      <c r="U546" s="271">
        <f>T546/M547</f>
        <v>26250.744285714285</v>
      </c>
      <c r="V546" s="247">
        <v>156191.93</v>
      </c>
      <c r="W546" s="258" t="s">
        <v>98</v>
      </c>
      <c r="X546" s="258" t="s">
        <v>98</v>
      </c>
      <c r="Y546" s="247">
        <v>27563.279999999999</v>
      </c>
      <c r="Z546" s="261" t="s">
        <v>98</v>
      </c>
      <c r="AA546" s="261" t="s">
        <v>79</v>
      </c>
      <c r="AB546" s="247">
        <v>14897.12</v>
      </c>
      <c r="AC546" s="239" t="s">
        <v>149</v>
      </c>
      <c r="AD546" s="274" t="s">
        <v>98</v>
      </c>
      <c r="AE546" s="278">
        <f>V546+Y546</f>
        <v>183755.21</v>
      </c>
      <c r="AF546" s="238" t="s">
        <v>79</v>
      </c>
      <c r="AG546" s="239" t="s">
        <v>33</v>
      </c>
      <c r="AH546" s="239" t="s">
        <v>174</v>
      </c>
      <c r="AI546" s="239" t="s">
        <v>176</v>
      </c>
      <c r="AJ546" s="238"/>
    </row>
    <row r="547" spans="2:36" s="36" customFormat="1" ht="73.2" customHeight="1" x14ac:dyDescent="0.3">
      <c r="B547" s="238"/>
      <c r="C547" s="238"/>
      <c r="D547" s="238"/>
      <c r="E547" s="227"/>
      <c r="F547" s="227"/>
      <c r="G547" s="227"/>
      <c r="H547" s="238"/>
      <c r="I547" s="232"/>
      <c r="J547" s="11" t="s">
        <v>111</v>
      </c>
      <c r="K547" s="7" t="s">
        <v>112</v>
      </c>
      <c r="L547" s="7" t="s">
        <v>85</v>
      </c>
      <c r="M547" s="63">
        <v>7</v>
      </c>
      <c r="N547" s="239"/>
      <c r="O547" s="227"/>
      <c r="P547" s="238"/>
      <c r="Q547" s="238"/>
      <c r="R547" s="265"/>
      <c r="S547" s="265"/>
      <c r="T547" s="271"/>
      <c r="U547" s="271"/>
      <c r="V547" s="248"/>
      <c r="W547" s="259"/>
      <c r="X547" s="259"/>
      <c r="Y547" s="248"/>
      <c r="Z547" s="261"/>
      <c r="AA547" s="261"/>
      <c r="AB547" s="248"/>
      <c r="AC547" s="239"/>
      <c r="AD547" s="275"/>
      <c r="AE547" s="278"/>
      <c r="AF547" s="238"/>
      <c r="AG547" s="239"/>
      <c r="AH547" s="239"/>
      <c r="AI547" s="239"/>
      <c r="AJ547" s="238"/>
    </row>
    <row r="548" spans="2:36" s="36" customFormat="1" ht="43.2" customHeight="1" x14ac:dyDescent="0.3">
      <c r="B548" s="238"/>
      <c r="C548" s="238"/>
      <c r="D548" s="238"/>
      <c r="E548" s="227"/>
      <c r="F548" s="227"/>
      <c r="G548" s="227"/>
      <c r="H548" s="231"/>
      <c r="I548" s="233"/>
      <c r="J548" s="11" t="s">
        <v>127</v>
      </c>
      <c r="K548" s="7" t="s">
        <v>128</v>
      </c>
      <c r="L548" s="7" t="s">
        <v>85</v>
      </c>
      <c r="M548" s="63">
        <v>150</v>
      </c>
      <c r="N548" s="247"/>
      <c r="O548" s="227"/>
      <c r="P548" s="231"/>
      <c r="Q548" s="231"/>
      <c r="R548" s="262"/>
      <c r="S548" s="262"/>
      <c r="T548" s="266"/>
      <c r="U548" s="266"/>
      <c r="V548" s="249"/>
      <c r="W548" s="260"/>
      <c r="X548" s="260"/>
      <c r="Y548" s="249"/>
      <c r="Z548" s="258"/>
      <c r="AA548" s="258"/>
      <c r="AB548" s="249"/>
      <c r="AC548" s="247"/>
      <c r="AD548" s="276"/>
      <c r="AE548" s="274"/>
      <c r="AF548" s="231"/>
      <c r="AG548" s="247"/>
      <c r="AH548" s="247"/>
      <c r="AI548" s="247"/>
      <c r="AJ548" s="238"/>
    </row>
    <row r="549" spans="2:36" s="36" customFormat="1" ht="63.75" customHeight="1" x14ac:dyDescent="0.3">
      <c r="B549" s="231" t="s">
        <v>580</v>
      </c>
      <c r="C549" s="231" t="s">
        <v>581</v>
      </c>
      <c r="D549" s="231" t="s">
        <v>106</v>
      </c>
      <c r="E549" s="226" t="s">
        <v>67</v>
      </c>
      <c r="F549" s="226" t="s">
        <v>132</v>
      </c>
      <c r="G549" s="226" t="s">
        <v>69</v>
      </c>
      <c r="H549" s="231" t="s">
        <v>70</v>
      </c>
      <c r="I549" s="231" t="s">
        <v>98</v>
      </c>
      <c r="J549" s="11" t="s">
        <v>113</v>
      </c>
      <c r="K549" s="7" t="s">
        <v>114</v>
      </c>
      <c r="L549" s="7" t="s">
        <v>115</v>
      </c>
      <c r="M549" s="7">
        <v>1</v>
      </c>
      <c r="N549" s="239" t="s">
        <v>108</v>
      </c>
      <c r="O549" s="227" t="s">
        <v>582</v>
      </c>
      <c r="P549" s="231" t="s">
        <v>75</v>
      </c>
      <c r="Q549" s="231" t="s">
        <v>76</v>
      </c>
      <c r="R549" s="231" t="s">
        <v>77</v>
      </c>
      <c r="S549" s="265" t="s">
        <v>109</v>
      </c>
      <c r="T549" s="271">
        <f>V549+Y549</f>
        <v>58500</v>
      </c>
      <c r="U549" s="271">
        <f>+T549/M550</f>
        <v>58500</v>
      </c>
      <c r="V549" s="252">
        <v>49725</v>
      </c>
      <c r="W549" s="250" t="s">
        <v>98</v>
      </c>
      <c r="X549" s="250" t="s">
        <v>98</v>
      </c>
      <c r="Y549" s="252">
        <v>8775</v>
      </c>
      <c r="Z549" s="261" t="s">
        <v>98</v>
      </c>
      <c r="AA549" s="261" t="s">
        <v>98</v>
      </c>
      <c r="AB549" s="247">
        <v>4743.24</v>
      </c>
      <c r="AC549" s="239" t="s">
        <v>80</v>
      </c>
      <c r="AD549" s="278" t="s">
        <v>98</v>
      </c>
      <c r="AE549" s="239">
        <f>+V549+Y549</f>
        <v>58500</v>
      </c>
      <c r="AF549" s="238" t="s">
        <v>98</v>
      </c>
      <c r="AG549" s="239" t="s">
        <v>33</v>
      </c>
      <c r="AH549" s="239" t="s">
        <v>174</v>
      </c>
      <c r="AI549" s="239" t="s">
        <v>158</v>
      </c>
      <c r="AJ549" s="238"/>
    </row>
    <row r="550" spans="2:36" s="36" customFormat="1" ht="81" customHeight="1" x14ac:dyDescent="0.3">
      <c r="B550" s="238"/>
      <c r="C550" s="238"/>
      <c r="D550" s="238"/>
      <c r="E550" s="227"/>
      <c r="F550" s="227"/>
      <c r="G550" s="227"/>
      <c r="H550" s="232"/>
      <c r="I550" s="232"/>
      <c r="J550" s="11" t="s">
        <v>116</v>
      </c>
      <c r="K550" s="7" t="s">
        <v>117</v>
      </c>
      <c r="L550" s="7" t="s">
        <v>85</v>
      </c>
      <c r="M550" s="7">
        <v>1</v>
      </c>
      <c r="N550" s="239"/>
      <c r="O550" s="227"/>
      <c r="P550" s="232"/>
      <c r="Q550" s="232"/>
      <c r="R550" s="232"/>
      <c r="S550" s="265"/>
      <c r="T550" s="271"/>
      <c r="U550" s="271"/>
      <c r="V550" s="253"/>
      <c r="W550" s="250"/>
      <c r="X550" s="250"/>
      <c r="Y550" s="253"/>
      <c r="Z550" s="261"/>
      <c r="AA550" s="261"/>
      <c r="AB550" s="248"/>
      <c r="AC550" s="239"/>
      <c r="AD550" s="278"/>
      <c r="AE550" s="239"/>
      <c r="AF550" s="238"/>
      <c r="AG550" s="239"/>
      <c r="AH550" s="239"/>
      <c r="AI550" s="239"/>
      <c r="AJ550" s="238"/>
    </row>
    <row r="551" spans="2:36" s="36" customFormat="1" ht="63" customHeight="1" x14ac:dyDescent="0.3">
      <c r="B551" s="238"/>
      <c r="C551" s="238"/>
      <c r="D551" s="238"/>
      <c r="E551" s="227"/>
      <c r="F551" s="227"/>
      <c r="G551" s="227"/>
      <c r="H551" s="232"/>
      <c r="I551" s="232"/>
      <c r="J551" s="11" t="s">
        <v>208</v>
      </c>
      <c r="K551" s="7" t="s">
        <v>118</v>
      </c>
      <c r="L551" s="7" t="s">
        <v>119</v>
      </c>
      <c r="M551" s="7">
        <v>1</v>
      </c>
      <c r="N551" s="239"/>
      <c r="O551" s="227"/>
      <c r="P551" s="232"/>
      <c r="Q551" s="232"/>
      <c r="R551" s="232"/>
      <c r="S551" s="265"/>
      <c r="T551" s="271"/>
      <c r="U551" s="271"/>
      <c r="V551" s="253"/>
      <c r="W551" s="250"/>
      <c r="X551" s="250"/>
      <c r="Y551" s="253"/>
      <c r="Z551" s="261"/>
      <c r="AA551" s="261"/>
      <c r="AB551" s="248"/>
      <c r="AC551" s="239"/>
      <c r="AD551" s="278"/>
      <c r="AE551" s="239"/>
      <c r="AF551" s="238"/>
      <c r="AG551" s="239"/>
      <c r="AH551" s="239"/>
      <c r="AI551" s="239"/>
      <c r="AJ551" s="238"/>
    </row>
    <row r="552" spans="2:36" s="36" customFormat="1" ht="43.2" customHeight="1" x14ac:dyDescent="0.3">
      <c r="B552" s="238"/>
      <c r="C552" s="238"/>
      <c r="D552" s="238"/>
      <c r="E552" s="227"/>
      <c r="F552" s="227"/>
      <c r="G552" s="227"/>
      <c r="H552" s="233"/>
      <c r="I552" s="233"/>
      <c r="J552" s="11" t="s">
        <v>120</v>
      </c>
      <c r="K552" s="7" t="s">
        <v>121</v>
      </c>
      <c r="L552" s="7" t="s">
        <v>119</v>
      </c>
      <c r="M552" s="63">
        <v>1</v>
      </c>
      <c r="N552" s="239"/>
      <c r="O552" s="227"/>
      <c r="P552" s="233"/>
      <c r="Q552" s="233"/>
      <c r="R552" s="233"/>
      <c r="S552" s="265"/>
      <c r="T552" s="271"/>
      <c r="U552" s="271"/>
      <c r="V552" s="254"/>
      <c r="W552" s="250"/>
      <c r="X552" s="250"/>
      <c r="Y552" s="254"/>
      <c r="Z552" s="261"/>
      <c r="AA552" s="261"/>
      <c r="AB552" s="249"/>
      <c r="AC552" s="239"/>
      <c r="AD552" s="278"/>
      <c r="AE552" s="239"/>
      <c r="AF552" s="238"/>
      <c r="AG552" s="239"/>
      <c r="AH552" s="239"/>
      <c r="AI552" s="239"/>
      <c r="AJ552" s="238"/>
    </row>
    <row r="553" spans="2:36" s="36" customFormat="1" ht="96.6" x14ac:dyDescent="0.3">
      <c r="B553" s="232" t="s">
        <v>583</v>
      </c>
      <c r="C553" s="232" t="s">
        <v>584</v>
      </c>
      <c r="D553" s="238" t="s">
        <v>106</v>
      </c>
      <c r="E553" s="227" t="s">
        <v>67</v>
      </c>
      <c r="F553" s="227" t="s">
        <v>134</v>
      </c>
      <c r="G553" s="227" t="s">
        <v>147</v>
      </c>
      <c r="H553" s="231" t="s">
        <v>70</v>
      </c>
      <c r="I553" s="238" t="s">
        <v>98</v>
      </c>
      <c r="J553" s="11" t="s">
        <v>207</v>
      </c>
      <c r="K553" s="7" t="s">
        <v>107</v>
      </c>
      <c r="L553" s="7" t="s">
        <v>86</v>
      </c>
      <c r="M553" s="63">
        <v>40</v>
      </c>
      <c r="N553" s="239" t="s">
        <v>108</v>
      </c>
      <c r="O553" s="227" t="s">
        <v>579</v>
      </c>
      <c r="P553" s="238" t="s">
        <v>75</v>
      </c>
      <c r="Q553" s="238" t="s">
        <v>76</v>
      </c>
      <c r="R553" s="265" t="s">
        <v>77</v>
      </c>
      <c r="S553" s="265" t="s">
        <v>109</v>
      </c>
      <c r="T553" s="271">
        <f>V553+Y553</f>
        <v>18660.649999999998</v>
      </c>
      <c r="U553" s="271">
        <f>+T553/M554</f>
        <v>18660.649999999998</v>
      </c>
      <c r="V553" s="250">
        <v>15861.55</v>
      </c>
      <c r="W553" s="250" t="s">
        <v>98</v>
      </c>
      <c r="X553" s="250" t="s">
        <v>79</v>
      </c>
      <c r="Y553" s="252">
        <v>2799.1</v>
      </c>
      <c r="Z553" s="261" t="s">
        <v>98</v>
      </c>
      <c r="AA553" s="261" t="s">
        <v>79</v>
      </c>
      <c r="AB553" s="15">
        <v>1513.05</v>
      </c>
      <c r="AC553" s="239" t="s">
        <v>149</v>
      </c>
      <c r="AD553" s="274" t="s">
        <v>98</v>
      </c>
      <c r="AE553" s="278">
        <f>V553+Y553</f>
        <v>18660.649999999998</v>
      </c>
      <c r="AF553" s="238" t="s">
        <v>79</v>
      </c>
      <c r="AG553" s="239" t="s">
        <v>33</v>
      </c>
      <c r="AH553" s="239" t="s">
        <v>157</v>
      </c>
      <c r="AI553" s="239" t="s">
        <v>176</v>
      </c>
      <c r="AJ553" s="238"/>
    </row>
    <row r="554" spans="2:36" s="36" customFormat="1" ht="43.2" customHeight="1" x14ac:dyDescent="0.3">
      <c r="B554" s="238"/>
      <c r="C554" s="238"/>
      <c r="D554" s="238"/>
      <c r="E554" s="227"/>
      <c r="F554" s="227"/>
      <c r="G554" s="227"/>
      <c r="H554" s="232"/>
      <c r="I554" s="238"/>
      <c r="J554" s="11" t="s">
        <v>111</v>
      </c>
      <c r="K554" s="7" t="s">
        <v>112</v>
      </c>
      <c r="L554" s="7" t="s">
        <v>85</v>
      </c>
      <c r="M554" s="63">
        <v>1</v>
      </c>
      <c r="N554" s="239"/>
      <c r="O554" s="227"/>
      <c r="P554" s="238"/>
      <c r="Q554" s="238"/>
      <c r="R554" s="265"/>
      <c r="S554" s="265"/>
      <c r="T554" s="271"/>
      <c r="U554" s="271"/>
      <c r="V554" s="250"/>
      <c r="W554" s="250"/>
      <c r="X554" s="250"/>
      <c r="Y554" s="253"/>
      <c r="Z554" s="261"/>
      <c r="AA554" s="261"/>
      <c r="AB554" s="17"/>
      <c r="AC554" s="239"/>
      <c r="AD554" s="275"/>
      <c r="AE554" s="278"/>
      <c r="AF554" s="238"/>
      <c r="AG554" s="239"/>
      <c r="AH554" s="239"/>
      <c r="AI554" s="239"/>
      <c r="AJ554" s="238"/>
    </row>
    <row r="555" spans="2:36" s="36" customFormat="1" ht="99.6" customHeight="1" x14ac:dyDescent="0.3">
      <c r="B555" s="238"/>
      <c r="C555" s="238"/>
      <c r="D555" s="238"/>
      <c r="E555" s="227"/>
      <c r="F555" s="227"/>
      <c r="G555" s="227"/>
      <c r="H555" s="233"/>
      <c r="I555" s="238"/>
      <c r="J555" s="11" t="s">
        <v>127</v>
      </c>
      <c r="K555" s="7" t="s">
        <v>128</v>
      </c>
      <c r="L555" s="7" t="s">
        <v>85</v>
      </c>
      <c r="M555" s="63">
        <v>15</v>
      </c>
      <c r="N555" s="239"/>
      <c r="O555" s="227"/>
      <c r="P555" s="231"/>
      <c r="Q555" s="231"/>
      <c r="R555" s="262"/>
      <c r="S555" s="265"/>
      <c r="T555" s="271"/>
      <c r="U555" s="271"/>
      <c r="V555" s="250"/>
      <c r="W555" s="252"/>
      <c r="X555" s="252"/>
      <c r="Y555" s="253"/>
      <c r="Z555" s="258"/>
      <c r="AA555" s="258"/>
      <c r="AB555" s="17"/>
      <c r="AC555" s="247"/>
      <c r="AD555" s="276"/>
      <c r="AE555" s="274"/>
      <c r="AF555" s="231"/>
      <c r="AG555" s="247"/>
      <c r="AH555" s="247"/>
      <c r="AI555" s="247"/>
      <c r="AJ555" s="231"/>
    </row>
    <row r="556" spans="2:36" s="36" customFormat="1" ht="96.6" x14ac:dyDescent="0.3">
      <c r="B556" s="270" t="s">
        <v>1144</v>
      </c>
      <c r="C556" s="270" t="s">
        <v>585</v>
      </c>
      <c r="D556" s="270" t="s">
        <v>106</v>
      </c>
      <c r="E556" s="322" t="s">
        <v>67</v>
      </c>
      <c r="F556" s="322" t="s">
        <v>134</v>
      </c>
      <c r="G556" s="322" t="s">
        <v>147</v>
      </c>
      <c r="H556" s="306" t="s">
        <v>70</v>
      </c>
      <c r="I556" s="270" t="s">
        <v>98</v>
      </c>
      <c r="J556" s="20" t="s">
        <v>207</v>
      </c>
      <c r="K556" s="27" t="s">
        <v>107</v>
      </c>
      <c r="L556" s="27" t="s">
        <v>86</v>
      </c>
      <c r="M556" s="61">
        <v>40</v>
      </c>
      <c r="N556" s="279" t="s">
        <v>108</v>
      </c>
      <c r="O556" s="322" t="s">
        <v>579</v>
      </c>
      <c r="P556" s="270" t="s">
        <v>75</v>
      </c>
      <c r="Q556" s="270" t="s">
        <v>76</v>
      </c>
      <c r="R556" s="310" t="s">
        <v>77</v>
      </c>
      <c r="S556" s="310" t="s">
        <v>109</v>
      </c>
      <c r="T556" s="286">
        <f>V556+Y556</f>
        <v>69515.59</v>
      </c>
      <c r="U556" s="286">
        <f>+T556/M557</f>
        <v>69515.59</v>
      </c>
      <c r="V556" s="279">
        <v>59088.25</v>
      </c>
      <c r="W556" s="269" t="s">
        <v>98</v>
      </c>
      <c r="X556" s="269" t="s">
        <v>79</v>
      </c>
      <c r="Y556" s="279">
        <v>10427.34</v>
      </c>
      <c r="Z556" s="269" t="s">
        <v>98</v>
      </c>
      <c r="AA556" s="269" t="s">
        <v>79</v>
      </c>
      <c r="AB556" s="403">
        <v>5636.4</v>
      </c>
      <c r="AC556" s="279" t="s">
        <v>149</v>
      </c>
      <c r="AD556" s="358" t="s">
        <v>98</v>
      </c>
      <c r="AE556" s="295">
        <f>V556+Y556</f>
        <v>69515.59</v>
      </c>
      <c r="AF556" s="270" t="s">
        <v>79</v>
      </c>
      <c r="AG556" s="279" t="s">
        <v>33</v>
      </c>
      <c r="AH556" s="279" t="s">
        <v>157</v>
      </c>
      <c r="AI556" s="279" t="s">
        <v>176</v>
      </c>
      <c r="AJ556" s="270"/>
    </row>
    <row r="557" spans="2:36" s="36" customFormat="1" ht="99.6" customHeight="1" x14ac:dyDescent="0.3">
      <c r="B557" s="270"/>
      <c r="C557" s="270"/>
      <c r="D557" s="270"/>
      <c r="E557" s="322"/>
      <c r="F557" s="322"/>
      <c r="G557" s="322"/>
      <c r="H557" s="307"/>
      <c r="I557" s="270"/>
      <c r="J557" s="20" t="s">
        <v>111</v>
      </c>
      <c r="K557" s="27" t="s">
        <v>112</v>
      </c>
      <c r="L557" s="27" t="s">
        <v>85</v>
      </c>
      <c r="M557" s="61">
        <v>1</v>
      </c>
      <c r="N557" s="279"/>
      <c r="O557" s="322"/>
      <c r="P557" s="270"/>
      <c r="Q557" s="270"/>
      <c r="R557" s="310"/>
      <c r="S557" s="310"/>
      <c r="T557" s="286"/>
      <c r="U557" s="286"/>
      <c r="V557" s="279"/>
      <c r="W557" s="269"/>
      <c r="X557" s="269"/>
      <c r="Y557" s="279"/>
      <c r="Z557" s="269"/>
      <c r="AA557" s="269"/>
      <c r="AB557" s="403"/>
      <c r="AC557" s="279"/>
      <c r="AD557" s="359"/>
      <c r="AE557" s="295"/>
      <c r="AF557" s="270"/>
      <c r="AG557" s="279"/>
      <c r="AH557" s="279"/>
      <c r="AI557" s="279"/>
      <c r="AJ557" s="270"/>
    </row>
    <row r="558" spans="2:36" s="36" customFormat="1" ht="73.2" customHeight="1" x14ac:dyDescent="0.3">
      <c r="B558" s="270"/>
      <c r="C558" s="270"/>
      <c r="D558" s="270"/>
      <c r="E558" s="322"/>
      <c r="F558" s="322"/>
      <c r="G558" s="322"/>
      <c r="H558" s="308"/>
      <c r="I558" s="270"/>
      <c r="J558" s="20" t="s">
        <v>127</v>
      </c>
      <c r="K558" s="27" t="s">
        <v>128</v>
      </c>
      <c r="L558" s="27" t="s">
        <v>85</v>
      </c>
      <c r="M558" s="61">
        <v>46</v>
      </c>
      <c r="N558" s="279"/>
      <c r="O558" s="322"/>
      <c r="P558" s="306"/>
      <c r="Q558" s="306"/>
      <c r="R558" s="351"/>
      <c r="S558" s="310"/>
      <c r="T558" s="286"/>
      <c r="U558" s="286"/>
      <c r="V558" s="279"/>
      <c r="W558" s="269"/>
      <c r="X558" s="269"/>
      <c r="Y558" s="279"/>
      <c r="Z558" s="269"/>
      <c r="AA558" s="269"/>
      <c r="AB558" s="403"/>
      <c r="AC558" s="279"/>
      <c r="AD558" s="360"/>
      <c r="AE558" s="295"/>
      <c r="AF558" s="270"/>
      <c r="AG558" s="279"/>
      <c r="AH558" s="309"/>
      <c r="AI558" s="309"/>
      <c r="AJ558" s="306"/>
    </row>
    <row r="559" spans="2:36" s="36" customFormat="1" ht="41.4" x14ac:dyDescent="0.3">
      <c r="B559" s="307" t="s">
        <v>1145</v>
      </c>
      <c r="C559" s="307" t="s">
        <v>586</v>
      </c>
      <c r="D559" s="307" t="s">
        <v>106</v>
      </c>
      <c r="E559" s="314" t="s">
        <v>67</v>
      </c>
      <c r="F559" s="314" t="s">
        <v>134</v>
      </c>
      <c r="G559" s="314" t="s">
        <v>147</v>
      </c>
      <c r="H559" s="306" t="s">
        <v>70</v>
      </c>
      <c r="I559" s="270" t="s">
        <v>98</v>
      </c>
      <c r="J559" s="20" t="s">
        <v>111</v>
      </c>
      <c r="K559" s="27" t="s">
        <v>112</v>
      </c>
      <c r="L559" s="27" t="s">
        <v>85</v>
      </c>
      <c r="M559" s="61">
        <v>1</v>
      </c>
      <c r="N559" s="279" t="s">
        <v>108</v>
      </c>
      <c r="O559" s="322" t="s">
        <v>579</v>
      </c>
      <c r="P559" s="306" t="s">
        <v>75</v>
      </c>
      <c r="Q559" s="306" t="s">
        <v>76</v>
      </c>
      <c r="R559" s="306" t="s">
        <v>77</v>
      </c>
      <c r="S559" s="310" t="s">
        <v>109</v>
      </c>
      <c r="T559" s="286">
        <f>V559+Y559</f>
        <v>41455.839999999997</v>
      </c>
      <c r="U559" s="286">
        <f>+T559/1</f>
        <v>41455.839999999997</v>
      </c>
      <c r="V559" s="418">
        <v>35237.46</v>
      </c>
      <c r="W559" s="269" t="s">
        <v>98</v>
      </c>
      <c r="X559" s="269" t="s">
        <v>79</v>
      </c>
      <c r="Y559" s="279">
        <v>6218.38</v>
      </c>
      <c r="Z559" s="269" t="s">
        <v>98</v>
      </c>
      <c r="AA559" s="269" t="s">
        <v>79</v>
      </c>
      <c r="AB559" s="403">
        <v>3361.28</v>
      </c>
      <c r="AC559" s="279" t="s">
        <v>149</v>
      </c>
      <c r="AD559" s="358" t="s">
        <v>98</v>
      </c>
      <c r="AE559" s="295">
        <f>V559+Y559</f>
        <v>41455.839999999997</v>
      </c>
      <c r="AF559" s="270" t="s">
        <v>79</v>
      </c>
      <c r="AG559" s="279" t="s">
        <v>33</v>
      </c>
      <c r="AH559" s="279" t="s">
        <v>157</v>
      </c>
      <c r="AI559" s="279" t="s">
        <v>176</v>
      </c>
      <c r="AJ559" s="270"/>
    </row>
    <row r="560" spans="2:36" s="36" customFormat="1" ht="27.6" x14ac:dyDescent="0.3">
      <c r="B560" s="270"/>
      <c r="C560" s="270"/>
      <c r="D560" s="270"/>
      <c r="E560" s="322"/>
      <c r="F560" s="322"/>
      <c r="G560" s="322"/>
      <c r="H560" s="308"/>
      <c r="I560" s="270"/>
      <c r="J560" s="20" t="s">
        <v>127</v>
      </c>
      <c r="K560" s="27" t="s">
        <v>128</v>
      </c>
      <c r="L560" s="27" t="s">
        <v>85</v>
      </c>
      <c r="M560" s="61">
        <v>6</v>
      </c>
      <c r="N560" s="279"/>
      <c r="O560" s="322"/>
      <c r="P560" s="308"/>
      <c r="Q560" s="308"/>
      <c r="R560" s="308"/>
      <c r="S560" s="310"/>
      <c r="T560" s="286"/>
      <c r="U560" s="286"/>
      <c r="V560" s="418"/>
      <c r="W560" s="269"/>
      <c r="X560" s="269"/>
      <c r="Y560" s="279"/>
      <c r="Z560" s="269"/>
      <c r="AA560" s="269"/>
      <c r="AB560" s="403"/>
      <c r="AC560" s="279"/>
      <c r="AD560" s="360"/>
      <c r="AE560" s="295"/>
      <c r="AF560" s="270"/>
      <c r="AG560" s="279"/>
      <c r="AH560" s="279"/>
      <c r="AI560" s="279"/>
      <c r="AJ560" s="270"/>
    </row>
    <row r="561" spans="2:36" s="36" customFormat="1" ht="96.6" x14ac:dyDescent="0.3">
      <c r="B561" s="238" t="s">
        <v>587</v>
      </c>
      <c r="C561" s="238" t="s">
        <v>929</v>
      </c>
      <c r="D561" s="238" t="s">
        <v>106</v>
      </c>
      <c r="E561" s="227" t="s">
        <v>67</v>
      </c>
      <c r="F561" s="227" t="s">
        <v>134</v>
      </c>
      <c r="G561" s="227" t="s">
        <v>147</v>
      </c>
      <c r="H561" s="231" t="s">
        <v>70</v>
      </c>
      <c r="I561" s="231" t="s">
        <v>98</v>
      </c>
      <c r="J561" s="72" t="s">
        <v>207</v>
      </c>
      <c r="K561" s="22" t="s">
        <v>107</v>
      </c>
      <c r="L561" s="22" t="s">
        <v>86</v>
      </c>
      <c r="M561" s="73">
        <v>40</v>
      </c>
      <c r="N561" s="247" t="s">
        <v>108</v>
      </c>
      <c r="O561" s="273" t="s">
        <v>579</v>
      </c>
      <c r="P561" s="231" t="s">
        <v>75</v>
      </c>
      <c r="Q561" s="231" t="s">
        <v>76</v>
      </c>
      <c r="R561" s="231" t="s">
        <v>77</v>
      </c>
      <c r="S561" s="262" t="s">
        <v>605</v>
      </c>
      <c r="T561" s="268">
        <f>V561+Y561</f>
        <v>89244.790000000008</v>
      </c>
      <c r="U561" s="268">
        <f>+T561/M562</f>
        <v>29748.263333333336</v>
      </c>
      <c r="V561" s="285">
        <v>75858.070000000007</v>
      </c>
      <c r="W561" s="260" t="s">
        <v>98</v>
      </c>
      <c r="X561" s="260" t="s">
        <v>79</v>
      </c>
      <c r="Y561" s="285">
        <v>13386.72</v>
      </c>
      <c r="Z561" s="260" t="s">
        <v>98</v>
      </c>
      <c r="AA561" s="260" t="s">
        <v>79</v>
      </c>
      <c r="AB561" s="285">
        <v>7237</v>
      </c>
      <c r="AC561" s="249" t="s">
        <v>149</v>
      </c>
      <c r="AD561" s="276" t="s">
        <v>98</v>
      </c>
      <c r="AE561" s="276">
        <f>V561+Y561</f>
        <v>89244.790000000008</v>
      </c>
      <c r="AF561" s="233" t="s">
        <v>79</v>
      </c>
      <c r="AG561" s="249" t="s">
        <v>33</v>
      </c>
      <c r="AH561" s="249" t="s">
        <v>176</v>
      </c>
      <c r="AI561" s="249" t="s">
        <v>160</v>
      </c>
      <c r="AJ561" s="233"/>
    </row>
    <row r="562" spans="2:36" s="36" customFormat="1" ht="99.6" customHeight="1" x14ac:dyDescent="0.3">
      <c r="B562" s="238"/>
      <c r="C562" s="238"/>
      <c r="D562" s="238"/>
      <c r="E562" s="227"/>
      <c r="F562" s="227"/>
      <c r="G562" s="227"/>
      <c r="H562" s="232"/>
      <c r="I562" s="232"/>
      <c r="J562" s="11" t="s">
        <v>111</v>
      </c>
      <c r="K562" s="7" t="s">
        <v>112</v>
      </c>
      <c r="L562" s="7" t="s">
        <v>85</v>
      </c>
      <c r="M562" s="63">
        <v>3</v>
      </c>
      <c r="N562" s="248"/>
      <c r="O562" s="227"/>
      <c r="P562" s="232"/>
      <c r="Q562" s="232"/>
      <c r="R562" s="232"/>
      <c r="S562" s="263"/>
      <c r="T562" s="271"/>
      <c r="U562" s="271"/>
      <c r="V562" s="400"/>
      <c r="W562" s="261"/>
      <c r="X562" s="261"/>
      <c r="Y562" s="400"/>
      <c r="Z562" s="261"/>
      <c r="AA562" s="261"/>
      <c r="AB562" s="400"/>
      <c r="AC562" s="239"/>
      <c r="AD562" s="278"/>
      <c r="AE562" s="278"/>
      <c r="AF562" s="238"/>
      <c r="AG562" s="239"/>
      <c r="AH562" s="239"/>
      <c r="AI562" s="239"/>
      <c r="AJ562" s="238"/>
    </row>
    <row r="563" spans="2:36" s="36" customFormat="1" ht="99.6" customHeight="1" x14ac:dyDescent="0.3">
      <c r="B563" s="238"/>
      <c r="C563" s="238"/>
      <c r="D563" s="231"/>
      <c r="E563" s="226"/>
      <c r="F563" s="227"/>
      <c r="G563" s="227"/>
      <c r="H563" s="233"/>
      <c r="I563" s="233"/>
      <c r="J563" s="11" t="s">
        <v>127</v>
      </c>
      <c r="K563" s="7" t="s">
        <v>128</v>
      </c>
      <c r="L563" s="7" t="s">
        <v>85</v>
      </c>
      <c r="M563" s="63">
        <v>75</v>
      </c>
      <c r="N563" s="249"/>
      <c r="O563" s="227"/>
      <c r="P563" s="233"/>
      <c r="Q563" s="233"/>
      <c r="R563" s="233"/>
      <c r="S563" s="264"/>
      <c r="T563" s="271"/>
      <c r="U563" s="271"/>
      <c r="V563" s="400"/>
      <c r="W563" s="261"/>
      <c r="X563" s="261"/>
      <c r="Y563" s="400"/>
      <c r="Z563" s="261"/>
      <c r="AA563" s="261"/>
      <c r="AB563" s="400"/>
      <c r="AC563" s="239"/>
      <c r="AD563" s="274"/>
      <c r="AE563" s="278"/>
      <c r="AF563" s="238"/>
      <c r="AG563" s="239"/>
      <c r="AH563" s="239"/>
      <c r="AI563" s="239"/>
      <c r="AJ563" s="238"/>
    </row>
    <row r="564" spans="2:36" s="36" customFormat="1" ht="135.6" customHeight="1" x14ac:dyDescent="0.3">
      <c r="B564" s="306" t="s">
        <v>1146</v>
      </c>
      <c r="C564" s="306" t="s">
        <v>588</v>
      </c>
      <c r="D564" s="306" t="s">
        <v>106</v>
      </c>
      <c r="E564" s="313" t="s">
        <v>67</v>
      </c>
      <c r="F564" s="313" t="s">
        <v>132</v>
      </c>
      <c r="G564" s="313" t="s">
        <v>69</v>
      </c>
      <c r="H564" s="306" t="s">
        <v>70</v>
      </c>
      <c r="I564" s="306" t="s">
        <v>98</v>
      </c>
      <c r="J564" s="20" t="s">
        <v>113</v>
      </c>
      <c r="K564" s="27" t="s">
        <v>114</v>
      </c>
      <c r="L564" s="27" t="s">
        <v>115</v>
      </c>
      <c r="M564" s="27">
        <v>3</v>
      </c>
      <c r="N564" s="309" t="s">
        <v>108</v>
      </c>
      <c r="O564" s="313" t="s">
        <v>579</v>
      </c>
      <c r="P564" s="306" t="s">
        <v>75</v>
      </c>
      <c r="Q564" s="306" t="s">
        <v>76</v>
      </c>
      <c r="R564" s="306" t="s">
        <v>77</v>
      </c>
      <c r="S564" s="351" t="s">
        <v>109</v>
      </c>
      <c r="T564" s="286">
        <f>V564+Y564</f>
        <v>175499.99</v>
      </c>
      <c r="U564" s="289">
        <f>+T564/M565</f>
        <v>58499.996666666666</v>
      </c>
      <c r="V564" s="394">
        <v>149174.99</v>
      </c>
      <c r="W564" s="269" t="s">
        <v>98</v>
      </c>
      <c r="X564" s="269" t="s">
        <v>79</v>
      </c>
      <c r="Y564" s="394">
        <v>26325</v>
      </c>
      <c r="Z564" s="269" t="s">
        <v>98</v>
      </c>
      <c r="AA564" s="269" t="s">
        <v>79</v>
      </c>
      <c r="AB564" s="394">
        <v>14229.72</v>
      </c>
      <c r="AC564" s="279" t="s">
        <v>80</v>
      </c>
      <c r="AD564" s="358" t="s">
        <v>98</v>
      </c>
      <c r="AE564" s="295">
        <f>V564+Y564</f>
        <v>175499.99</v>
      </c>
      <c r="AF564" s="270" t="s">
        <v>79</v>
      </c>
      <c r="AG564" s="279" t="s">
        <v>33</v>
      </c>
      <c r="AH564" s="279" t="s">
        <v>176</v>
      </c>
      <c r="AI564" s="279" t="s">
        <v>160</v>
      </c>
      <c r="AJ564" s="238"/>
    </row>
    <row r="565" spans="2:36" s="36" customFormat="1" ht="78.599999999999994" customHeight="1" x14ac:dyDescent="0.3">
      <c r="B565" s="270"/>
      <c r="C565" s="270"/>
      <c r="D565" s="270"/>
      <c r="E565" s="322"/>
      <c r="F565" s="322"/>
      <c r="G565" s="322"/>
      <c r="H565" s="307"/>
      <c r="I565" s="307"/>
      <c r="J565" s="20" t="s">
        <v>116</v>
      </c>
      <c r="K565" s="27" t="s">
        <v>117</v>
      </c>
      <c r="L565" s="27" t="s">
        <v>85</v>
      </c>
      <c r="M565" s="27">
        <v>3</v>
      </c>
      <c r="N565" s="324"/>
      <c r="O565" s="322"/>
      <c r="P565" s="307"/>
      <c r="Q565" s="307"/>
      <c r="R565" s="307"/>
      <c r="S565" s="436"/>
      <c r="T565" s="286"/>
      <c r="U565" s="286"/>
      <c r="V565" s="418"/>
      <c r="W565" s="269"/>
      <c r="X565" s="269"/>
      <c r="Y565" s="418"/>
      <c r="Z565" s="269"/>
      <c r="AA565" s="269"/>
      <c r="AB565" s="418"/>
      <c r="AC565" s="279"/>
      <c r="AD565" s="359"/>
      <c r="AE565" s="295"/>
      <c r="AF565" s="270"/>
      <c r="AG565" s="279"/>
      <c r="AH565" s="279"/>
      <c r="AI565" s="279"/>
      <c r="AJ565" s="238"/>
    </row>
    <row r="566" spans="2:36" s="36" customFormat="1" ht="78.599999999999994" customHeight="1" x14ac:dyDescent="0.3">
      <c r="B566" s="270"/>
      <c r="C566" s="270"/>
      <c r="D566" s="270"/>
      <c r="E566" s="322"/>
      <c r="F566" s="322"/>
      <c r="G566" s="322"/>
      <c r="H566" s="307"/>
      <c r="I566" s="307"/>
      <c r="J566" s="20" t="s">
        <v>208</v>
      </c>
      <c r="K566" s="27" t="s">
        <v>118</v>
      </c>
      <c r="L566" s="27" t="s">
        <v>119</v>
      </c>
      <c r="M566" s="27">
        <v>3</v>
      </c>
      <c r="N566" s="324"/>
      <c r="O566" s="322"/>
      <c r="P566" s="307"/>
      <c r="Q566" s="307"/>
      <c r="R566" s="307"/>
      <c r="S566" s="436"/>
      <c r="T566" s="286"/>
      <c r="U566" s="286"/>
      <c r="V566" s="418"/>
      <c r="W566" s="269"/>
      <c r="X566" s="269"/>
      <c r="Y566" s="418"/>
      <c r="Z566" s="269"/>
      <c r="AA566" s="269"/>
      <c r="AB566" s="418"/>
      <c r="AC566" s="279"/>
      <c r="AD566" s="359"/>
      <c r="AE566" s="295"/>
      <c r="AF566" s="270"/>
      <c r="AG566" s="279"/>
      <c r="AH566" s="279"/>
      <c r="AI566" s="279"/>
      <c r="AJ566" s="238"/>
    </row>
    <row r="567" spans="2:36" s="36" customFormat="1" ht="77.7" customHeight="1" x14ac:dyDescent="0.3">
      <c r="B567" s="270"/>
      <c r="C567" s="270"/>
      <c r="D567" s="270"/>
      <c r="E567" s="322"/>
      <c r="F567" s="322"/>
      <c r="G567" s="322"/>
      <c r="H567" s="308"/>
      <c r="I567" s="308"/>
      <c r="J567" s="56" t="s">
        <v>120</v>
      </c>
      <c r="K567" s="57" t="s">
        <v>121</v>
      </c>
      <c r="L567" s="57" t="s">
        <v>119</v>
      </c>
      <c r="M567" s="75">
        <v>3</v>
      </c>
      <c r="N567" s="325"/>
      <c r="O567" s="322"/>
      <c r="P567" s="308"/>
      <c r="Q567" s="308"/>
      <c r="R567" s="308"/>
      <c r="S567" s="437"/>
      <c r="T567" s="286"/>
      <c r="U567" s="286"/>
      <c r="V567" s="418"/>
      <c r="W567" s="269"/>
      <c r="X567" s="269"/>
      <c r="Y567" s="418"/>
      <c r="Z567" s="269"/>
      <c r="AA567" s="269"/>
      <c r="AB567" s="418"/>
      <c r="AC567" s="279"/>
      <c r="AD567" s="360"/>
      <c r="AE567" s="295"/>
      <c r="AF567" s="270"/>
      <c r="AG567" s="279"/>
      <c r="AH567" s="279"/>
      <c r="AI567" s="279"/>
      <c r="AJ567" s="238"/>
    </row>
    <row r="568" spans="2:36" s="36" customFormat="1" ht="127.2" customHeight="1" x14ac:dyDescent="0.3">
      <c r="B568" s="231" t="s">
        <v>589</v>
      </c>
      <c r="C568" s="231" t="s">
        <v>585</v>
      </c>
      <c r="D568" s="238" t="s">
        <v>106</v>
      </c>
      <c r="E568" s="227" t="s">
        <v>67</v>
      </c>
      <c r="F568" s="227" t="s">
        <v>134</v>
      </c>
      <c r="G568" s="227" t="s">
        <v>147</v>
      </c>
      <c r="H568" s="231" t="s">
        <v>70</v>
      </c>
      <c r="I568" s="231" t="s">
        <v>98</v>
      </c>
      <c r="J568" s="11" t="s">
        <v>207</v>
      </c>
      <c r="K568" s="7" t="s">
        <v>107</v>
      </c>
      <c r="L568" s="7" t="s">
        <v>86</v>
      </c>
      <c r="M568" s="63">
        <v>40</v>
      </c>
      <c r="N568" s="247" t="s">
        <v>108</v>
      </c>
      <c r="O568" s="234" t="s">
        <v>579</v>
      </c>
      <c r="P568" s="231" t="s">
        <v>75</v>
      </c>
      <c r="Q568" s="231" t="s">
        <v>76</v>
      </c>
      <c r="R568" s="231" t="s">
        <v>77</v>
      </c>
      <c r="S568" s="262" t="s">
        <v>109</v>
      </c>
      <c r="T568" s="268">
        <f>V568+Y568</f>
        <v>28864.81</v>
      </c>
      <c r="U568" s="267">
        <f>+T568/1</f>
        <v>28864.81</v>
      </c>
      <c r="V568" s="284">
        <v>24535.09</v>
      </c>
      <c r="W568" s="260" t="s">
        <v>98</v>
      </c>
      <c r="X568" s="260" t="s">
        <v>79</v>
      </c>
      <c r="Y568" s="284">
        <v>4329.72</v>
      </c>
      <c r="Z568" s="260" t="s">
        <v>98</v>
      </c>
      <c r="AA568" s="260" t="s">
        <v>79</v>
      </c>
      <c r="AB568" s="284">
        <v>2340.39</v>
      </c>
      <c r="AC568" s="249" t="s">
        <v>149</v>
      </c>
      <c r="AD568" s="276"/>
      <c r="AE568" s="276">
        <f>V568+Y568</f>
        <v>28864.81</v>
      </c>
      <c r="AF568" s="233" t="s">
        <v>79</v>
      </c>
      <c r="AG568" s="249" t="s">
        <v>33</v>
      </c>
      <c r="AH568" s="249" t="s">
        <v>176</v>
      </c>
      <c r="AI568" s="249" t="s">
        <v>160</v>
      </c>
      <c r="AJ568" s="238"/>
    </row>
    <row r="569" spans="2:36" s="36" customFormat="1" ht="99.6" customHeight="1" x14ac:dyDescent="0.3">
      <c r="B569" s="232"/>
      <c r="C569" s="232"/>
      <c r="D569" s="238"/>
      <c r="E569" s="227"/>
      <c r="F569" s="227"/>
      <c r="G569" s="227"/>
      <c r="H569" s="232"/>
      <c r="I569" s="232"/>
      <c r="J569" s="11" t="s">
        <v>111</v>
      </c>
      <c r="K569" s="7" t="s">
        <v>112</v>
      </c>
      <c r="L569" s="7" t="s">
        <v>85</v>
      </c>
      <c r="M569" s="63">
        <v>1</v>
      </c>
      <c r="N569" s="248"/>
      <c r="O569" s="234"/>
      <c r="P569" s="232"/>
      <c r="Q569" s="232"/>
      <c r="R569" s="232"/>
      <c r="S569" s="263"/>
      <c r="T569" s="271"/>
      <c r="U569" s="267"/>
      <c r="V569" s="284"/>
      <c r="W569" s="261"/>
      <c r="X569" s="261"/>
      <c r="Y569" s="284"/>
      <c r="Z569" s="261"/>
      <c r="AA569" s="261"/>
      <c r="AB569" s="284"/>
      <c r="AC569" s="239"/>
      <c r="AD569" s="274"/>
      <c r="AE569" s="278"/>
      <c r="AF569" s="238"/>
      <c r="AG569" s="239"/>
      <c r="AH569" s="239"/>
      <c r="AI569" s="239"/>
      <c r="AJ569" s="238"/>
    </row>
    <row r="570" spans="2:36" s="36" customFormat="1" ht="76.5" customHeight="1" x14ac:dyDescent="0.3">
      <c r="B570" s="232"/>
      <c r="C570" s="232"/>
      <c r="D570" s="231"/>
      <c r="E570" s="226"/>
      <c r="F570" s="226"/>
      <c r="G570" s="226"/>
      <c r="H570" s="233"/>
      <c r="I570" s="233"/>
      <c r="J570" s="28" t="s">
        <v>127</v>
      </c>
      <c r="K570" s="14" t="s">
        <v>128</v>
      </c>
      <c r="L570" s="7" t="s">
        <v>85</v>
      </c>
      <c r="M570" s="63">
        <v>19</v>
      </c>
      <c r="N570" s="249"/>
      <c r="O570" s="273"/>
      <c r="P570" s="233"/>
      <c r="Q570" s="233"/>
      <c r="R570" s="233"/>
      <c r="S570" s="264"/>
      <c r="T570" s="271"/>
      <c r="U570" s="267"/>
      <c r="V570" s="284"/>
      <c r="W570" s="258"/>
      <c r="X570" s="258"/>
      <c r="Y570" s="284"/>
      <c r="Z570" s="258"/>
      <c r="AA570" s="258"/>
      <c r="AB570" s="284"/>
      <c r="AC570" s="247"/>
      <c r="AD570" s="274"/>
      <c r="AE570" s="274"/>
      <c r="AF570" s="231"/>
      <c r="AG570" s="247"/>
      <c r="AH570" s="247"/>
      <c r="AI570" s="239"/>
      <c r="AJ570" s="238"/>
    </row>
    <row r="571" spans="2:36" s="36" customFormat="1" ht="96.6" x14ac:dyDescent="0.3">
      <c r="B571" s="238" t="s">
        <v>590</v>
      </c>
      <c r="C571" s="238" t="s">
        <v>584</v>
      </c>
      <c r="D571" s="238" t="s">
        <v>106</v>
      </c>
      <c r="E571" s="227" t="s">
        <v>67</v>
      </c>
      <c r="F571" s="227" t="s">
        <v>134</v>
      </c>
      <c r="G571" s="227" t="s">
        <v>147</v>
      </c>
      <c r="H571" s="231" t="s">
        <v>70</v>
      </c>
      <c r="I571" s="231" t="s">
        <v>98</v>
      </c>
      <c r="J571" s="11" t="s">
        <v>207</v>
      </c>
      <c r="K571" s="7" t="s">
        <v>107</v>
      </c>
      <c r="L571" s="7" t="s">
        <v>86</v>
      </c>
      <c r="M571" s="63">
        <v>40</v>
      </c>
      <c r="N571" s="247" t="s">
        <v>108</v>
      </c>
      <c r="O571" s="226" t="s">
        <v>579</v>
      </c>
      <c r="P571" s="231" t="s">
        <v>75</v>
      </c>
      <c r="Q571" s="231" t="s">
        <v>76</v>
      </c>
      <c r="R571" s="231" t="s">
        <v>77</v>
      </c>
      <c r="S571" s="262" t="s">
        <v>109</v>
      </c>
      <c r="T571" s="271">
        <f>V571+Y571</f>
        <v>52319.35</v>
      </c>
      <c r="U571" s="266">
        <f>+T571/1</f>
        <v>52319.35</v>
      </c>
      <c r="V571" s="283">
        <v>44471.45</v>
      </c>
      <c r="W571" s="261" t="s">
        <v>98</v>
      </c>
      <c r="X571" s="261" t="s">
        <v>79</v>
      </c>
      <c r="Y571" s="283">
        <v>7847.9</v>
      </c>
      <c r="Z571" s="261" t="s">
        <v>98</v>
      </c>
      <c r="AA571" s="261" t="s">
        <v>79</v>
      </c>
      <c r="AB571" s="283">
        <v>4243</v>
      </c>
      <c r="AC571" s="239" t="s">
        <v>149</v>
      </c>
      <c r="AD571" s="274" t="s">
        <v>98</v>
      </c>
      <c r="AE571" s="278">
        <f>V571+Y571</f>
        <v>52319.35</v>
      </c>
      <c r="AF571" s="238" t="s">
        <v>79</v>
      </c>
      <c r="AG571" s="239" t="s">
        <v>33</v>
      </c>
      <c r="AH571" s="239" t="s">
        <v>166</v>
      </c>
      <c r="AI571" s="239" t="s">
        <v>232</v>
      </c>
      <c r="AJ571" s="238"/>
    </row>
    <row r="572" spans="2:36" s="36" customFormat="1" ht="43.2" customHeight="1" x14ac:dyDescent="0.3">
      <c r="B572" s="238"/>
      <c r="C572" s="238"/>
      <c r="D572" s="238"/>
      <c r="E572" s="227"/>
      <c r="F572" s="227"/>
      <c r="G572" s="227"/>
      <c r="H572" s="232"/>
      <c r="I572" s="232"/>
      <c r="J572" s="11" t="s">
        <v>111</v>
      </c>
      <c r="K572" s="7" t="s">
        <v>112</v>
      </c>
      <c r="L572" s="7" t="s">
        <v>85</v>
      </c>
      <c r="M572" s="63">
        <v>1</v>
      </c>
      <c r="N572" s="248"/>
      <c r="O572" s="234"/>
      <c r="P572" s="232"/>
      <c r="Q572" s="232"/>
      <c r="R572" s="232"/>
      <c r="S572" s="263"/>
      <c r="T572" s="271"/>
      <c r="U572" s="267"/>
      <c r="V572" s="284"/>
      <c r="W572" s="261"/>
      <c r="X572" s="261"/>
      <c r="Y572" s="284"/>
      <c r="Z572" s="261"/>
      <c r="AA572" s="261"/>
      <c r="AB572" s="284"/>
      <c r="AC572" s="239"/>
      <c r="AD572" s="275"/>
      <c r="AE572" s="278"/>
      <c r="AF572" s="238"/>
      <c r="AG572" s="239"/>
      <c r="AH572" s="239"/>
      <c r="AI572" s="239"/>
      <c r="AJ572" s="238"/>
    </row>
    <row r="573" spans="2:36" s="36" customFormat="1" ht="43.2" customHeight="1" x14ac:dyDescent="0.3">
      <c r="B573" s="238"/>
      <c r="C573" s="238"/>
      <c r="D573" s="238"/>
      <c r="E573" s="227"/>
      <c r="F573" s="227"/>
      <c r="G573" s="227"/>
      <c r="H573" s="233"/>
      <c r="I573" s="233"/>
      <c r="J573" s="11" t="s">
        <v>127</v>
      </c>
      <c r="K573" s="7" t="s">
        <v>128</v>
      </c>
      <c r="L573" s="14" t="s">
        <v>85</v>
      </c>
      <c r="M573" s="71">
        <v>40</v>
      </c>
      <c r="N573" s="249"/>
      <c r="O573" s="234"/>
      <c r="P573" s="233"/>
      <c r="Q573" s="233"/>
      <c r="R573" s="233"/>
      <c r="S573" s="264"/>
      <c r="T573" s="266"/>
      <c r="U573" s="268"/>
      <c r="V573" s="285"/>
      <c r="W573" s="261"/>
      <c r="X573" s="261"/>
      <c r="Y573" s="285"/>
      <c r="Z573" s="261"/>
      <c r="AA573" s="261"/>
      <c r="AB573" s="285"/>
      <c r="AC573" s="239"/>
      <c r="AD573" s="276"/>
      <c r="AE573" s="278"/>
      <c r="AF573" s="238"/>
      <c r="AG573" s="239"/>
      <c r="AH573" s="239"/>
      <c r="AI573" s="247"/>
      <c r="AJ573" s="231"/>
    </row>
    <row r="574" spans="2:36" s="36" customFormat="1" ht="41.4" x14ac:dyDescent="0.3">
      <c r="B574" s="231" t="s">
        <v>591</v>
      </c>
      <c r="C574" s="231" t="s">
        <v>586</v>
      </c>
      <c r="D574" s="231" t="s">
        <v>106</v>
      </c>
      <c r="E574" s="226" t="s">
        <v>67</v>
      </c>
      <c r="F574" s="226" t="s">
        <v>134</v>
      </c>
      <c r="G574" s="226" t="s">
        <v>147</v>
      </c>
      <c r="H574" s="231" t="s">
        <v>70</v>
      </c>
      <c r="I574" s="238" t="s">
        <v>98</v>
      </c>
      <c r="J574" s="11" t="s">
        <v>111</v>
      </c>
      <c r="K574" s="7" t="s">
        <v>112</v>
      </c>
      <c r="L574" s="7" t="s">
        <v>85</v>
      </c>
      <c r="M574" s="63">
        <v>1</v>
      </c>
      <c r="N574" s="247" t="s">
        <v>108</v>
      </c>
      <c r="O574" s="226" t="s">
        <v>579</v>
      </c>
      <c r="P574" s="231" t="s">
        <v>75</v>
      </c>
      <c r="Q574" s="231" t="s">
        <v>76</v>
      </c>
      <c r="R574" s="231" t="s">
        <v>77</v>
      </c>
      <c r="S574" s="265" t="s">
        <v>109</v>
      </c>
      <c r="T574" s="266">
        <f>V574+Y574</f>
        <v>62183.759999999995</v>
      </c>
      <c r="U574" s="266">
        <f>+T574/1</f>
        <v>62183.759999999995</v>
      </c>
      <c r="V574" s="283">
        <v>52856.2</v>
      </c>
      <c r="W574" s="258" t="s">
        <v>98</v>
      </c>
      <c r="X574" s="258" t="s">
        <v>79</v>
      </c>
      <c r="Y574" s="283">
        <v>9327.56</v>
      </c>
      <c r="Z574" s="258" t="s">
        <v>98</v>
      </c>
      <c r="AA574" s="258" t="s">
        <v>79</v>
      </c>
      <c r="AB574" s="283">
        <v>5042.04</v>
      </c>
      <c r="AC574" s="247" t="s">
        <v>149</v>
      </c>
      <c r="AD574" s="274" t="s">
        <v>98</v>
      </c>
      <c r="AE574" s="274">
        <f>V574+Y574</f>
        <v>62183.759999999995</v>
      </c>
      <c r="AF574" s="231" t="s">
        <v>79</v>
      </c>
      <c r="AG574" s="247" t="s">
        <v>33</v>
      </c>
      <c r="AH574" s="247" t="s">
        <v>406</v>
      </c>
      <c r="AI574" s="247" t="s">
        <v>510</v>
      </c>
      <c r="AJ574" s="231"/>
    </row>
    <row r="575" spans="2:36" s="36" customFormat="1" ht="43.2" customHeight="1" x14ac:dyDescent="0.3">
      <c r="B575" s="233"/>
      <c r="C575" s="233"/>
      <c r="D575" s="233"/>
      <c r="E575" s="273"/>
      <c r="F575" s="273"/>
      <c r="G575" s="273"/>
      <c r="H575" s="233"/>
      <c r="I575" s="238"/>
      <c r="J575" s="11" t="s">
        <v>127</v>
      </c>
      <c r="K575" s="7" t="s">
        <v>128</v>
      </c>
      <c r="L575" s="7" t="s">
        <v>85</v>
      </c>
      <c r="M575" s="63">
        <v>9</v>
      </c>
      <c r="N575" s="249"/>
      <c r="O575" s="273"/>
      <c r="P575" s="233"/>
      <c r="Q575" s="233"/>
      <c r="R575" s="233"/>
      <c r="S575" s="265"/>
      <c r="T575" s="268"/>
      <c r="U575" s="268"/>
      <c r="V575" s="285"/>
      <c r="W575" s="260"/>
      <c r="X575" s="260"/>
      <c r="Y575" s="285"/>
      <c r="Z575" s="260"/>
      <c r="AA575" s="260"/>
      <c r="AB575" s="285"/>
      <c r="AC575" s="249"/>
      <c r="AD575" s="276"/>
      <c r="AE575" s="276"/>
      <c r="AF575" s="233"/>
      <c r="AG575" s="249"/>
      <c r="AH575" s="249"/>
      <c r="AI575" s="249"/>
      <c r="AJ575" s="233"/>
    </row>
    <row r="576" spans="2:36" s="36" customFormat="1" ht="63.75" customHeight="1" x14ac:dyDescent="0.3">
      <c r="B576" s="231" t="s">
        <v>952</v>
      </c>
      <c r="C576" s="231" t="s">
        <v>581</v>
      </c>
      <c r="D576" s="231" t="s">
        <v>106</v>
      </c>
      <c r="E576" s="226" t="s">
        <v>67</v>
      </c>
      <c r="F576" s="226" t="s">
        <v>132</v>
      </c>
      <c r="G576" s="226" t="s">
        <v>69</v>
      </c>
      <c r="H576" s="231" t="s">
        <v>70</v>
      </c>
      <c r="I576" s="231" t="s">
        <v>98</v>
      </c>
      <c r="J576" s="11" t="s">
        <v>113</v>
      </c>
      <c r="K576" s="7" t="s">
        <v>114</v>
      </c>
      <c r="L576" s="7" t="s">
        <v>115</v>
      </c>
      <c r="M576" s="7">
        <v>1</v>
      </c>
      <c r="N576" s="239" t="s">
        <v>108</v>
      </c>
      <c r="O576" s="227" t="s">
        <v>582</v>
      </c>
      <c r="P576" s="231" t="s">
        <v>75</v>
      </c>
      <c r="Q576" s="231" t="s">
        <v>76</v>
      </c>
      <c r="R576" s="231" t="s">
        <v>77</v>
      </c>
      <c r="S576" s="265" t="s">
        <v>109</v>
      </c>
      <c r="T576" s="271">
        <f>V576+Y576</f>
        <v>58500</v>
      </c>
      <c r="U576" s="271">
        <f>+T576/M577</f>
        <v>58500</v>
      </c>
      <c r="V576" s="252">
        <v>49725</v>
      </c>
      <c r="W576" s="250" t="s">
        <v>98</v>
      </c>
      <c r="X576" s="250" t="s">
        <v>98</v>
      </c>
      <c r="Y576" s="252">
        <v>8775</v>
      </c>
      <c r="Z576" s="261" t="s">
        <v>98</v>
      </c>
      <c r="AA576" s="261" t="s">
        <v>98</v>
      </c>
      <c r="AB576" s="247">
        <v>4743.24</v>
      </c>
      <c r="AC576" s="239" t="s">
        <v>80</v>
      </c>
      <c r="AD576" s="278" t="s">
        <v>98</v>
      </c>
      <c r="AE576" s="239">
        <f>+V576+Y576</f>
        <v>58500</v>
      </c>
      <c r="AF576" s="238" t="s">
        <v>98</v>
      </c>
      <c r="AG576" s="239" t="s">
        <v>33</v>
      </c>
      <c r="AH576" s="239" t="s">
        <v>294</v>
      </c>
      <c r="AI576" s="239" t="s">
        <v>246</v>
      </c>
      <c r="AJ576" s="238"/>
    </row>
    <row r="577" spans="2:36" s="36" customFormat="1" ht="81" customHeight="1" x14ac:dyDescent="0.3">
      <c r="B577" s="238"/>
      <c r="C577" s="238"/>
      <c r="D577" s="238"/>
      <c r="E577" s="227"/>
      <c r="F577" s="227"/>
      <c r="G577" s="227"/>
      <c r="H577" s="232"/>
      <c r="I577" s="232"/>
      <c r="J577" s="11" t="s">
        <v>116</v>
      </c>
      <c r="K577" s="7" t="s">
        <v>117</v>
      </c>
      <c r="L577" s="7" t="s">
        <v>85</v>
      </c>
      <c r="M577" s="7">
        <v>1</v>
      </c>
      <c r="N577" s="239"/>
      <c r="O577" s="227"/>
      <c r="P577" s="232"/>
      <c r="Q577" s="232"/>
      <c r="R577" s="232"/>
      <c r="S577" s="265"/>
      <c r="T577" s="271"/>
      <c r="U577" s="271"/>
      <c r="V577" s="253"/>
      <c r="W577" s="250"/>
      <c r="X577" s="250"/>
      <c r="Y577" s="253"/>
      <c r="Z577" s="261"/>
      <c r="AA577" s="261"/>
      <c r="AB577" s="248"/>
      <c r="AC577" s="239"/>
      <c r="AD577" s="278"/>
      <c r="AE577" s="239"/>
      <c r="AF577" s="238"/>
      <c r="AG577" s="239"/>
      <c r="AH577" s="239"/>
      <c r="AI577" s="239"/>
      <c r="AJ577" s="238"/>
    </row>
    <row r="578" spans="2:36" s="36" customFormat="1" ht="63" customHeight="1" x14ac:dyDescent="0.3">
      <c r="B578" s="238"/>
      <c r="C578" s="238"/>
      <c r="D578" s="238"/>
      <c r="E578" s="227"/>
      <c r="F578" s="227"/>
      <c r="G578" s="227"/>
      <c r="H578" s="232"/>
      <c r="I578" s="232"/>
      <c r="J578" s="11" t="s">
        <v>208</v>
      </c>
      <c r="K578" s="7" t="s">
        <v>118</v>
      </c>
      <c r="L578" s="7" t="s">
        <v>119</v>
      </c>
      <c r="M578" s="7">
        <v>1</v>
      </c>
      <c r="N578" s="239"/>
      <c r="O578" s="227"/>
      <c r="P578" s="232"/>
      <c r="Q578" s="232"/>
      <c r="R578" s="232"/>
      <c r="S578" s="265"/>
      <c r="T578" s="271"/>
      <c r="U578" s="271"/>
      <c r="V578" s="253"/>
      <c r="W578" s="250"/>
      <c r="X578" s="250"/>
      <c r="Y578" s="253"/>
      <c r="Z578" s="261"/>
      <c r="AA578" s="261"/>
      <c r="AB578" s="248"/>
      <c r="AC578" s="239"/>
      <c r="AD578" s="278"/>
      <c r="AE578" s="239"/>
      <c r="AF578" s="238"/>
      <c r="AG578" s="239"/>
      <c r="AH578" s="239"/>
      <c r="AI578" s="239"/>
      <c r="AJ578" s="238"/>
    </row>
    <row r="579" spans="2:36" s="36" customFormat="1" ht="43.2" customHeight="1" x14ac:dyDescent="0.3">
      <c r="B579" s="238"/>
      <c r="C579" s="238"/>
      <c r="D579" s="238"/>
      <c r="E579" s="227"/>
      <c r="F579" s="227"/>
      <c r="G579" s="227"/>
      <c r="H579" s="233"/>
      <c r="I579" s="233"/>
      <c r="J579" s="11" t="s">
        <v>120</v>
      </c>
      <c r="K579" s="7" t="s">
        <v>121</v>
      </c>
      <c r="L579" s="7" t="s">
        <v>119</v>
      </c>
      <c r="M579" s="63">
        <v>1</v>
      </c>
      <c r="N579" s="239"/>
      <c r="O579" s="227"/>
      <c r="P579" s="233"/>
      <c r="Q579" s="233"/>
      <c r="R579" s="233"/>
      <c r="S579" s="265"/>
      <c r="T579" s="271"/>
      <c r="U579" s="271"/>
      <c r="V579" s="254"/>
      <c r="W579" s="250"/>
      <c r="X579" s="250"/>
      <c r="Y579" s="254"/>
      <c r="Z579" s="261"/>
      <c r="AA579" s="261"/>
      <c r="AB579" s="249"/>
      <c r="AC579" s="239"/>
      <c r="AD579" s="278"/>
      <c r="AE579" s="239"/>
      <c r="AF579" s="238"/>
      <c r="AG579" s="239"/>
      <c r="AH579" s="239"/>
      <c r="AI579" s="239"/>
      <c r="AJ579" s="238"/>
    </row>
    <row r="580" spans="2:36" s="36" customFormat="1" ht="96.6" x14ac:dyDescent="0.3">
      <c r="B580" s="306" t="s">
        <v>1147</v>
      </c>
      <c r="C580" s="307" t="s">
        <v>578</v>
      </c>
      <c r="D580" s="306" t="s">
        <v>106</v>
      </c>
      <c r="E580" s="313" t="s">
        <v>67</v>
      </c>
      <c r="F580" s="313" t="s">
        <v>134</v>
      </c>
      <c r="G580" s="313" t="s">
        <v>147</v>
      </c>
      <c r="H580" s="270" t="s">
        <v>70</v>
      </c>
      <c r="I580" s="306" t="s">
        <v>79</v>
      </c>
      <c r="J580" s="20" t="s">
        <v>207</v>
      </c>
      <c r="K580" s="27" t="s">
        <v>107</v>
      </c>
      <c r="L580" s="27" t="s">
        <v>86</v>
      </c>
      <c r="M580" s="61">
        <v>40</v>
      </c>
      <c r="N580" s="279" t="s">
        <v>108</v>
      </c>
      <c r="O580" s="322" t="s">
        <v>579</v>
      </c>
      <c r="P580" s="270" t="s">
        <v>75</v>
      </c>
      <c r="Q580" s="270" t="s">
        <v>76</v>
      </c>
      <c r="R580" s="310" t="s">
        <v>77</v>
      </c>
      <c r="S580" s="310" t="s">
        <v>109</v>
      </c>
      <c r="T580" s="286">
        <f>V580+Y580</f>
        <v>131253.70000000001</v>
      </c>
      <c r="U580" s="286">
        <f>T580/M581</f>
        <v>26250.74</v>
      </c>
      <c r="V580" s="309">
        <v>111565.64</v>
      </c>
      <c r="W580" s="280" t="s">
        <v>98</v>
      </c>
      <c r="X580" s="280" t="s">
        <v>98</v>
      </c>
      <c r="Y580" s="309">
        <v>19688.060000000001</v>
      </c>
      <c r="Z580" s="269" t="s">
        <v>98</v>
      </c>
      <c r="AA580" s="269" t="s">
        <v>79</v>
      </c>
      <c r="AB580" s="309">
        <v>10640.8</v>
      </c>
      <c r="AC580" s="279" t="s">
        <v>149</v>
      </c>
      <c r="AD580" s="358" t="s">
        <v>98</v>
      </c>
      <c r="AE580" s="295">
        <f>V580+Y580</f>
        <v>131253.70000000001</v>
      </c>
      <c r="AF580" s="270" t="s">
        <v>79</v>
      </c>
      <c r="AG580" s="279" t="s">
        <v>33</v>
      </c>
      <c r="AH580" s="279" t="s">
        <v>294</v>
      </c>
      <c r="AI580" s="279" t="s">
        <v>246</v>
      </c>
      <c r="AJ580" s="270"/>
    </row>
    <row r="581" spans="2:36" s="36" customFormat="1" ht="73.2" customHeight="1" x14ac:dyDescent="0.3">
      <c r="B581" s="270"/>
      <c r="C581" s="270"/>
      <c r="D581" s="270"/>
      <c r="E581" s="322"/>
      <c r="F581" s="322"/>
      <c r="G581" s="322"/>
      <c r="H581" s="270"/>
      <c r="I581" s="307"/>
      <c r="J581" s="20" t="s">
        <v>111</v>
      </c>
      <c r="K581" s="27" t="s">
        <v>112</v>
      </c>
      <c r="L581" s="27" t="s">
        <v>85</v>
      </c>
      <c r="M581" s="61">
        <v>5</v>
      </c>
      <c r="N581" s="279"/>
      <c r="O581" s="322"/>
      <c r="P581" s="270"/>
      <c r="Q581" s="270"/>
      <c r="R581" s="310"/>
      <c r="S581" s="310"/>
      <c r="T581" s="286"/>
      <c r="U581" s="286"/>
      <c r="V581" s="324"/>
      <c r="W581" s="281"/>
      <c r="X581" s="281"/>
      <c r="Y581" s="324"/>
      <c r="Z581" s="269"/>
      <c r="AA581" s="269"/>
      <c r="AB581" s="324"/>
      <c r="AC581" s="279"/>
      <c r="AD581" s="359"/>
      <c r="AE581" s="295"/>
      <c r="AF581" s="270"/>
      <c r="AG581" s="279"/>
      <c r="AH581" s="279"/>
      <c r="AI581" s="279"/>
      <c r="AJ581" s="270"/>
    </row>
    <row r="582" spans="2:36" s="36" customFormat="1" ht="43.2" customHeight="1" x14ac:dyDescent="0.3">
      <c r="B582" s="270"/>
      <c r="C582" s="270"/>
      <c r="D582" s="270"/>
      <c r="E582" s="322"/>
      <c r="F582" s="322"/>
      <c r="G582" s="322"/>
      <c r="H582" s="306"/>
      <c r="I582" s="308"/>
      <c r="J582" s="20" t="s">
        <v>127</v>
      </c>
      <c r="K582" s="27" t="s">
        <v>128</v>
      </c>
      <c r="L582" s="27" t="s">
        <v>85</v>
      </c>
      <c r="M582" s="61">
        <v>106</v>
      </c>
      <c r="N582" s="279"/>
      <c r="O582" s="322"/>
      <c r="P582" s="270"/>
      <c r="Q582" s="270"/>
      <c r="R582" s="310"/>
      <c r="S582" s="310"/>
      <c r="T582" s="286"/>
      <c r="U582" s="286"/>
      <c r="V582" s="325"/>
      <c r="W582" s="282"/>
      <c r="X582" s="282"/>
      <c r="Y582" s="325"/>
      <c r="Z582" s="269"/>
      <c r="AA582" s="269"/>
      <c r="AB582" s="325"/>
      <c r="AC582" s="279"/>
      <c r="AD582" s="360"/>
      <c r="AE582" s="295"/>
      <c r="AF582" s="270"/>
      <c r="AG582" s="279"/>
      <c r="AH582" s="279"/>
      <c r="AI582" s="279"/>
      <c r="AJ582" s="270"/>
    </row>
    <row r="583" spans="2:36" s="79" customFormat="1" ht="96.6" x14ac:dyDescent="0.3">
      <c r="B583" s="231" t="s">
        <v>1108</v>
      </c>
      <c r="C583" s="232" t="s">
        <v>578</v>
      </c>
      <c r="D583" s="231" t="s">
        <v>106</v>
      </c>
      <c r="E583" s="226" t="s">
        <v>67</v>
      </c>
      <c r="F583" s="226" t="s">
        <v>134</v>
      </c>
      <c r="G583" s="226" t="s">
        <v>147</v>
      </c>
      <c r="H583" s="238" t="s">
        <v>70</v>
      </c>
      <c r="I583" s="231" t="s">
        <v>79</v>
      </c>
      <c r="J583" s="11" t="s">
        <v>207</v>
      </c>
      <c r="K583" s="7" t="s">
        <v>107</v>
      </c>
      <c r="L583" s="7" t="s">
        <v>86</v>
      </c>
      <c r="M583" s="63">
        <v>40</v>
      </c>
      <c r="N583" s="239" t="s">
        <v>108</v>
      </c>
      <c r="O583" s="227" t="s">
        <v>579</v>
      </c>
      <c r="P583" s="238" t="s">
        <v>75</v>
      </c>
      <c r="Q583" s="238" t="s">
        <v>76</v>
      </c>
      <c r="R583" s="265" t="s">
        <v>77</v>
      </c>
      <c r="S583" s="265" t="s">
        <v>109</v>
      </c>
      <c r="T583" s="271">
        <f>V583+Y583</f>
        <v>131253.70000000001</v>
      </c>
      <c r="U583" s="271">
        <f>T583/M584</f>
        <v>26250.74</v>
      </c>
      <c r="V583" s="247">
        <v>111565.64</v>
      </c>
      <c r="W583" s="258" t="s">
        <v>98</v>
      </c>
      <c r="X583" s="258" t="s">
        <v>98</v>
      </c>
      <c r="Y583" s="247">
        <v>19688.060000000001</v>
      </c>
      <c r="Z583" s="261" t="s">
        <v>98</v>
      </c>
      <c r="AA583" s="261" t="s">
        <v>79</v>
      </c>
      <c r="AB583" s="247">
        <v>10640.8</v>
      </c>
      <c r="AC583" s="239" t="s">
        <v>149</v>
      </c>
      <c r="AD583" s="274" t="s">
        <v>98</v>
      </c>
      <c r="AE583" s="278">
        <f>V583+Y583</f>
        <v>131253.70000000001</v>
      </c>
      <c r="AF583" s="238" t="s">
        <v>79</v>
      </c>
      <c r="AG583" s="239" t="s">
        <v>33</v>
      </c>
      <c r="AH583" s="239" t="s">
        <v>166</v>
      </c>
      <c r="AI583" s="239" t="s">
        <v>232</v>
      </c>
      <c r="AJ583" s="238"/>
    </row>
    <row r="584" spans="2:36" s="79" customFormat="1" ht="73.2" customHeight="1" x14ac:dyDescent="0.3">
      <c r="B584" s="238"/>
      <c r="C584" s="238"/>
      <c r="D584" s="238"/>
      <c r="E584" s="227"/>
      <c r="F584" s="227"/>
      <c r="G584" s="227"/>
      <c r="H584" s="238"/>
      <c r="I584" s="232"/>
      <c r="J584" s="11" t="s">
        <v>111</v>
      </c>
      <c r="K584" s="7" t="s">
        <v>112</v>
      </c>
      <c r="L584" s="7" t="s">
        <v>85</v>
      </c>
      <c r="M584" s="63">
        <v>5</v>
      </c>
      <c r="N584" s="239"/>
      <c r="O584" s="227"/>
      <c r="P584" s="238"/>
      <c r="Q584" s="238"/>
      <c r="R584" s="265"/>
      <c r="S584" s="265"/>
      <c r="T584" s="271"/>
      <c r="U584" s="271"/>
      <c r="V584" s="248"/>
      <c r="W584" s="259"/>
      <c r="X584" s="259"/>
      <c r="Y584" s="248"/>
      <c r="Z584" s="261"/>
      <c r="AA584" s="261"/>
      <c r="AB584" s="248"/>
      <c r="AC584" s="239"/>
      <c r="AD584" s="275"/>
      <c r="AE584" s="278"/>
      <c r="AF584" s="238"/>
      <c r="AG584" s="239"/>
      <c r="AH584" s="239"/>
      <c r="AI584" s="239"/>
      <c r="AJ584" s="238"/>
    </row>
    <row r="585" spans="2:36" s="79" customFormat="1" ht="43.2" customHeight="1" x14ac:dyDescent="0.3">
      <c r="B585" s="238"/>
      <c r="C585" s="238"/>
      <c r="D585" s="238"/>
      <c r="E585" s="227"/>
      <c r="F585" s="227"/>
      <c r="G585" s="227"/>
      <c r="H585" s="231"/>
      <c r="I585" s="233"/>
      <c r="J585" s="11" t="s">
        <v>127</v>
      </c>
      <c r="K585" s="7" t="s">
        <v>128</v>
      </c>
      <c r="L585" s="7" t="s">
        <v>85</v>
      </c>
      <c r="M585" s="63">
        <v>106</v>
      </c>
      <c r="N585" s="239"/>
      <c r="O585" s="227"/>
      <c r="P585" s="238"/>
      <c r="Q585" s="238"/>
      <c r="R585" s="265"/>
      <c r="S585" s="265"/>
      <c r="T585" s="271"/>
      <c r="U585" s="271"/>
      <c r="V585" s="249"/>
      <c r="W585" s="260"/>
      <c r="X585" s="260"/>
      <c r="Y585" s="249"/>
      <c r="Z585" s="261"/>
      <c r="AA585" s="261"/>
      <c r="AB585" s="249"/>
      <c r="AC585" s="239"/>
      <c r="AD585" s="276"/>
      <c r="AE585" s="278"/>
      <c r="AF585" s="238"/>
      <c r="AG585" s="239"/>
      <c r="AH585" s="239"/>
      <c r="AI585" s="239"/>
      <c r="AJ585" s="238"/>
    </row>
    <row r="586" spans="2:36" s="36" customFormat="1" ht="135.6" customHeight="1" x14ac:dyDescent="0.3">
      <c r="B586" s="231" t="s">
        <v>1109</v>
      </c>
      <c r="C586" s="231" t="s">
        <v>588</v>
      </c>
      <c r="D586" s="231" t="s">
        <v>106</v>
      </c>
      <c r="E586" s="226" t="s">
        <v>67</v>
      </c>
      <c r="F586" s="226" t="s">
        <v>132</v>
      </c>
      <c r="G586" s="226" t="s">
        <v>69</v>
      </c>
      <c r="H586" s="231" t="s">
        <v>70</v>
      </c>
      <c r="I586" s="231" t="s">
        <v>98</v>
      </c>
      <c r="J586" s="11" t="s">
        <v>113</v>
      </c>
      <c r="K586" s="7" t="s">
        <v>114</v>
      </c>
      <c r="L586" s="7" t="s">
        <v>115</v>
      </c>
      <c r="M586" s="7">
        <v>3</v>
      </c>
      <c r="N586" s="247" t="s">
        <v>108</v>
      </c>
      <c r="O586" s="226" t="s">
        <v>579</v>
      </c>
      <c r="P586" s="231" t="s">
        <v>75</v>
      </c>
      <c r="Q586" s="231" t="s">
        <v>76</v>
      </c>
      <c r="R586" s="231" t="s">
        <v>77</v>
      </c>
      <c r="S586" s="262" t="s">
        <v>109</v>
      </c>
      <c r="T586" s="271">
        <f>V586+Y586</f>
        <v>175499.99</v>
      </c>
      <c r="U586" s="266">
        <f>+T586/M587</f>
        <v>58499.996666666666</v>
      </c>
      <c r="V586" s="283">
        <v>149174.99</v>
      </c>
      <c r="W586" s="261" t="s">
        <v>98</v>
      </c>
      <c r="X586" s="261" t="s">
        <v>79</v>
      </c>
      <c r="Y586" s="283">
        <v>26325</v>
      </c>
      <c r="Z586" s="261" t="s">
        <v>98</v>
      </c>
      <c r="AA586" s="261" t="s">
        <v>79</v>
      </c>
      <c r="AB586" s="283">
        <v>14229.72</v>
      </c>
      <c r="AC586" s="239" t="s">
        <v>80</v>
      </c>
      <c r="AD586" s="274" t="s">
        <v>98</v>
      </c>
      <c r="AE586" s="278">
        <f>V586+Y586</f>
        <v>175499.99</v>
      </c>
      <c r="AF586" s="238" t="s">
        <v>79</v>
      </c>
      <c r="AG586" s="239" t="s">
        <v>33</v>
      </c>
      <c r="AH586" s="239" t="s">
        <v>166</v>
      </c>
      <c r="AI586" s="239" t="s">
        <v>405</v>
      </c>
      <c r="AJ586" s="238"/>
    </row>
    <row r="587" spans="2:36" s="36" customFormat="1" ht="78.599999999999994" customHeight="1" x14ac:dyDescent="0.3">
      <c r="B587" s="238"/>
      <c r="C587" s="238"/>
      <c r="D587" s="238"/>
      <c r="E587" s="227"/>
      <c r="F587" s="227"/>
      <c r="G587" s="227"/>
      <c r="H587" s="232"/>
      <c r="I587" s="232"/>
      <c r="J587" s="11" t="s">
        <v>116</v>
      </c>
      <c r="K587" s="7" t="s">
        <v>117</v>
      </c>
      <c r="L587" s="7" t="s">
        <v>85</v>
      </c>
      <c r="M587" s="7">
        <v>3</v>
      </c>
      <c r="N587" s="248"/>
      <c r="O587" s="227"/>
      <c r="P587" s="232"/>
      <c r="Q587" s="232"/>
      <c r="R587" s="232"/>
      <c r="S587" s="263"/>
      <c r="T587" s="271"/>
      <c r="U587" s="271"/>
      <c r="V587" s="400"/>
      <c r="W587" s="261"/>
      <c r="X587" s="261"/>
      <c r="Y587" s="400"/>
      <c r="Z587" s="261"/>
      <c r="AA587" s="261"/>
      <c r="AB587" s="400"/>
      <c r="AC587" s="239"/>
      <c r="AD587" s="275"/>
      <c r="AE587" s="278"/>
      <c r="AF587" s="238"/>
      <c r="AG587" s="239"/>
      <c r="AH587" s="239"/>
      <c r="AI587" s="239"/>
      <c r="AJ587" s="238"/>
    </row>
    <row r="588" spans="2:36" s="36" customFormat="1" ht="78.599999999999994" customHeight="1" x14ac:dyDescent="0.3">
      <c r="B588" s="238"/>
      <c r="C588" s="238"/>
      <c r="D588" s="238"/>
      <c r="E588" s="227"/>
      <c r="F588" s="227"/>
      <c r="G588" s="227"/>
      <c r="H588" s="232"/>
      <c r="I588" s="232"/>
      <c r="J588" s="11" t="s">
        <v>208</v>
      </c>
      <c r="K588" s="7" t="s">
        <v>118</v>
      </c>
      <c r="L588" s="7" t="s">
        <v>119</v>
      </c>
      <c r="M588" s="7">
        <v>3</v>
      </c>
      <c r="N588" s="248"/>
      <c r="O588" s="227"/>
      <c r="P588" s="232"/>
      <c r="Q588" s="232"/>
      <c r="R588" s="232"/>
      <c r="S588" s="263"/>
      <c r="T588" s="271"/>
      <c r="U588" s="271"/>
      <c r="V588" s="400"/>
      <c r="W588" s="261"/>
      <c r="X588" s="261"/>
      <c r="Y588" s="400"/>
      <c r="Z588" s="261"/>
      <c r="AA588" s="261"/>
      <c r="AB588" s="400"/>
      <c r="AC588" s="239"/>
      <c r="AD588" s="275"/>
      <c r="AE588" s="278"/>
      <c r="AF588" s="238"/>
      <c r="AG588" s="239"/>
      <c r="AH588" s="239"/>
      <c r="AI588" s="239"/>
      <c r="AJ588" s="238"/>
    </row>
    <row r="589" spans="2:36" s="36" customFormat="1" ht="77.7" customHeight="1" x14ac:dyDescent="0.3">
      <c r="B589" s="238"/>
      <c r="C589" s="238"/>
      <c r="D589" s="238"/>
      <c r="E589" s="227"/>
      <c r="F589" s="227"/>
      <c r="G589" s="227"/>
      <c r="H589" s="233"/>
      <c r="I589" s="233"/>
      <c r="J589" s="11" t="s">
        <v>120</v>
      </c>
      <c r="K589" s="7" t="s">
        <v>121</v>
      </c>
      <c r="L589" s="7" t="s">
        <v>119</v>
      </c>
      <c r="M589" s="63">
        <v>3</v>
      </c>
      <c r="N589" s="249"/>
      <c r="O589" s="227"/>
      <c r="P589" s="233"/>
      <c r="Q589" s="233"/>
      <c r="R589" s="233"/>
      <c r="S589" s="264"/>
      <c r="T589" s="271"/>
      <c r="U589" s="271"/>
      <c r="V589" s="400"/>
      <c r="W589" s="261"/>
      <c r="X589" s="261"/>
      <c r="Y589" s="400"/>
      <c r="Z589" s="261"/>
      <c r="AA589" s="261"/>
      <c r="AB589" s="400"/>
      <c r="AC589" s="239"/>
      <c r="AD589" s="276"/>
      <c r="AE589" s="278"/>
      <c r="AF589" s="238"/>
      <c r="AG589" s="239"/>
      <c r="AH589" s="239"/>
      <c r="AI589" s="239"/>
      <c r="AJ589" s="238"/>
    </row>
    <row r="590" spans="2:36" s="36" customFormat="1" ht="73.2" customHeight="1" x14ac:dyDescent="0.3">
      <c r="B590" s="232" t="s">
        <v>1110</v>
      </c>
      <c r="C590" s="232" t="s">
        <v>586</v>
      </c>
      <c r="D590" s="232" t="s">
        <v>106</v>
      </c>
      <c r="E590" s="234" t="s">
        <v>67</v>
      </c>
      <c r="F590" s="234" t="s">
        <v>134</v>
      </c>
      <c r="G590" s="234" t="s">
        <v>147</v>
      </c>
      <c r="H590" s="231" t="s">
        <v>70</v>
      </c>
      <c r="I590" s="238" t="s">
        <v>98</v>
      </c>
      <c r="J590" s="11" t="s">
        <v>111</v>
      </c>
      <c r="K590" s="7" t="s">
        <v>112</v>
      </c>
      <c r="L590" s="7" t="s">
        <v>85</v>
      </c>
      <c r="M590" s="63">
        <v>1</v>
      </c>
      <c r="N590" s="239" t="s">
        <v>108</v>
      </c>
      <c r="O590" s="227" t="s">
        <v>579</v>
      </c>
      <c r="P590" s="231" t="s">
        <v>75</v>
      </c>
      <c r="Q590" s="231" t="s">
        <v>76</v>
      </c>
      <c r="R590" s="231" t="s">
        <v>77</v>
      </c>
      <c r="S590" s="265" t="s">
        <v>109</v>
      </c>
      <c r="T590" s="271">
        <f>V590+Y590</f>
        <v>41455.839999999997</v>
      </c>
      <c r="U590" s="271">
        <f>+T590/1</f>
        <v>41455.839999999997</v>
      </c>
      <c r="V590" s="400">
        <v>35237.46</v>
      </c>
      <c r="W590" s="261" t="s">
        <v>98</v>
      </c>
      <c r="X590" s="261" t="s">
        <v>79</v>
      </c>
      <c r="Y590" s="239">
        <v>6218.38</v>
      </c>
      <c r="Z590" s="261" t="s">
        <v>98</v>
      </c>
      <c r="AA590" s="261" t="s">
        <v>79</v>
      </c>
      <c r="AB590" s="250">
        <v>3361.28</v>
      </c>
      <c r="AC590" s="239" t="s">
        <v>149</v>
      </c>
      <c r="AD590" s="274" t="s">
        <v>98</v>
      </c>
      <c r="AE590" s="278">
        <f>V590+Y590</f>
        <v>41455.839999999997</v>
      </c>
      <c r="AF590" s="238" t="s">
        <v>79</v>
      </c>
      <c r="AG590" s="239" t="s">
        <v>33</v>
      </c>
      <c r="AH590" s="239" t="s">
        <v>166</v>
      </c>
      <c r="AI590" s="239" t="s">
        <v>232</v>
      </c>
      <c r="AJ590" s="238"/>
    </row>
    <row r="591" spans="2:36" s="36" customFormat="1" ht="73.2" customHeight="1" x14ac:dyDescent="0.3">
      <c r="B591" s="238"/>
      <c r="C591" s="238"/>
      <c r="D591" s="238"/>
      <c r="E591" s="227"/>
      <c r="F591" s="227"/>
      <c r="G591" s="227"/>
      <c r="H591" s="233"/>
      <c r="I591" s="238"/>
      <c r="J591" s="11" t="s">
        <v>127</v>
      </c>
      <c r="K591" s="7" t="s">
        <v>128</v>
      </c>
      <c r="L591" s="7" t="s">
        <v>85</v>
      </c>
      <c r="M591" s="63">
        <v>6</v>
      </c>
      <c r="N591" s="239"/>
      <c r="O591" s="227"/>
      <c r="P591" s="233"/>
      <c r="Q591" s="233"/>
      <c r="R591" s="233"/>
      <c r="S591" s="265"/>
      <c r="T591" s="271"/>
      <c r="U591" s="271"/>
      <c r="V591" s="400"/>
      <c r="W591" s="261"/>
      <c r="X591" s="261"/>
      <c r="Y591" s="239"/>
      <c r="Z591" s="261"/>
      <c r="AA591" s="261"/>
      <c r="AB591" s="250"/>
      <c r="AC591" s="239"/>
      <c r="AD591" s="276"/>
      <c r="AE591" s="278"/>
      <c r="AF591" s="238"/>
      <c r="AG591" s="239"/>
      <c r="AH591" s="239"/>
      <c r="AI591" s="239"/>
      <c r="AJ591" s="238"/>
    </row>
    <row r="592" spans="2:36" s="36" customFormat="1" ht="96.6" x14ac:dyDescent="0.3">
      <c r="B592" s="238" t="s">
        <v>1111</v>
      </c>
      <c r="C592" s="238" t="s">
        <v>585</v>
      </c>
      <c r="D592" s="238" t="s">
        <v>106</v>
      </c>
      <c r="E592" s="227" t="s">
        <v>67</v>
      </c>
      <c r="F592" s="227" t="s">
        <v>134</v>
      </c>
      <c r="G592" s="227" t="s">
        <v>147</v>
      </c>
      <c r="H592" s="231" t="s">
        <v>70</v>
      </c>
      <c r="I592" s="238" t="s">
        <v>98</v>
      </c>
      <c r="J592" s="11" t="s">
        <v>207</v>
      </c>
      <c r="K592" s="7" t="s">
        <v>107</v>
      </c>
      <c r="L592" s="7" t="s">
        <v>86</v>
      </c>
      <c r="M592" s="63">
        <v>40</v>
      </c>
      <c r="N592" s="239" t="s">
        <v>108</v>
      </c>
      <c r="O592" s="227" t="s">
        <v>579</v>
      </c>
      <c r="P592" s="238" t="s">
        <v>75</v>
      </c>
      <c r="Q592" s="238" t="s">
        <v>76</v>
      </c>
      <c r="R592" s="265" t="s">
        <v>77</v>
      </c>
      <c r="S592" s="265" t="s">
        <v>109</v>
      </c>
      <c r="T592" s="271">
        <f>V592+Y592</f>
        <v>69515.59</v>
      </c>
      <c r="U592" s="271">
        <f>+T592/M593</f>
        <v>69515.59</v>
      </c>
      <c r="V592" s="239">
        <v>59088.25</v>
      </c>
      <c r="W592" s="261" t="s">
        <v>98</v>
      </c>
      <c r="X592" s="261" t="s">
        <v>79</v>
      </c>
      <c r="Y592" s="239">
        <v>10427.34</v>
      </c>
      <c r="Z592" s="261" t="s">
        <v>98</v>
      </c>
      <c r="AA592" s="261" t="s">
        <v>79</v>
      </c>
      <c r="AB592" s="250">
        <v>5636.4</v>
      </c>
      <c r="AC592" s="239" t="s">
        <v>149</v>
      </c>
      <c r="AD592" s="274" t="s">
        <v>98</v>
      </c>
      <c r="AE592" s="278">
        <f>V592+Y592</f>
        <v>69515.59</v>
      </c>
      <c r="AF592" s="238" t="s">
        <v>79</v>
      </c>
      <c r="AG592" s="239" t="s">
        <v>33</v>
      </c>
      <c r="AH592" s="585" t="s">
        <v>166</v>
      </c>
      <c r="AI592" s="585" t="s">
        <v>405</v>
      </c>
      <c r="AJ592" s="586"/>
    </row>
    <row r="593" spans="2:36" s="36" customFormat="1" ht="99.6" customHeight="1" x14ac:dyDescent="0.3">
      <c r="B593" s="238"/>
      <c r="C593" s="238"/>
      <c r="D593" s="238"/>
      <c r="E593" s="227"/>
      <c r="F593" s="227"/>
      <c r="G593" s="227"/>
      <c r="H593" s="232"/>
      <c r="I593" s="238"/>
      <c r="J593" s="11" t="s">
        <v>111</v>
      </c>
      <c r="K593" s="7" t="s">
        <v>112</v>
      </c>
      <c r="L593" s="7" t="s">
        <v>85</v>
      </c>
      <c r="M593" s="63">
        <v>1</v>
      </c>
      <c r="N593" s="239"/>
      <c r="O593" s="227"/>
      <c r="P593" s="238"/>
      <c r="Q593" s="238"/>
      <c r="R593" s="265"/>
      <c r="S593" s="265"/>
      <c r="T593" s="271"/>
      <c r="U593" s="271"/>
      <c r="V593" s="239"/>
      <c r="W593" s="261"/>
      <c r="X593" s="261"/>
      <c r="Y593" s="239"/>
      <c r="Z593" s="261"/>
      <c r="AA593" s="261"/>
      <c r="AB593" s="250"/>
      <c r="AC593" s="239"/>
      <c r="AD593" s="275"/>
      <c r="AE593" s="278"/>
      <c r="AF593" s="238"/>
      <c r="AG593" s="239"/>
      <c r="AH593" s="585"/>
      <c r="AI593" s="585"/>
      <c r="AJ593" s="586"/>
    </row>
    <row r="594" spans="2:36" s="36" customFormat="1" ht="73.2" customHeight="1" x14ac:dyDescent="0.3">
      <c r="B594" s="238"/>
      <c r="C594" s="238"/>
      <c r="D594" s="238"/>
      <c r="E594" s="227"/>
      <c r="F594" s="227"/>
      <c r="G594" s="227"/>
      <c r="H594" s="233"/>
      <c r="I594" s="238"/>
      <c r="J594" s="11" t="s">
        <v>127</v>
      </c>
      <c r="K594" s="7" t="s">
        <v>128</v>
      </c>
      <c r="L594" s="7" t="s">
        <v>85</v>
      </c>
      <c r="M594" s="63">
        <v>46</v>
      </c>
      <c r="N594" s="239"/>
      <c r="O594" s="227"/>
      <c r="P594" s="231"/>
      <c r="Q594" s="231"/>
      <c r="R594" s="262"/>
      <c r="S594" s="265"/>
      <c r="T594" s="271"/>
      <c r="U594" s="271"/>
      <c r="V594" s="239"/>
      <c r="W594" s="261"/>
      <c r="X594" s="261"/>
      <c r="Y594" s="239"/>
      <c r="Z594" s="261"/>
      <c r="AA594" s="261"/>
      <c r="AB594" s="250"/>
      <c r="AC594" s="239"/>
      <c r="AD594" s="276"/>
      <c r="AE594" s="278"/>
      <c r="AF594" s="238"/>
      <c r="AG594" s="239"/>
      <c r="AH594" s="585"/>
      <c r="AI594" s="585"/>
      <c r="AJ594" s="586"/>
    </row>
    <row r="595" spans="2:36" s="36" customFormat="1" ht="96.6" x14ac:dyDescent="0.3">
      <c r="B595" s="233" t="s">
        <v>512</v>
      </c>
      <c r="C595" s="233" t="s">
        <v>523</v>
      </c>
      <c r="D595" s="238" t="s">
        <v>106</v>
      </c>
      <c r="E595" s="227" t="s">
        <v>67</v>
      </c>
      <c r="F595" s="273" t="s">
        <v>134</v>
      </c>
      <c r="G595" s="273" t="s">
        <v>147</v>
      </c>
      <c r="H595" s="238" t="s">
        <v>70</v>
      </c>
      <c r="I595" s="238" t="s">
        <v>79</v>
      </c>
      <c r="J595" s="72" t="s">
        <v>207</v>
      </c>
      <c r="K595" s="22" t="s">
        <v>107</v>
      </c>
      <c r="L595" s="22" t="s">
        <v>86</v>
      </c>
      <c r="M595" s="73">
        <v>40</v>
      </c>
      <c r="N595" s="249" t="s">
        <v>108</v>
      </c>
      <c r="O595" s="344" t="s">
        <v>360</v>
      </c>
      <c r="P595" s="233" t="s">
        <v>75</v>
      </c>
      <c r="Q595" s="233" t="s">
        <v>76</v>
      </c>
      <c r="R595" s="264" t="s">
        <v>77</v>
      </c>
      <c r="S595" s="264" t="s">
        <v>109</v>
      </c>
      <c r="T595" s="268">
        <f>V595+Y595</f>
        <v>142445</v>
      </c>
      <c r="U595" s="268">
        <v>47508</v>
      </c>
      <c r="V595" s="284">
        <v>121078.25</v>
      </c>
      <c r="W595" s="260" t="s">
        <v>98</v>
      </c>
      <c r="X595" s="260" t="s">
        <v>79</v>
      </c>
      <c r="Y595" s="284">
        <v>21366.75</v>
      </c>
      <c r="Z595" s="260" t="s">
        <v>98</v>
      </c>
      <c r="AA595" s="260" t="s">
        <v>79</v>
      </c>
      <c r="AB595" s="284">
        <v>11549.6</v>
      </c>
      <c r="AC595" s="249" t="s">
        <v>149</v>
      </c>
      <c r="AD595" s="276" t="s">
        <v>79</v>
      </c>
      <c r="AE595" s="276">
        <f>V595+Y595</f>
        <v>142445</v>
      </c>
      <c r="AF595" s="233" t="s">
        <v>79</v>
      </c>
      <c r="AG595" s="249" t="s">
        <v>33</v>
      </c>
      <c r="AH595" s="503" t="s">
        <v>174</v>
      </c>
      <c r="AI595" s="392" t="s">
        <v>157</v>
      </c>
      <c r="AJ595" s="233"/>
    </row>
    <row r="596" spans="2:36" s="36" customFormat="1" ht="58.2" customHeight="1" x14ac:dyDescent="0.3">
      <c r="B596" s="238"/>
      <c r="C596" s="238"/>
      <c r="D596" s="238"/>
      <c r="E596" s="227"/>
      <c r="F596" s="227"/>
      <c r="G596" s="227"/>
      <c r="H596" s="238"/>
      <c r="I596" s="238"/>
      <c r="J596" s="11" t="s">
        <v>111</v>
      </c>
      <c r="K596" s="7" t="s">
        <v>112</v>
      </c>
      <c r="L596" s="7" t="s">
        <v>85</v>
      </c>
      <c r="M596" s="86">
        <v>3</v>
      </c>
      <c r="N596" s="239"/>
      <c r="O596" s="235"/>
      <c r="P596" s="238"/>
      <c r="Q596" s="238"/>
      <c r="R596" s="265"/>
      <c r="S596" s="265"/>
      <c r="T596" s="271"/>
      <c r="U596" s="271"/>
      <c r="V596" s="284"/>
      <c r="W596" s="261"/>
      <c r="X596" s="261"/>
      <c r="Y596" s="284"/>
      <c r="Z596" s="261"/>
      <c r="AA596" s="261"/>
      <c r="AB596" s="284"/>
      <c r="AC596" s="239"/>
      <c r="AD596" s="278"/>
      <c r="AE596" s="278"/>
      <c r="AF596" s="238"/>
      <c r="AG596" s="239"/>
      <c r="AH596" s="393"/>
      <c r="AI596" s="579"/>
      <c r="AJ596" s="238"/>
    </row>
    <row r="597" spans="2:36" s="36" customFormat="1" ht="43.2" customHeight="1" thickBot="1" x14ac:dyDescent="0.35">
      <c r="B597" s="238"/>
      <c r="C597" s="238"/>
      <c r="D597" s="238"/>
      <c r="E597" s="227"/>
      <c r="F597" s="227"/>
      <c r="G597" s="227"/>
      <c r="H597" s="238"/>
      <c r="I597" s="238"/>
      <c r="J597" s="11" t="s">
        <v>127</v>
      </c>
      <c r="K597" s="7" t="s">
        <v>128</v>
      </c>
      <c r="L597" s="7" t="s">
        <v>85</v>
      </c>
      <c r="M597" s="86">
        <v>83</v>
      </c>
      <c r="N597" s="239"/>
      <c r="O597" s="235"/>
      <c r="P597" s="238"/>
      <c r="Q597" s="238"/>
      <c r="R597" s="265"/>
      <c r="S597" s="265"/>
      <c r="T597" s="271"/>
      <c r="U597" s="271"/>
      <c r="V597" s="285"/>
      <c r="W597" s="261"/>
      <c r="X597" s="261"/>
      <c r="Y597" s="285"/>
      <c r="Z597" s="261"/>
      <c r="AA597" s="261"/>
      <c r="AB597" s="285"/>
      <c r="AC597" s="239"/>
      <c r="AD597" s="278"/>
      <c r="AE597" s="278"/>
      <c r="AF597" s="238"/>
      <c r="AG597" s="239"/>
      <c r="AH597" s="504"/>
      <c r="AI597" s="584"/>
      <c r="AJ597" s="238"/>
    </row>
    <row r="598" spans="2:36" s="36" customFormat="1" ht="100.5" customHeight="1" x14ac:dyDescent="0.3">
      <c r="B598" s="238" t="s">
        <v>513</v>
      </c>
      <c r="C598" s="238" t="s">
        <v>515</v>
      </c>
      <c r="D598" s="238" t="s">
        <v>106</v>
      </c>
      <c r="E598" s="227" t="s">
        <v>67</v>
      </c>
      <c r="F598" s="227" t="s">
        <v>134</v>
      </c>
      <c r="G598" s="227" t="s">
        <v>147</v>
      </c>
      <c r="H598" s="238" t="s">
        <v>70</v>
      </c>
      <c r="I598" s="238" t="s">
        <v>79</v>
      </c>
      <c r="J598" s="11" t="s">
        <v>207</v>
      </c>
      <c r="K598" s="7" t="s">
        <v>107</v>
      </c>
      <c r="L598" s="7" t="s">
        <v>86</v>
      </c>
      <c r="M598" s="63">
        <v>40</v>
      </c>
      <c r="N598" s="239" t="s">
        <v>108</v>
      </c>
      <c r="O598" s="235" t="s">
        <v>360</v>
      </c>
      <c r="P598" s="238" t="s">
        <v>75</v>
      </c>
      <c r="Q598" s="238" t="s">
        <v>76</v>
      </c>
      <c r="R598" s="265" t="s">
        <v>77</v>
      </c>
      <c r="S598" s="265" t="s">
        <v>109</v>
      </c>
      <c r="T598" s="271">
        <f>V598+Y598</f>
        <v>51337.85</v>
      </c>
      <c r="U598" s="271" t="s">
        <v>79</v>
      </c>
      <c r="V598" s="579">
        <v>43637.17</v>
      </c>
      <c r="W598" s="261" t="s">
        <v>98</v>
      </c>
      <c r="X598" s="261" t="s">
        <v>98</v>
      </c>
      <c r="Y598" s="579">
        <v>7700.68</v>
      </c>
      <c r="Z598" s="261" t="s">
        <v>98</v>
      </c>
      <c r="AA598" s="261" t="s">
        <v>98</v>
      </c>
      <c r="AB598" s="422">
        <v>4162.53</v>
      </c>
      <c r="AC598" s="239" t="s">
        <v>149</v>
      </c>
      <c r="AD598" s="278" t="s">
        <v>79</v>
      </c>
      <c r="AE598" s="278">
        <f>V598+Y598</f>
        <v>51337.85</v>
      </c>
      <c r="AF598" s="239" t="s">
        <v>79</v>
      </c>
      <c r="AG598" s="239" t="s">
        <v>33</v>
      </c>
      <c r="AH598" s="393" t="s">
        <v>174</v>
      </c>
      <c r="AI598" s="489" t="s">
        <v>157</v>
      </c>
      <c r="AJ598" s="239"/>
    </row>
    <row r="599" spans="2:36" s="36" customFormat="1" ht="58.2" customHeight="1" x14ac:dyDescent="0.3">
      <c r="B599" s="238"/>
      <c r="C599" s="277"/>
      <c r="D599" s="238"/>
      <c r="E599" s="227"/>
      <c r="F599" s="227"/>
      <c r="G599" s="227"/>
      <c r="H599" s="238"/>
      <c r="I599" s="238"/>
      <c r="J599" s="11" t="s">
        <v>111</v>
      </c>
      <c r="K599" s="7" t="s">
        <v>112</v>
      </c>
      <c r="L599" s="7" t="s">
        <v>85</v>
      </c>
      <c r="M599" s="86">
        <v>1</v>
      </c>
      <c r="N599" s="239"/>
      <c r="O599" s="235"/>
      <c r="P599" s="238"/>
      <c r="Q599" s="238"/>
      <c r="R599" s="265"/>
      <c r="S599" s="265"/>
      <c r="T599" s="271"/>
      <c r="U599" s="271"/>
      <c r="V599" s="393"/>
      <c r="W599" s="261"/>
      <c r="X599" s="261"/>
      <c r="Y599" s="393"/>
      <c r="Z599" s="261"/>
      <c r="AA599" s="261"/>
      <c r="AB599" s="423"/>
      <c r="AC599" s="239"/>
      <c r="AD599" s="278"/>
      <c r="AE599" s="278"/>
      <c r="AF599" s="238"/>
      <c r="AG599" s="239"/>
      <c r="AH599" s="393"/>
      <c r="AI599" s="489"/>
      <c r="AJ599" s="238"/>
    </row>
    <row r="600" spans="2:36" s="36" customFormat="1" ht="43.2" customHeight="1" x14ac:dyDescent="0.3">
      <c r="B600" s="238"/>
      <c r="C600" s="277"/>
      <c r="D600" s="238"/>
      <c r="E600" s="227"/>
      <c r="F600" s="227"/>
      <c r="G600" s="227"/>
      <c r="H600" s="238"/>
      <c r="I600" s="238"/>
      <c r="J600" s="11" t="s">
        <v>127</v>
      </c>
      <c r="K600" s="7" t="s">
        <v>128</v>
      </c>
      <c r="L600" s="7" t="s">
        <v>85</v>
      </c>
      <c r="M600" s="86">
        <v>30</v>
      </c>
      <c r="N600" s="239"/>
      <c r="O600" s="235"/>
      <c r="P600" s="238"/>
      <c r="Q600" s="238"/>
      <c r="R600" s="265"/>
      <c r="S600" s="265"/>
      <c r="T600" s="271"/>
      <c r="U600" s="271"/>
      <c r="V600" s="393"/>
      <c r="W600" s="261"/>
      <c r="X600" s="261"/>
      <c r="Y600" s="393"/>
      <c r="Z600" s="261"/>
      <c r="AA600" s="261"/>
      <c r="AB600" s="423"/>
      <c r="AC600" s="239"/>
      <c r="AD600" s="278"/>
      <c r="AE600" s="278"/>
      <c r="AF600" s="238"/>
      <c r="AG600" s="239"/>
      <c r="AH600" s="393"/>
      <c r="AI600" s="489"/>
      <c r="AJ600" s="238"/>
    </row>
    <row r="601" spans="2:36" s="36" customFormat="1" ht="100.5" customHeight="1" x14ac:dyDescent="0.3">
      <c r="B601" s="238" t="s">
        <v>514</v>
      </c>
      <c r="C601" s="238" t="s">
        <v>516</v>
      </c>
      <c r="D601" s="238" t="s">
        <v>106</v>
      </c>
      <c r="E601" s="227" t="s">
        <v>67</v>
      </c>
      <c r="F601" s="227" t="s">
        <v>134</v>
      </c>
      <c r="G601" s="227" t="s">
        <v>147</v>
      </c>
      <c r="H601" s="238" t="s">
        <v>70</v>
      </c>
      <c r="I601" s="238" t="s">
        <v>79</v>
      </c>
      <c r="J601" s="11" t="s">
        <v>207</v>
      </c>
      <c r="K601" s="7" t="s">
        <v>107</v>
      </c>
      <c r="L601" s="7" t="s">
        <v>86</v>
      </c>
      <c r="M601" s="63">
        <v>40</v>
      </c>
      <c r="N601" s="239" t="s">
        <v>108</v>
      </c>
      <c r="O601" s="235" t="s">
        <v>360</v>
      </c>
      <c r="P601" s="238" t="s">
        <v>75</v>
      </c>
      <c r="Q601" s="238" t="s">
        <v>76</v>
      </c>
      <c r="R601" s="265" t="s">
        <v>77</v>
      </c>
      <c r="S601" s="265" t="s">
        <v>109</v>
      </c>
      <c r="T601" s="271">
        <f>V601+Y601</f>
        <v>171199.98</v>
      </c>
      <c r="U601" s="271">
        <f>+T601/M602</f>
        <v>57066.66</v>
      </c>
      <c r="V601" s="278">
        <v>145519.98000000001</v>
      </c>
      <c r="W601" s="261" t="s">
        <v>98</v>
      </c>
      <c r="X601" s="261" t="s">
        <v>98</v>
      </c>
      <c r="Y601" s="278">
        <v>25680</v>
      </c>
      <c r="Z601" s="261" t="s">
        <v>98</v>
      </c>
      <c r="AA601" s="261" t="s">
        <v>98</v>
      </c>
      <c r="AB601" s="420">
        <v>13881.08</v>
      </c>
      <c r="AC601" s="239" t="s">
        <v>149</v>
      </c>
      <c r="AD601" s="278" t="s">
        <v>79</v>
      </c>
      <c r="AE601" s="278">
        <f>V601+Y601</f>
        <v>171199.98</v>
      </c>
      <c r="AF601" s="239" t="s">
        <v>79</v>
      </c>
      <c r="AG601" s="239" t="s">
        <v>33</v>
      </c>
      <c r="AH601" s="391" t="s">
        <v>176</v>
      </c>
      <c r="AI601" s="502" t="s">
        <v>160</v>
      </c>
      <c r="AJ601" s="239"/>
    </row>
    <row r="602" spans="2:36" s="36" customFormat="1" ht="58.2" customHeight="1" x14ac:dyDescent="0.3">
      <c r="B602" s="238"/>
      <c r="C602" s="277"/>
      <c r="D602" s="238"/>
      <c r="E602" s="227"/>
      <c r="F602" s="227"/>
      <c r="G602" s="227"/>
      <c r="H602" s="238"/>
      <c r="I602" s="238"/>
      <c r="J602" s="11" t="s">
        <v>111</v>
      </c>
      <c r="K602" s="7" t="s">
        <v>112</v>
      </c>
      <c r="L602" s="7" t="s">
        <v>85</v>
      </c>
      <c r="M602" s="52">
        <v>3</v>
      </c>
      <c r="N602" s="239"/>
      <c r="O602" s="235"/>
      <c r="P602" s="238"/>
      <c r="Q602" s="238"/>
      <c r="R602" s="265"/>
      <c r="S602" s="265"/>
      <c r="T602" s="271"/>
      <c r="U602" s="271"/>
      <c r="V602" s="411"/>
      <c r="W602" s="261"/>
      <c r="X602" s="261"/>
      <c r="Y602" s="411"/>
      <c r="Z602" s="261"/>
      <c r="AA602" s="261"/>
      <c r="AB602" s="421"/>
      <c r="AC602" s="239"/>
      <c r="AD602" s="278"/>
      <c r="AE602" s="278"/>
      <c r="AF602" s="238"/>
      <c r="AG602" s="239"/>
      <c r="AH602" s="391"/>
      <c r="AI602" s="502"/>
      <c r="AJ602" s="238"/>
    </row>
    <row r="603" spans="2:36" s="36" customFormat="1" ht="43.2" customHeight="1" x14ac:dyDescent="0.3">
      <c r="B603" s="238"/>
      <c r="C603" s="277"/>
      <c r="D603" s="238"/>
      <c r="E603" s="227"/>
      <c r="F603" s="227"/>
      <c r="G603" s="227"/>
      <c r="H603" s="238"/>
      <c r="I603" s="238"/>
      <c r="J603" s="11" t="s">
        <v>127</v>
      </c>
      <c r="K603" s="7" t="s">
        <v>128</v>
      </c>
      <c r="L603" s="7" t="s">
        <v>85</v>
      </c>
      <c r="M603" s="52">
        <v>100</v>
      </c>
      <c r="N603" s="239"/>
      <c r="O603" s="235"/>
      <c r="P603" s="238"/>
      <c r="Q603" s="238"/>
      <c r="R603" s="265"/>
      <c r="S603" s="265"/>
      <c r="T603" s="271"/>
      <c r="U603" s="271"/>
      <c r="V603" s="411"/>
      <c r="W603" s="261"/>
      <c r="X603" s="261"/>
      <c r="Y603" s="411"/>
      <c r="Z603" s="261"/>
      <c r="AA603" s="261"/>
      <c r="AB603" s="421"/>
      <c r="AC603" s="239"/>
      <c r="AD603" s="278"/>
      <c r="AE603" s="278"/>
      <c r="AF603" s="238"/>
      <c r="AG603" s="239"/>
      <c r="AH603" s="391"/>
      <c r="AI603" s="502"/>
      <c r="AJ603" s="238"/>
    </row>
    <row r="604" spans="2:36" s="36" customFormat="1" ht="100.5" customHeight="1" x14ac:dyDescent="0.3">
      <c r="B604" s="238" t="s">
        <v>517</v>
      </c>
      <c r="C604" s="238" t="s">
        <v>518</v>
      </c>
      <c r="D604" s="238" t="s">
        <v>106</v>
      </c>
      <c r="E604" s="227" t="s">
        <v>67</v>
      </c>
      <c r="F604" s="227" t="s">
        <v>134</v>
      </c>
      <c r="G604" s="227" t="s">
        <v>147</v>
      </c>
      <c r="H604" s="238" t="s">
        <v>70</v>
      </c>
      <c r="I604" s="238" t="s">
        <v>79</v>
      </c>
      <c r="J604" s="11" t="s">
        <v>207</v>
      </c>
      <c r="K604" s="7" t="s">
        <v>107</v>
      </c>
      <c r="L604" s="7" t="s">
        <v>86</v>
      </c>
      <c r="M604" s="63">
        <v>40</v>
      </c>
      <c r="N604" s="239" t="s">
        <v>108</v>
      </c>
      <c r="O604" s="235" t="s">
        <v>360</v>
      </c>
      <c r="P604" s="238" t="s">
        <v>75</v>
      </c>
      <c r="Q604" s="238" t="s">
        <v>76</v>
      </c>
      <c r="R604" s="265" t="s">
        <v>77</v>
      </c>
      <c r="S604" s="265" t="s">
        <v>109</v>
      </c>
      <c r="T604" s="271">
        <f>V604+Y604</f>
        <v>112350</v>
      </c>
      <c r="U604" s="271">
        <f>+T604/M605</f>
        <v>112350</v>
      </c>
      <c r="V604" s="400">
        <v>95497.5</v>
      </c>
      <c r="W604" s="261" t="s">
        <v>98</v>
      </c>
      <c r="X604" s="261" t="s">
        <v>98</v>
      </c>
      <c r="Y604" s="400">
        <v>16852.5</v>
      </c>
      <c r="Z604" s="261" t="s">
        <v>98</v>
      </c>
      <c r="AA604" s="261" t="s">
        <v>98</v>
      </c>
      <c r="AB604" s="490">
        <v>9109.4599999999991</v>
      </c>
      <c r="AC604" s="239" t="s">
        <v>149</v>
      </c>
      <c r="AD604" s="278" t="s">
        <v>79</v>
      </c>
      <c r="AE604" s="278">
        <f>V604+Y604</f>
        <v>112350</v>
      </c>
      <c r="AF604" s="239" t="s">
        <v>79</v>
      </c>
      <c r="AG604" s="239" t="s">
        <v>33</v>
      </c>
      <c r="AH604" s="393" t="s">
        <v>160</v>
      </c>
      <c r="AI604" s="489" t="s">
        <v>161</v>
      </c>
      <c r="AJ604" s="239"/>
    </row>
    <row r="605" spans="2:36" s="36" customFormat="1" ht="58.2" customHeight="1" x14ac:dyDescent="0.3">
      <c r="B605" s="238"/>
      <c r="C605" s="238"/>
      <c r="D605" s="238"/>
      <c r="E605" s="227"/>
      <c r="F605" s="227"/>
      <c r="G605" s="227"/>
      <c r="H605" s="238"/>
      <c r="I605" s="238"/>
      <c r="J605" s="11" t="s">
        <v>111</v>
      </c>
      <c r="K605" s="7" t="s">
        <v>112</v>
      </c>
      <c r="L605" s="7" t="s">
        <v>85</v>
      </c>
      <c r="M605" s="52">
        <v>1</v>
      </c>
      <c r="N605" s="239"/>
      <c r="O605" s="235"/>
      <c r="P605" s="238"/>
      <c r="Q605" s="238"/>
      <c r="R605" s="265"/>
      <c r="S605" s="265"/>
      <c r="T605" s="271"/>
      <c r="U605" s="271"/>
      <c r="V605" s="400"/>
      <c r="W605" s="261"/>
      <c r="X605" s="261"/>
      <c r="Y605" s="400"/>
      <c r="Z605" s="261"/>
      <c r="AA605" s="261"/>
      <c r="AB605" s="490"/>
      <c r="AC605" s="239"/>
      <c r="AD605" s="278"/>
      <c r="AE605" s="278"/>
      <c r="AF605" s="238"/>
      <c r="AG605" s="239"/>
      <c r="AH605" s="393"/>
      <c r="AI605" s="489"/>
      <c r="AJ605" s="238"/>
    </row>
    <row r="606" spans="2:36" s="36" customFormat="1" ht="43.2" customHeight="1" x14ac:dyDescent="0.3">
      <c r="B606" s="238"/>
      <c r="C606" s="238"/>
      <c r="D606" s="238"/>
      <c r="E606" s="227"/>
      <c r="F606" s="227"/>
      <c r="G606" s="227"/>
      <c r="H606" s="238"/>
      <c r="I606" s="238"/>
      <c r="J606" s="11" t="s">
        <v>127</v>
      </c>
      <c r="K606" s="7" t="s">
        <v>128</v>
      </c>
      <c r="L606" s="7" t="s">
        <v>85</v>
      </c>
      <c r="M606" s="52">
        <v>10</v>
      </c>
      <c r="N606" s="239"/>
      <c r="O606" s="235"/>
      <c r="P606" s="238"/>
      <c r="Q606" s="238"/>
      <c r="R606" s="265"/>
      <c r="S606" s="265"/>
      <c r="T606" s="271"/>
      <c r="U606" s="271"/>
      <c r="V606" s="400"/>
      <c r="W606" s="261"/>
      <c r="X606" s="261"/>
      <c r="Y606" s="400"/>
      <c r="Z606" s="261"/>
      <c r="AA606" s="261"/>
      <c r="AB606" s="490"/>
      <c r="AC606" s="239"/>
      <c r="AD606" s="278"/>
      <c r="AE606" s="278"/>
      <c r="AF606" s="238"/>
      <c r="AG606" s="239"/>
      <c r="AH606" s="393"/>
      <c r="AI606" s="489"/>
      <c r="AJ606" s="238"/>
    </row>
    <row r="607" spans="2:36" ht="41.4" x14ac:dyDescent="0.3">
      <c r="B607" s="238" t="s">
        <v>519</v>
      </c>
      <c r="C607" s="238" t="s">
        <v>521</v>
      </c>
      <c r="D607" s="238" t="s">
        <v>66</v>
      </c>
      <c r="E607" s="227" t="s">
        <v>67</v>
      </c>
      <c r="F607" s="227" t="s">
        <v>132</v>
      </c>
      <c r="G607" s="227" t="s">
        <v>69</v>
      </c>
      <c r="H607" s="238" t="s">
        <v>70</v>
      </c>
      <c r="I607" s="238" t="s">
        <v>79</v>
      </c>
      <c r="J607" s="11" t="s">
        <v>113</v>
      </c>
      <c r="K607" s="7" t="s">
        <v>114</v>
      </c>
      <c r="L607" s="7" t="s">
        <v>115</v>
      </c>
      <c r="M607" s="7">
        <v>2</v>
      </c>
      <c r="N607" s="239" t="s">
        <v>108</v>
      </c>
      <c r="O607" s="235" t="s">
        <v>360</v>
      </c>
      <c r="P607" s="238" t="s">
        <v>75</v>
      </c>
      <c r="Q607" s="238" t="s">
        <v>76</v>
      </c>
      <c r="R607" s="265" t="s">
        <v>77</v>
      </c>
      <c r="S607" s="265" t="s">
        <v>109</v>
      </c>
      <c r="T607" s="271">
        <f>V607+Y607</f>
        <v>149168.51500000001</v>
      </c>
      <c r="U607" s="271">
        <f>+T607/M608</f>
        <v>74584.257500000007</v>
      </c>
      <c r="V607" s="400">
        <v>126793.24</v>
      </c>
      <c r="W607" s="261" t="s">
        <v>98</v>
      </c>
      <c r="X607" s="261" t="s">
        <v>98</v>
      </c>
      <c r="Y607" s="400">
        <f>44750.55/2</f>
        <v>22375.275000000001</v>
      </c>
      <c r="Z607" s="261" t="s">
        <v>98</v>
      </c>
      <c r="AA607" s="261" t="s">
        <v>98</v>
      </c>
      <c r="AB607" s="490">
        <f>24189.49/2</f>
        <v>12094.745000000001</v>
      </c>
      <c r="AC607" s="239" t="s">
        <v>80</v>
      </c>
      <c r="AD607" s="278" t="s">
        <v>79</v>
      </c>
      <c r="AE607" s="278">
        <f>V607+Y607</f>
        <v>149168.51500000001</v>
      </c>
      <c r="AF607" s="238" t="s">
        <v>79</v>
      </c>
      <c r="AG607" s="239" t="s">
        <v>33</v>
      </c>
      <c r="AH607" s="489" t="s">
        <v>166</v>
      </c>
      <c r="AI607" s="489" t="s">
        <v>167</v>
      </c>
      <c r="AJ607" s="238"/>
    </row>
    <row r="608" spans="2:36" ht="55.2" x14ac:dyDescent="0.3">
      <c r="B608" s="238"/>
      <c r="C608" s="238"/>
      <c r="D608" s="238"/>
      <c r="E608" s="227"/>
      <c r="F608" s="227"/>
      <c r="G608" s="227"/>
      <c r="H608" s="238"/>
      <c r="I608" s="238"/>
      <c r="J608" s="11" t="s">
        <v>116</v>
      </c>
      <c r="K608" s="7" t="s">
        <v>117</v>
      </c>
      <c r="L608" s="7" t="s">
        <v>85</v>
      </c>
      <c r="M608" s="7">
        <v>2</v>
      </c>
      <c r="N608" s="239"/>
      <c r="O608" s="235"/>
      <c r="P608" s="238"/>
      <c r="Q608" s="238"/>
      <c r="R608" s="265"/>
      <c r="S608" s="265"/>
      <c r="T608" s="271"/>
      <c r="U608" s="271"/>
      <c r="V608" s="400"/>
      <c r="W608" s="261"/>
      <c r="X608" s="261"/>
      <c r="Y608" s="400"/>
      <c r="Z608" s="261"/>
      <c r="AA608" s="261"/>
      <c r="AB608" s="490"/>
      <c r="AC608" s="239"/>
      <c r="AD608" s="278"/>
      <c r="AE608" s="278"/>
      <c r="AF608" s="238"/>
      <c r="AG608" s="239"/>
      <c r="AH608" s="489"/>
      <c r="AI608" s="393"/>
      <c r="AJ608" s="238"/>
    </row>
    <row r="609" spans="2:36" ht="41.4" x14ac:dyDescent="0.3">
      <c r="B609" s="238"/>
      <c r="C609" s="238"/>
      <c r="D609" s="238"/>
      <c r="E609" s="227"/>
      <c r="F609" s="227"/>
      <c r="G609" s="227"/>
      <c r="H609" s="238"/>
      <c r="I609" s="238"/>
      <c r="J609" s="11" t="s">
        <v>208</v>
      </c>
      <c r="K609" s="7" t="s">
        <v>118</v>
      </c>
      <c r="L609" s="7" t="s">
        <v>119</v>
      </c>
      <c r="M609" s="7">
        <v>2</v>
      </c>
      <c r="N609" s="239"/>
      <c r="O609" s="235"/>
      <c r="P609" s="238"/>
      <c r="Q609" s="238"/>
      <c r="R609" s="265"/>
      <c r="S609" s="265"/>
      <c r="T609" s="271"/>
      <c r="U609" s="271"/>
      <c r="V609" s="400"/>
      <c r="W609" s="261"/>
      <c r="X609" s="261"/>
      <c r="Y609" s="400"/>
      <c r="Z609" s="261"/>
      <c r="AA609" s="261"/>
      <c r="AB609" s="490"/>
      <c r="AC609" s="239"/>
      <c r="AD609" s="278"/>
      <c r="AE609" s="278"/>
      <c r="AF609" s="238"/>
      <c r="AG609" s="239"/>
      <c r="AH609" s="489"/>
      <c r="AI609" s="393"/>
      <c r="AJ609" s="238"/>
    </row>
    <row r="610" spans="2:36" ht="27.6" x14ac:dyDescent="0.3">
      <c r="B610" s="238"/>
      <c r="C610" s="238"/>
      <c r="D610" s="238"/>
      <c r="E610" s="227"/>
      <c r="F610" s="227"/>
      <c r="G610" s="227"/>
      <c r="H610" s="238"/>
      <c r="I610" s="238"/>
      <c r="J610" s="11" t="s">
        <v>120</v>
      </c>
      <c r="K610" s="7" t="s">
        <v>121</v>
      </c>
      <c r="L610" s="7" t="s">
        <v>119</v>
      </c>
      <c r="M610" s="63">
        <v>2</v>
      </c>
      <c r="N610" s="239"/>
      <c r="O610" s="235"/>
      <c r="P610" s="238"/>
      <c r="Q610" s="238"/>
      <c r="R610" s="265"/>
      <c r="S610" s="265"/>
      <c r="T610" s="271"/>
      <c r="U610" s="271"/>
      <c r="V610" s="400"/>
      <c r="W610" s="261"/>
      <c r="X610" s="261"/>
      <c r="Y610" s="400"/>
      <c r="Z610" s="261"/>
      <c r="AA610" s="261"/>
      <c r="AB610" s="490"/>
      <c r="AC610" s="239"/>
      <c r="AD610" s="278"/>
      <c r="AE610" s="278"/>
      <c r="AF610" s="238"/>
      <c r="AG610" s="239"/>
      <c r="AH610" s="489"/>
      <c r="AI610" s="393"/>
      <c r="AJ610" s="238"/>
    </row>
    <row r="611" spans="2:36" s="36" customFormat="1" ht="96.6" x14ac:dyDescent="0.3">
      <c r="B611" s="238" t="s">
        <v>522</v>
      </c>
      <c r="C611" s="238" t="s">
        <v>520</v>
      </c>
      <c r="D611" s="238" t="s">
        <v>106</v>
      </c>
      <c r="E611" s="227" t="s">
        <v>67</v>
      </c>
      <c r="F611" s="227" t="s">
        <v>134</v>
      </c>
      <c r="G611" s="227" t="s">
        <v>147</v>
      </c>
      <c r="H611" s="238" t="s">
        <v>70</v>
      </c>
      <c r="I611" s="238" t="s">
        <v>79</v>
      </c>
      <c r="J611" s="11" t="s">
        <v>207</v>
      </c>
      <c r="K611" s="7" t="s">
        <v>107</v>
      </c>
      <c r="L611" s="7" t="s">
        <v>86</v>
      </c>
      <c r="M611" s="63">
        <v>40</v>
      </c>
      <c r="N611" s="239" t="s">
        <v>108</v>
      </c>
      <c r="O611" s="235" t="s">
        <v>360</v>
      </c>
      <c r="P611" s="238" t="s">
        <v>75</v>
      </c>
      <c r="Q611" s="238" t="s">
        <v>76</v>
      </c>
      <c r="R611" s="265" t="s">
        <v>77</v>
      </c>
      <c r="S611" s="265" t="s">
        <v>109</v>
      </c>
      <c r="T611" s="271">
        <f>V611+Y611</f>
        <v>171221.69</v>
      </c>
      <c r="U611" s="271">
        <f>+T611/M612-0.01</f>
        <v>57073.886666666665</v>
      </c>
      <c r="V611" s="278">
        <v>145538.43</v>
      </c>
      <c r="W611" s="261" t="s">
        <v>98</v>
      </c>
      <c r="X611" s="261" t="s">
        <v>98</v>
      </c>
      <c r="Y611" s="278">
        <v>25683.26</v>
      </c>
      <c r="Z611" s="261" t="s">
        <v>98</v>
      </c>
      <c r="AA611" s="261" t="s">
        <v>98</v>
      </c>
      <c r="AB611" s="420">
        <v>13882.84</v>
      </c>
      <c r="AC611" s="239" t="s">
        <v>149</v>
      </c>
      <c r="AD611" s="278" t="s">
        <v>79</v>
      </c>
      <c r="AE611" s="278">
        <f>V611+Y611</f>
        <v>171221.69</v>
      </c>
      <c r="AF611" s="238" t="s">
        <v>79</v>
      </c>
      <c r="AG611" s="239" t="s">
        <v>33</v>
      </c>
      <c r="AH611" s="393" t="s">
        <v>166</v>
      </c>
      <c r="AI611" s="489" t="s">
        <v>167</v>
      </c>
      <c r="AJ611" s="238"/>
    </row>
    <row r="612" spans="2:36" s="36" customFormat="1" ht="58.2" customHeight="1" x14ac:dyDescent="0.3">
      <c r="B612" s="238"/>
      <c r="C612" s="277"/>
      <c r="D612" s="238"/>
      <c r="E612" s="227"/>
      <c r="F612" s="227"/>
      <c r="G612" s="227"/>
      <c r="H612" s="238"/>
      <c r="I612" s="238"/>
      <c r="J612" s="11" t="s">
        <v>111</v>
      </c>
      <c r="K612" s="7" t="s">
        <v>112</v>
      </c>
      <c r="L612" s="7" t="s">
        <v>85</v>
      </c>
      <c r="M612" s="52">
        <v>3</v>
      </c>
      <c r="N612" s="239"/>
      <c r="O612" s="235"/>
      <c r="P612" s="238"/>
      <c r="Q612" s="238"/>
      <c r="R612" s="265"/>
      <c r="S612" s="265"/>
      <c r="T612" s="271"/>
      <c r="U612" s="271"/>
      <c r="V612" s="411"/>
      <c r="W612" s="261"/>
      <c r="X612" s="261"/>
      <c r="Y612" s="411"/>
      <c r="Z612" s="261"/>
      <c r="AA612" s="261"/>
      <c r="AB612" s="501"/>
      <c r="AC612" s="239"/>
      <c r="AD612" s="278"/>
      <c r="AE612" s="278"/>
      <c r="AF612" s="238"/>
      <c r="AG612" s="239"/>
      <c r="AH612" s="393"/>
      <c r="AI612" s="489"/>
      <c r="AJ612" s="238"/>
    </row>
    <row r="613" spans="2:36" s="36" customFormat="1" ht="27.6" x14ac:dyDescent="0.3">
      <c r="B613" s="238"/>
      <c r="C613" s="277"/>
      <c r="D613" s="238"/>
      <c r="E613" s="227"/>
      <c r="F613" s="227"/>
      <c r="G613" s="227"/>
      <c r="H613" s="238"/>
      <c r="I613" s="238"/>
      <c r="J613" s="11" t="s">
        <v>127</v>
      </c>
      <c r="K613" s="7" t="s">
        <v>128</v>
      </c>
      <c r="L613" s="7" t="s">
        <v>85</v>
      </c>
      <c r="M613" s="52">
        <v>100</v>
      </c>
      <c r="N613" s="239"/>
      <c r="O613" s="235"/>
      <c r="P613" s="238"/>
      <c r="Q613" s="238"/>
      <c r="R613" s="265"/>
      <c r="S613" s="265"/>
      <c r="T613" s="271"/>
      <c r="U613" s="271"/>
      <c r="V613" s="411"/>
      <c r="W613" s="261"/>
      <c r="X613" s="261"/>
      <c r="Y613" s="411"/>
      <c r="Z613" s="261"/>
      <c r="AA613" s="261"/>
      <c r="AB613" s="501"/>
      <c r="AC613" s="239"/>
      <c r="AD613" s="278"/>
      <c r="AE613" s="278"/>
      <c r="AF613" s="238"/>
      <c r="AG613" s="239"/>
      <c r="AH613" s="393"/>
      <c r="AI613" s="489"/>
      <c r="AJ613" s="238"/>
    </row>
    <row r="614" spans="2:36" s="36" customFormat="1" ht="96.6" x14ac:dyDescent="0.3">
      <c r="B614" s="233" t="s">
        <v>1237</v>
      </c>
      <c r="C614" s="270" t="s">
        <v>520</v>
      </c>
      <c r="D614" s="270" t="s">
        <v>106</v>
      </c>
      <c r="E614" s="322" t="s">
        <v>67</v>
      </c>
      <c r="F614" s="315" t="s">
        <v>134</v>
      </c>
      <c r="G614" s="315" t="s">
        <v>147</v>
      </c>
      <c r="H614" s="270" t="s">
        <v>70</v>
      </c>
      <c r="I614" s="270" t="s">
        <v>79</v>
      </c>
      <c r="J614" s="59" t="s">
        <v>207</v>
      </c>
      <c r="K614" s="60" t="s">
        <v>107</v>
      </c>
      <c r="L614" s="60" t="s">
        <v>86</v>
      </c>
      <c r="M614" s="76">
        <v>40</v>
      </c>
      <c r="N614" s="279" t="s">
        <v>108</v>
      </c>
      <c r="O614" s="583" t="s">
        <v>360</v>
      </c>
      <c r="P614" s="270" t="s">
        <v>75</v>
      </c>
      <c r="Q614" s="270" t="s">
        <v>76</v>
      </c>
      <c r="R614" s="310" t="s">
        <v>77</v>
      </c>
      <c r="S614" s="310" t="s">
        <v>109</v>
      </c>
      <c r="T614" s="291">
        <f>V614+Y614</f>
        <v>47921.399999999994</v>
      </c>
      <c r="U614" s="291">
        <f>T614</f>
        <v>47921.399999999994</v>
      </c>
      <c r="V614" s="395">
        <v>40733.199999999997</v>
      </c>
      <c r="W614" s="282" t="s">
        <v>98</v>
      </c>
      <c r="X614" s="282" t="s">
        <v>79</v>
      </c>
      <c r="Y614" s="395">
        <v>7188.2</v>
      </c>
      <c r="Z614" s="282" t="s">
        <v>98</v>
      </c>
      <c r="AA614" s="282" t="s">
        <v>79</v>
      </c>
      <c r="AB614" s="395">
        <v>3885.52</v>
      </c>
      <c r="AC614" s="325" t="s">
        <v>149</v>
      </c>
      <c r="AD614" s="295" t="s">
        <v>79</v>
      </c>
      <c r="AE614" s="360">
        <f>V614+Y614</f>
        <v>47921.399999999994</v>
      </c>
      <c r="AF614" s="308" t="s">
        <v>79</v>
      </c>
      <c r="AG614" s="325" t="s">
        <v>33</v>
      </c>
      <c r="AH614" s="505" t="s">
        <v>166</v>
      </c>
      <c r="AI614" s="451" t="s">
        <v>167</v>
      </c>
      <c r="AJ614" s="308"/>
    </row>
    <row r="615" spans="2:36" s="36" customFormat="1" ht="58.2" customHeight="1" x14ac:dyDescent="0.3">
      <c r="B615" s="238"/>
      <c r="C615" s="329"/>
      <c r="D615" s="270"/>
      <c r="E615" s="322"/>
      <c r="F615" s="322"/>
      <c r="G615" s="322"/>
      <c r="H615" s="270"/>
      <c r="I615" s="270"/>
      <c r="J615" s="20" t="s">
        <v>111</v>
      </c>
      <c r="K615" s="27" t="s">
        <v>112</v>
      </c>
      <c r="L615" s="27" t="s">
        <v>85</v>
      </c>
      <c r="M615" s="90">
        <v>1</v>
      </c>
      <c r="N615" s="279"/>
      <c r="O615" s="323"/>
      <c r="P615" s="270"/>
      <c r="Q615" s="270"/>
      <c r="R615" s="310"/>
      <c r="S615" s="310"/>
      <c r="T615" s="286"/>
      <c r="U615" s="286"/>
      <c r="V615" s="395"/>
      <c r="W615" s="269"/>
      <c r="X615" s="269"/>
      <c r="Y615" s="395"/>
      <c r="Z615" s="269"/>
      <c r="AA615" s="269"/>
      <c r="AB615" s="395"/>
      <c r="AC615" s="279"/>
      <c r="AD615" s="295"/>
      <c r="AE615" s="295"/>
      <c r="AF615" s="270"/>
      <c r="AG615" s="279"/>
      <c r="AH615" s="506"/>
      <c r="AI615" s="451"/>
      <c r="AJ615" s="270"/>
    </row>
    <row r="616" spans="2:36" s="36" customFormat="1" ht="43.2" customHeight="1" x14ac:dyDescent="0.3">
      <c r="B616" s="238"/>
      <c r="C616" s="329"/>
      <c r="D616" s="270"/>
      <c r="E616" s="322"/>
      <c r="F616" s="322"/>
      <c r="G616" s="322"/>
      <c r="H616" s="270"/>
      <c r="I616" s="270"/>
      <c r="J616" s="20" t="s">
        <v>127</v>
      </c>
      <c r="K616" s="27" t="s">
        <v>128</v>
      </c>
      <c r="L616" s="27" t="s">
        <v>85</v>
      </c>
      <c r="M616" s="90">
        <v>28</v>
      </c>
      <c r="N616" s="279"/>
      <c r="O616" s="323"/>
      <c r="P616" s="270"/>
      <c r="Q616" s="270"/>
      <c r="R616" s="310"/>
      <c r="S616" s="310"/>
      <c r="T616" s="286"/>
      <c r="U616" s="286"/>
      <c r="V616" s="396"/>
      <c r="W616" s="269"/>
      <c r="X616" s="269"/>
      <c r="Y616" s="396"/>
      <c r="Z616" s="269"/>
      <c r="AA616" s="269"/>
      <c r="AB616" s="396"/>
      <c r="AC616" s="279"/>
      <c r="AD616" s="295"/>
      <c r="AE616" s="295"/>
      <c r="AF616" s="270"/>
      <c r="AG616" s="279"/>
      <c r="AH616" s="506"/>
      <c r="AI616" s="451"/>
      <c r="AJ616" s="270"/>
    </row>
    <row r="617" spans="2:36" ht="41.4" x14ac:dyDescent="0.3">
      <c r="B617" s="238" t="s">
        <v>964</v>
      </c>
      <c r="C617" s="238" t="s">
        <v>521</v>
      </c>
      <c r="D617" s="238" t="s">
        <v>66</v>
      </c>
      <c r="E617" s="227" t="s">
        <v>67</v>
      </c>
      <c r="F617" s="227" t="s">
        <v>132</v>
      </c>
      <c r="G617" s="227" t="s">
        <v>69</v>
      </c>
      <c r="H617" s="238" t="s">
        <v>70</v>
      </c>
      <c r="I617" s="238" t="s">
        <v>79</v>
      </c>
      <c r="J617" s="11" t="s">
        <v>113</v>
      </c>
      <c r="K617" s="7" t="s">
        <v>114</v>
      </c>
      <c r="L617" s="7" t="s">
        <v>115</v>
      </c>
      <c r="M617" s="7">
        <v>2</v>
      </c>
      <c r="N617" s="239" t="s">
        <v>108</v>
      </c>
      <c r="O617" s="235" t="s">
        <v>360</v>
      </c>
      <c r="P617" s="238" t="s">
        <v>75</v>
      </c>
      <c r="Q617" s="238" t="s">
        <v>76</v>
      </c>
      <c r="R617" s="265" t="s">
        <v>77</v>
      </c>
      <c r="S617" s="265" t="s">
        <v>109</v>
      </c>
      <c r="T617" s="271">
        <f>V617+Y617</f>
        <v>149168.51500000001</v>
      </c>
      <c r="U617" s="271">
        <f>+T617/M618</f>
        <v>74584.257500000007</v>
      </c>
      <c r="V617" s="400">
        <v>126793.24</v>
      </c>
      <c r="W617" s="261" t="s">
        <v>98</v>
      </c>
      <c r="X617" s="261" t="s">
        <v>98</v>
      </c>
      <c r="Y617" s="400">
        <f>44750.55/2</f>
        <v>22375.275000000001</v>
      </c>
      <c r="Z617" s="261" t="s">
        <v>98</v>
      </c>
      <c r="AA617" s="261" t="s">
        <v>98</v>
      </c>
      <c r="AB617" s="490">
        <f>24189.49/2</f>
        <v>12094.745000000001</v>
      </c>
      <c r="AC617" s="239" t="s">
        <v>80</v>
      </c>
      <c r="AD617" s="278" t="s">
        <v>79</v>
      </c>
      <c r="AE617" s="278">
        <f>V617+Y617</f>
        <v>149168.51500000001</v>
      </c>
      <c r="AF617" s="238" t="s">
        <v>79</v>
      </c>
      <c r="AG617" s="239" t="s">
        <v>33</v>
      </c>
      <c r="AH617" s="298" t="s">
        <v>405</v>
      </c>
      <c r="AI617" s="298" t="s">
        <v>406</v>
      </c>
      <c r="AJ617" s="238"/>
    </row>
    <row r="618" spans="2:36" ht="55.2" x14ac:dyDescent="0.3">
      <c r="B618" s="238"/>
      <c r="C618" s="238"/>
      <c r="D618" s="238"/>
      <c r="E618" s="227"/>
      <c r="F618" s="227"/>
      <c r="G618" s="227"/>
      <c r="H618" s="238"/>
      <c r="I618" s="238"/>
      <c r="J618" s="11" t="s">
        <v>116</v>
      </c>
      <c r="K618" s="7" t="s">
        <v>117</v>
      </c>
      <c r="L618" s="7" t="s">
        <v>85</v>
      </c>
      <c r="M618" s="7">
        <v>2</v>
      </c>
      <c r="N618" s="239"/>
      <c r="O618" s="235"/>
      <c r="P618" s="238"/>
      <c r="Q618" s="238"/>
      <c r="R618" s="265"/>
      <c r="S618" s="265"/>
      <c r="T618" s="271"/>
      <c r="U618" s="271"/>
      <c r="V618" s="400"/>
      <c r="W618" s="261"/>
      <c r="X618" s="261"/>
      <c r="Y618" s="400"/>
      <c r="Z618" s="261"/>
      <c r="AA618" s="261"/>
      <c r="AB618" s="490"/>
      <c r="AC618" s="239"/>
      <c r="AD618" s="278"/>
      <c r="AE618" s="278"/>
      <c r="AF618" s="238"/>
      <c r="AG618" s="239"/>
      <c r="AH618" s="489"/>
      <c r="AI618" s="393"/>
      <c r="AJ618" s="238"/>
    </row>
    <row r="619" spans="2:36" ht="41.4" x14ac:dyDescent="0.3">
      <c r="B619" s="238"/>
      <c r="C619" s="238"/>
      <c r="D619" s="238"/>
      <c r="E619" s="227"/>
      <c r="F619" s="227"/>
      <c r="G619" s="227"/>
      <c r="H619" s="238"/>
      <c r="I619" s="238"/>
      <c r="J619" s="11" t="s">
        <v>208</v>
      </c>
      <c r="K619" s="7" t="s">
        <v>118</v>
      </c>
      <c r="L619" s="7" t="s">
        <v>119</v>
      </c>
      <c r="M619" s="7">
        <v>2</v>
      </c>
      <c r="N619" s="239"/>
      <c r="O619" s="235"/>
      <c r="P619" s="238"/>
      <c r="Q619" s="238"/>
      <c r="R619" s="265"/>
      <c r="S619" s="265"/>
      <c r="T619" s="271"/>
      <c r="U619" s="271"/>
      <c r="V619" s="400"/>
      <c r="W619" s="261"/>
      <c r="X619" s="261"/>
      <c r="Y619" s="400"/>
      <c r="Z619" s="261"/>
      <c r="AA619" s="261"/>
      <c r="AB619" s="490"/>
      <c r="AC619" s="239"/>
      <c r="AD619" s="278"/>
      <c r="AE619" s="278"/>
      <c r="AF619" s="238"/>
      <c r="AG619" s="239"/>
      <c r="AH619" s="489"/>
      <c r="AI619" s="393"/>
      <c r="AJ619" s="238"/>
    </row>
    <row r="620" spans="2:36" ht="27.6" x14ac:dyDescent="0.3">
      <c r="B620" s="238"/>
      <c r="C620" s="238"/>
      <c r="D620" s="238"/>
      <c r="E620" s="227"/>
      <c r="F620" s="227"/>
      <c r="G620" s="227"/>
      <c r="H620" s="238"/>
      <c r="I620" s="238"/>
      <c r="J620" s="11" t="s">
        <v>120</v>
      </c>
      <c r="K620" s="7" t="s">
        <v>121</v>
      </c>
      <c r="L620" s="7" t="s">
        <v>119</v>
      </c>
      <c r="M620" s="63">
        <v>2</v>
      </c>
      <c r="N620" s="239"/>
      <c r="O620" s="235"/>
      <c r="P620" s="238"/>
      <c r="Q620" s="238"/>
      <c r="R620" s="265"/>
      <c r="S620" s="265"/>
      <c r="T620" s="271"/>
      <c r="U620" s="271"/>
      <c r="V620" s="400"/>
      <c r="W620" s="261"/>
      <c r="X620" s="261"/>
      <c r="Y620" s="400"/>
      <c r="Z620" s="261"/>
      <c r="AA620" s="261"/>
      <c r="AB620" s="490"/>
      <c r="AC620" s="239"/>
      <c r="AD620" s="278"/>
      <c r="AE620" s="278"/>
      <c r="AF620" s="238"/>
      <c r="AG620" s="239"/>
      <c r="AH620" s="489"/>
      <c r="AI620" s="393"/>
      <c r="AJ620" s="238"/>
    </row>
    <row r="621" spans="2:36" s="36" customFormat="1" ht="96.6" x14ac:dyDescent="0.3">
      <c r="B621" s="238" t="s">
        <v>1238</v>
      </c>
      <c r="C621" s="238" t="s">
        <v>520</v>
      </c>
      <c r="D621" s="238" t="s">
        <v>106</v>
      </c>
      <c r="E621" s="227" t="s">
        <v>67</v>
      </c>
      <c r="F621" s="227" t="s">
        <v>134</v>
      </c>
      <c r="G621" s="227" t="s">
        <v>147</v>
      </c>
      <c r="H621" s="238" t="s">
        <v>70</v>
      </c>
      <c r="I621" s="238" t="s">
        <v>79</v>
      </c>
      <c r="J621" s="11" t="s">
        <v>207</v>
      </c>
      <c r="K621" s="7" t="s">
        <v>107</v>
      </c>
      <c r="L621" s="7" t="s">
        <v>86</v>
      </c>
      <c r="M621" s="63">
        <v>40</v>
      </c>
      <c r="N621" s="239" t="s">
        <v>108</v>
      </c>
      <c r="O621" s="235" t="s">
        <v>360</v>
      </c>
      <c r="P621" s="238" t="s">
        <v>75</v>
      </c>
      <c r="Q621" s="238" t="s">
        <v>76</v>
      </c>
      <c r="R621" s="265" t="s">
        <v>77</v>
      </c>
      <c r="S621" s="265" t="s">
        <v>109</v>
      </c>
      <c r="T621" s="271">
        <f>V621+Y621</f>
        <v>114147.8</v>
      </c>
      <c r="U621" s="271">
        <f>+T621/M622+0.01</f>
        <v>57073.91</v>
      </c>
      <c r="V621" s="278">
        <v>97025.63</v>
      </c>
      <c r="W621" s="261" t="s">
        <v>98</v>
      </c>
      <c r="X621" s="261" t="s">
        <v>98</v>
      </c>
      <c r="Y621" s="278">
        <v>17122.169999999998</v>
      </c>
      <c r="Z621" s="261" t="s">
        <v>98</v>
      </c>
      <c r="AA621" s="261" t="s">
        <v>98</v>
      </c>
      <c r="AB621" s="420">
        <v>9255.23</v>
      </c>
      <c r="AC621" s="239" t="s">
        <v>149</v>
      </c>
      <c r="AD621" s="278" t="s">
        <v>79</v>
      </c>
      <c r="AE621" s="278">
        <f>V621+Y621</f>
        <v>114147.8</v>
      </c>
      <c r="AF621" s="238" t="s">
        <v>79</v>
      </c>
      <c r="AG621" s="239" t="s">
        <v>33</v>
      </c>
      <c r="AH621" s="393" t="s">
        <v>405</v>
      </c>
      <c r="AI621" s="489" t="s">
        <v>406</v>
      </c>
      <c r="AJ621" s="238"/>
    </row>
    <row r="622" spans="2:36" s="36" customFormat="1" ht="58.2" customHeight="1" x14ac:dyDescent="0.3">
      <c r="B622" s="238"/>
      <c r="C622" s="277"/>
      <c r="D622" s="238"/>
      <c r="E622" s="227"/>
      <c r="F622" s="227"/>
      <c r="G622" s="227"/>
      <c r="H622" s="238"/>
      <c r="I622" s="238"/>
      <c r="J622" s="11" t="s">
        <v>111</v>
      </c>
      <c r="K622" s="7" t="s">
        <v>112</v>
      </c>
      <c r="L622" s="7" t="s">
        <v>85</v>
      </c>
      <c r="M622" s="52">
        <v>2</v>
      </c>
      <c r="N622" s="239"/>
      <c r="O622" s="235"/>
      <c r="P622" s="238"/>
      <c r="Q622" s="238"/>
      <c r="R622" s="265"/>
      <c r="S622" s="265"/>
      <c r="T622" s="271"/>
      <c r="U622" s="271"/>
      <c r="V622" s="411"/>
      <c r="W622" s="261"/>
      <c r="X622" s="261"/>
      <c r="Y622" s="411"/>
      <c r="Z622" s="261"/>
      <c r="AA622" s="261"/>
      <c r="AB622" s="501"/>
      <c r="AC622" s="239"/>
      <c r="AD622" s="278"/>
      <c r="AE622" s="278"/>
      <c r="AF622" s="238"/>
      <c r="AG622" s="239"/>
      <c r="AH622" s="393"/>
      <c r="AI622" s="489"/>
      <c r="AJ622" s="238"/>
    </row>
    <row r="623" spans="2:36" s="36" customFormat="1" ht="27.6" x14ac:dyDescent="0.3">
      <c r="B623" s="238"/>
      <c r="C623" s="277"/>
      <c r="D623" s="238"/>
      <c r="E623" s="227"/>
      <c r="F623" s="227"/>
      <c r="G623" s="227"/>
      <c r="H623" s="238"/>
      <c r="I623" s="238"/>
      <c r="J623" s="11" t="s">
        <v>127</v>
      </c>
      <c r="K623" s="7" t="s">
        <v>128</v>
      </c>
      <c r="L623" s="7" t="s">
        <v>85</v>
      </c>
      <c r="M623" s="52">
        <v>67</v>
      </c>
      <c r="N623" s="239"/>
      <c r="O623" s="235"/>
      <c r="P623" s="238"/>
      <c r="Q623" s="238"/>
      <c r="R623" s="265"/>
      <c r="S623" s="265"/>
      <c r="T623" s="271"/>
      <c r="U623" s="271"/>
      <c r="V623" s="411"/>
      <c r="W623" s="261"/>
      <c r="X623" s="261"/>
      <c r="Y623" s="411"/>
      <c r="Z623" s="261"/>
      <c r="AA623" s="261"/>
      <c r="AB623" s="501"/>
      <c r="AC623" s="239"/>
      <c r="AD623" s="278"/>
      <c r="AE623" s="278"/>
      <c r="AF623" s="238"/>
      <c r="AG623" s="239"/>
      <c r="AH623" s="393"/>
      <c r="AI623" s="489"/>
      <c r="AJ623" s="238"/>
    </row>
    <row r="624" spans="2:36" s="36" customFormat="1" ht="96.6" x14ac:dyDescent="0.3">
      <c r="B624" s="233" t="s">
        <v>1239</v>
      </c>
      <c r="C624" s="238" t="s">
        <v>520</v>
      </c>
      <c r="D624" s="238" t="s">
        <v>106</v>
      </c>
      <c r="E624" s="227" t="s">
        <v>67</v>
      </c>
      <c r="F624" s="273" t="s">
        <v>134</v>
      </c>
      <c r="G624" s="273" t="s">
        <v>147</v>
      </c>
      <c r="H624" s="238" t="s">
        <v>70</v>
      </c>
      <c r="I624" s="238" t="s">
        <v>79</v>
      </c>
      <c r="J624" s="72" t="s">
        <v>207</v>
      </c>
      <c r="K624" s="22" t="s">
        <v>107</v>
      </c>
      <c r="L624" s="22" t="s">
        <v>86</v>
      </c>
      <c r="M624" s="73">
        <v>40</v>
      </c>
      <c r="N624" s="239" t="s">
        <v>108</v>
      </c>
      <c r="O624" s="344" t="s">
        <v>360</v>
      </c>
      <c r="P624" s="238" t="s">
        <v>75</v>
      </c>
      <c r="Q624" s="238" t="s">
        <v>76</v>
      </c>
      <c r="R624" s="265" t="s">
        <v>77</v>
      </c>
      <c r="S624" s="265" t="s">
        <v>109</v>
      </c>
      <c r="T624" s="268">
        <f>V624+Y624</f>
        <v>47921.399999999994</v>
      </c>
      <c r="U624" s="268">
        <f>T624</f>
        <v>47921.399999999994</v>
      </c>
      <c r="V624" s="284">
        <v>40733.199999999997</v>
      </c>
      <c r="W624" s="260" t="s">
        <v>98</v>
      </c>
      <c r="X624" s="260" t="s">
        <v>79</v>
      </c>
      <c r="Y624" s="284">
        <v>7188.2</v>
      </c>
      <c r="Z624" s="260" t="s">
        <v>98</v>
      </c>
      <c r="AA624" s="260" t="s">
        <v>79</v>
      </c>
      <c r="AB624" s="284">
        <v>3885.52</v>
      </c>
      <c r="AC624" s="249" t="s">
        <v>149</v>
      </c>
      <c r="AD624" s="278" t="s">
        <v>79</v>
      </c>
      <c r="AE624" s="276">
        <f>V624+Y624</f>
        <v>47921.399999999994</v>
      </c>
      <c r="AF624" s="233" t="s">
        <v>79</v>
      </c>
      <c r="AG624" s="249" t="s">
        <v>33</v>
      </c>
      <c r="AH624" s="393" t="s">
        <v>405</v>
      </c>
      <c r="AI624" s="489" t="s">
        <v>406</v>
      </c>
      <c r="AJ624" s="233"/>
    </row>
    <row r="625" spans="2:36" s="36" customFormat="1" ht="58.2" customHeight="1" x14ac:dyDescent="0.3">
      <c r="B625" s="238"/>
      <c r="C625" s="277"/>
      <c r="D625" s="238"/>
      <c r="E625" s="227"/>
      <c r="F625" s="227"/>
      <c r="G625" s="227"/>
      <c r="H625" s="238"/>
      <c r="I625" s="238"/>
      <c r="J625" s="11" t="s">
        <v>111</v>
      </c>
      <c r="K625" s="7" t="s">
        <v>112</v>
      </c>
      <c r="L625" s="7" t="s">
        <v>85</v>
      </c>
      <c r="M625" s="86">
        <v>1</v>
      </c>
      <c r="N625" s="239"/>
      <c r="O625" s="235"/>
      <c r="P625" s="238"/>
      <c r="Q625" s="238"/>
      <c r="R625" s="265"/>
      <c r="S625" s="265"/>
      <c r="T625" s="271"/>
      <c r="U625" s="271"/>
      <c r="V625" s="284"/>
      <c r="W625" s="261"/>
      <c r="X625" s="261"/>
      <c r="Y625" s="284"/>
      <c r="Z625" s="261"/>
      <c r="AA625" s="261"/>
      <c r="AB625" s="284"/>
      <c r="AC625" s="239"/>
      <c r="AD625" s="278"/>
      <c r="AE625" s="278"/>
      <c r="AF625" s="238"/>
      <c r="AG625" s="239"/>
      <c r="AH625" s="393"/>
      <c r="AI625" s="489"/>
      <c r="AJ625" s="238"/>
    </row>
    <row r="626" spans="2:36" s="36" customFormat="1" ht="43.2" customHeight="1" x14ac:dyDescent="0.3">
      <c r="B626" s="238"/>
      <c r="C626" s="277"/>
      <c r="D626" s="238"/>
      <c r="E626" s="227"/>
      <c r="F626" s="227"/>
      <c r="G626" s="227"/>
      <c r="H626" s="238"/>
      <c r="I626" s="238"/>
      <c r="J626" s="11" t="s">
        <v>127</v>
      </c>
      <c r="K626" s="7" t="s">
        <v>128</v>
      </c>
      <c r="L626" s="7" t="s">
        <v>85</v>
      </c>
      <c r="M626" s="86">
        <v>28</v>
      </c>
      <c r="N626" s="239"/>
      <c r="O626" s="235"/>
      <c r="P626" s="238"/>
      <c r="Q626" s="238"/>
      <c r="R626" s="265"/>
      <c r="S626" s="265"/>
      <c r="T626" s="271"/>
      <c r="U626" s="271"/>
      <c r="V626" s="285"/>
      <c r="W626" s="261"/>
      <c r="X626" s="261"/>
      <c r="Y626" s="285"/>
      <c r="Z626" s="261"/>
      <c r="AA626" s="261"/>
      <c r="AB626" s="285"/>
      <c r="AC626" s="239"/>
      <c r="AD626" s="278"/>
      <c r="AE626" s="278"/>
      <c r="AF626" s="238"/>
      <c r="AG626" s="239"/>
      <c r="AH626" s="393"/>
      <c r="AI626" s="489"/>
      <c r="AJ626" s="238"/>
    </row>
    <row r="627" spans="2:36" s="36" customFormat="1" ht="132" customHeight="1" x14ac:dyDescent="0.3">
      <c r="B627" s="232" t="s">
        <v>256</v>
      </c>
      <c r="C627" s="232" t="s">
        <v>259</v>
      </c>
      <c r="D627" s="232" t="s">
        <v>106</v>
      </c>
      <c r="E627" s="234" t="s">
        <v>67</v>
      </c>
      <c r="F627" s="234" t="s">
        <v>134</v>
      </c>
      <c r="G627" s="234" t="s">
        <v>147</v>
      </c>
      <c r="H627" s="232" t="s">
        <v>70</v>
      </c>
      <c r="I627" s="232" t="s">
        <v>79</v>
      </c>
      <c r="J627" s="72" t="s">
        <v>207</v>
      </c>
      <c r="K627" s="22" t="s">
        <v>107</v>
      </c>
      <c r="L627" s="22" t="s">
        <v>86</v>
      </c>
      <c r="M627" s="22">
        <v>40</v>
      </c>
      <c r="N627" s="248" t="s">
        <v>108</v>
      </c>
      <c r="O627" s="232" t="s">
        <v>257</v>
      </c>
      <c r="P627" s="232" t="s">
        <v>75</v>
      </c>
      <c r="Q627" s="232" t="s">
        <v>76</v>
      </c>
      <c r="R627" s="263" t="s">
        <v>77</v>
      </c>
      <c r="S627" s="263" t="s">
        <v>109</v>
      </c>
      <c r="T627" s="267">
        <f>V627+Y627</f>
        <v>370000</v>
      </c>
      <c r="U627" s="267" t="s">
        <v>79</v>
      </c>
      <c r="V627" s="259">
        <v>314500</v>
      </c>
      <c r="W627" s="259" t="s">
        <v>79</v>
      </c>
      <c r="X627" s="259" t="s">
        <v>79</v>
      </c>
      <c r="Y627" s="259">
        <v>55500</v>
      </c>
      <c r="Z627" s="259" t="s">
        <v>98</v>
      </c>
      <c r="AA627" s="259" t="s">
        <v>79</v>
      </c>
      <c r="AB627" s="259">
        <v>30000</v>
      </c>
      <c r="AC627" s="248" t="s">
        <v>149</v>
      </c>
      <c r="AD627" s="275" t="s">
        <v>79</v>
      </c>
      <c r="AE627" s="275">
        <f>V627+Y627</f>
        <v>370000</v>
      </c>
      <c r="AF627" s="248" t="s">
        <v>79</v>
      </c>
      <c r="AG627" s="248" t="s">
        <v>33</v>
      </c>
      <c r="AH627" s="248" t="s">
        <v>157</v>
      </c>
      <c r="AI627" s="248" t="s">
        <v>660</v>
      </c>
      <c r="AJ627" s="175"/>
    </row>
    <row r="628" spans="2:36" s="36" customFormat="1" ht="86.1" customHeight="1" x14ac:dyDescent="0.3">
      <c r="B628" s="232"/>
      <c r="C628" s="232"/>
      <c r="D628" s="232"/>
      <c r="E628" s="234"/>
      <c r="F628" s="234"/>
      <c r="G628" s="234"/>
      <c r="H628" s="232"/>
      <c r="I628" s="232"/>
      <c r="J628" s="11" t="s">
        <v>111</v>
      </c>
      <c r="K628" s="7" t="s">
        <v>112</v>
      </c>
      <c r="L628" s="7" t="s">
        <v>85</v>
      </c>
      <c r="M628" s="7">
        <v>2</v>
      </c>
      <c r="N628" s="248"/>
      <c r="O628" s="232"/>
      <c r="P628" s="232"/>
      <c r="Q628" s="232"/>
      <c r="R628" s="263"/>
      <c r="S628" s="263"/>
      <c r="T628" s="267"/>
      <c r="U628" s="267"/>
      <c r="V628" s="259"/>
      <c r="W628" s="259"/>
      <c r="X628" s="259"/>
      <c r="Y628" s="259"/>
      <c r="Z628" s="259"/>
      <c r="AA628" s="259"/>
      <c r="AB628" s="259"/>
      <c r="AC628" s="248"/>
      <c r="AD628" s="275"/>
      <c r="AE628" s="275"/>
      <c r="AF628" s="232"/>
      <c r="AG628" s="248"/>
      <c r="AH628" s="248"/>
      <c r="AI628" s="248"/>
      <c r="AJ628" s="78"/>
    </row>
    <row r="629" spans="2:36" s="36" customFormat="1" ht="59.1" customHeight="1" x14ac:dyDescent="0.3">
      <c r="B629" s="233"/>
      <c r="C629" s="233"/>
      <c r="D629" s="233"/>
      <c r="E629" s="273"/>
      <c r="F629" s="273"/>
      <c r="G629" s="273"/>
      <c r="H629" s="233"/>
      <c r="I629" s="233"/>
      <c r="J629" s="11" t="s">
        <v>127</v>
      </c>
      <c r="K629" s="7" t="s">
        <v>128</v>
      </c>
      <c r="L629" s="7" t="s">
        <v>85</v>
      </c>
      <c r="M629" s="63">
        <v>232</v>
      </c>
      <c r="N629" s="249"/>
      <c r="O629" s="233"/>
      <c r="P629" s="233"/>
      <c r="Q629" s="233"/>
      <c r="R629" s="264"/>
      <c r="S629" s="264"/>
      <c r="T629" s="268"/>
      <c r="U629" s="268"/>
      <c r="V629" s="260"/>
      <c r="W629" s="260"/>
      <c r="X629" s="260"/>
      <c r="Y629" s="260"/>
      <c r="Z629" s="260"/>
      <c r="AA629" s="260"/>
      <c r="AB629" s="260"/>
      <c r="AC629" s="249"/>
      <c r="AD629" s="276"/>
      <c r="AE629" s="276"/>
      <c r="AF629" s="233"/>
      <c r="AG629" s="249"/>
      <c r="AH629" s="249"/>
      <c r="AI629" s="249"/>
      <c r="AJ629" s="72"/>
    </row>
    <row r="630" spans="2:36" s="36" customFormat="1" ht="132" customHeight="1" x14ac:dyDescent="0.3">
      <c r="B630" s="238" t="s">
        <v>1037</v>
      </c>
      <c r="C630" s="270" t="s">
        <v>258</v>
      </c>
      <c r="D630" s="270" t="s">
        <v>106</v>
      </c>
      <c r="E630" s="322" t="s">
        <v>67</v>
      </c>
      <c r="F630" s="322" t="s">
        <v>134</v>
      </c>
      <c r="G630" s="322" t="s">
        <v>147</v>
      </c>
      <c r="H630" s="270" t="s">
        <v>70</v>
      </c>
      <c r="I630" s="270" t="s">
        <v>79</v>
      </c>
      <c r="J630" s="20" t="s">
        <v>207</v>
      </c>
      <c r="K630" s="27" t="s">
        <v>107</v>
      </c>
      <c r="L630" s="27" t="s">
        <v>86</v>
      </c>
      <c r="M630" s="27">
        <v>40</v>
      </c>
      <c r="N630" s="279" t="s">
        <v>108</v>
      </c>
      <c r="O630" s="270" t="s">
        <v>260</v>
      </c>
      <c r="P630" s="270" t="s">
        <v>75</v>
      </c>
      <c r="Q630" s="270" t="s">
        <v>76</v>
      </c>
      <c r="R630" s="310" t="s">
        <v>77</v>
      </c>
      <c r="S630" s="310" t="s">
        <v>109</v>
      </c>
      <c r="T630" s="286">
        <f>V630+Y630</f>
        <v>46250</v>
      </c>
      <c r="U630" s="286" t="s">
        <v>79</v>
      </c>
      <c r="V630" s="280">
        <v>39312.5</v>
      </c>
      <c r="W630" s="269" t="s">
        <v>79</v>
      </c>
      <c r="X630" s="269" t="s">
        <v>79</v>
      </c>
      <c r="Y630" s="269">
        <v>6937.5</v>
      </c>
      <c r="Z630" s="269" t="s">
        <v>98</v>
      </c>
      <c r="AA630" s="269" t="s">
        <v>79</v>
      </c>
      <c r="AB630" s="269">
        <v>3750</v>
      </c>
      <c r="AC630" s="279" t="s">
        <v>149</v>
      </c>
      <c r="AD630" s="295" t="s">
        <v>79</v>
      </c>
      <c r="AE630" s="295">
        <f>V630+Y630</f>
        <v>46250</v>
      </c>
      <c r="AF630" s="279" t="s">
        <v>79</v>
      </c>
      <c r="AG630" s="279" t="s">
        <v>33</v>
      </c>
      <c r="AH630" s="279" t="s">
        <v>157</v>
      </c>
      <c r="AI630" s="279" t="s">
        <v>158</v>
      </c>
      <c r="AJ630" s="279"/>
    </row>
    <row r="631" spans="2:36" s="36" customFormat="1" ht="86.1" customHeight="1" x14ac:dyDescent="0.3">
      <c r="B631" s="238"/>
      <c r="C631" s="270"/>
      <c r="D631" s="270"/>
      <c r="E631" s="322"/>
      <c r="F631" s="322"/>
      <c r="G631" s="322"/>
      <c r="H631" s="270"/>
      <c r="I631" s="270"/>
      <c r="J631" s="20" t="s">
        <v>111</v>
      </c>
      <c r="K631" s="27" t="s">
        <v>112</v>
      </c>
      <c r="L631" s="27" t="s">
        <v>85</v>
      </c>
      <c r="M631" s="27">
        <v>1</v>
      </c>
      <c r="N631" s="279"/>
      <c r="O631" s="270"/>
      <c r="P631" s="270"/>
      <c r="Q631" s="270"/>
      <c r="R631" s="310"/>
      <c r="S631" s="310"/>
      <c r="T631" s="286"/>
      <c r="U631" s="286"/>
      <c r="V631" s="281"/>
      <c r="W631" s="269"/>
      <c r="X631" s="269"/>
      <c r="Y631" s="269"/>
      <c r="Z631" s="269"/>
      <c r="AA631" s="269"/>
      <c r="AB631" s="269"/>
      <c r="AC631" s="279"/>
      <c r="AD631" s="295"/>
      <c r="AE631" s="295"/>
      <c r="AF631" s="270"/>
      <c r="AG631" s="279"/>
      <c r="AH631" s="279"/>
      <c r="AI631" s="279"/>
      <c r="AJ631" s="270"/>
    </row>
    <row r="632" spans="2:36" s="36" customFormat="1" ht="59.1" customHeight="1" x14ac:dyDescent="0.3">
      <c r="B632" s="238"/>
      <c r="C632" s="270"/>
      <c r="D632" s="270"/>
      <c r="E632" s="322"/>
      <c r="F632" s="322"/>
      <c r="G632" s="322"/>
      <c r="H632" s="270"/>
      <c r="I632" s="270"/>
      <c r="J632" s="20" t="s">
        <v>127</v>
      </c>
      <c r="K632" s="27" t="s">
        <v>128</v>
      </c>
      <c r="L632" s="27" t="s">
        <v>85</v>
      </c>
      <c r="M632" s="61">
        <v>22</v>
      </c>
      <c r="N632" s="279"/>
      <c r="O632" s="270"/>
      <c r="P632" s="270"/>
      <c r="Q632" s="270"/>
      <c r="R632" s="310"/>
      <c r="S632" s="310"/>
      <c r="T632" s="286"/>
      <c r="U632" s="286"/>
      <c r="V632" s="282"/>
      <c r="W632" s="269"/>
      <c r="X632" s="269"/>
      <c r="Y632" s="269"/>
      <c r="Z632" s="269"/>
      <c r="AA632" s="269"/>
      <c r="AB632" s="269"/>
      <c r="AC632" s="279"/>
      <c r="AD632" s="295"/>
      <c r="AE632" s="295"/>
      <c r="AF632" s="270"/>
      <c r="AG632" s="279"/>
      <c r="AH632" s="279"/>
      <c r="AI632" s="279"/>
      <c r="AJ632" s="270"/>
    </row>
    <row r="633" spans="2:36" s="36" customFormat="1" ht="132" customHeight="1" x14ac:dyDescent="0.3">
      <c r="B633" s="238" t="s">
        <v>261</v>
      </c>
      <c r="C633" s="238" t="s">
        <v>262</v>
      </c>
      <c r="D633" s="238" t="s">
        <v>106</v>
      </c>
      <c r="E633" s="227" t="s">
        <v>67</v>
      </c>
      <c r="F633" s="227" t="s">
        <v>134</v>
      </c>
      <c r="G633" s="227" t="s">
        <v>147</v>
      </c>
      <c r="H633" s="238" t="s">
        <v>70</v>
      </c>
      <c r="I633" s="238" t="s">
        <v>79</v>
      </c>
      <c r="J633" s="11" t="s">
        <v>207</v>
      </c>
      <c r="K633" s="7" t="s">
        <v>107</v>
      </c>
      <c r="L633" s="7" t="s">
        <v>86</v>
      </c>
      <c r="M633" s="7">
        <v>40</v>
      </c>
      <c r="N633" s="239" t="s">
        <v>108</v>
      </c>
      <c r="O633" s="238" t="s">
        <v>260</v>
      </c>
      <c r="P633" s="238" t="s">
        <v>75</v>
      </c>
      <c r="Q633" s="238" t="s">
        <v>76</v>
      </c>
      <c r="R633" s="265" t="s">
        <v>77</v>
      </c>
      <c r="S633" s="265" t="s">
        <v>109</v>
      </c>
      <c r="T633" s="271">
        <f>V633+Y633</f>
        <v>53500</v>
      </c>
      <c r="U633" s="271" t="s">
        <v>79</v>
      </c>
      <c r="V633" s="258">
        <v>45475</v>
      </c>
      <c r="W633" s="261" t="s">
        <v>79</v>
      </c>
      <c r="X633" s="261" t="s">
        <v>79</v>
      </c>
      <c r="Y633" s="261">
        <v>8025</v>
      </c>
      <c r="Z633" s="261" t="s">
        <v>98</v>
      </c>
      <c r="AA633" s="261" t="s">
        <v>79</v>
      </c>
      <c r="AB633" s="261">
        <v>4337.84</v>
      </c>
      <c r="AC633" s="239" t="s">
        <v>149</v>
      </c>
      <c r="AD633" s="278" t="s">
        <v>79</v>
      </c>
      <c r="AE633" s="278">
        <f>V633+Y633</f>
        <v>53500</v>
      </c>
      <c r="AF633" s="239" t="s">
        <v>79</v>
      </c>
      <c r="AG633" s="239" t="s">
        <v>33</v>
      </c>
      <c r="AH633" s="239" t="s">
        <v>157</v>
      </c>
      <c r="AI633" s="239" t="s">
        <v>158</v>
      </c>
      <c r="AJ633" s="239"/>
    </row>
    <row r="634" spans="2:36" s="36" customFormat="1" ht="86.1" customHeight="1" x14ac:dyDescent="0.3">
      <c r="B634" s="238"/>
      <c r="C634" s="238"/>
      <c r="D634" s="238"/>
      <c r="E634" s="227"/>
      <c r="F634" s="227"/>
      <c r="G634" s="227"/>
      <c r="H634" s="238"/>
      <c r="I634" s="238"/>
      <c r="J634" s="11" t="s">
        <v>111</v>
      </c>
      <c r="K634" s="7" t="s">
        <v>112</v>
      </c>
      <c r="L634" s="7" t="s">
        <v>85</v>
      </c>
      <c r="M634" s="7">
        <v>0</v>
      </c>
      <c r="N634" s="239"/>
      <c r="O634" s="238"/>
      <c r="P634" s="238"/>
      <c r="Q634" s="238"/>
      <c r="R634" s="265"/>
      <c r="S634" s="265"/>
      <c r="T634" s="271"/>
      <c r="U634" s="271"/>
      <c r="V634" s="259"/>
      <c r="W634" s="261"/>
      <c r="X634" s="261"/>
      <c r="Y634" s="261"/>
      <c r="Z634" s="261"/>
      <c r="AA634" s="261"/>
      <c r="AB634" s="261"/>
      <c r="AC634" s="239"/>
      <c r="AD634" s="278"/>
      <c r="AE634" s="278"/>
      <c r="AF634" s="238"/>
      <c r="AG634" s="239"/>
      <c r="AH634" s="239"/>
      <c r="AI634" s="239"/>
      <c r="AJ634" s="238"/>
    </row>
    <row r="635" spans="2:36" s="36" customFormat="1" ht="59.7" customHeight="1" x14ac:dyDescent="0.3">
      <c r="B635" s="238"/>
      <c r="C635" s="238"/>
      <c r="D635" s="238"/>
      <c r="E635" s="227"/>
      <c r="F635" s="227"/>
      <c r="G635" s="227"/>
      <c r="H635" s="238"/>
      <c r="I635" s="238"/>
      <c r="J635" s="11" t="s">
        <v>127</v>
      </c>
      <c r="K635" s="7" t="s">
        <v>128</v>
      </c>
      <c r="L635" s="7" t="s">
        <v>85</v>
      </c>
      <c r="M635" s="63">
        <v>25</v>
      </c>
      <c r="N635" s="239"/>
      <c r="O635" s="238"/>
      <c r="P635" s="238"/>
      <c r="Q635" s="238"/>
      <c r="R635" s="265"/>
      <c r="S635" s="265"/>
      <c r="T635" s="271"/>
      <c r="U635" s="271"/>
      <c r="V635" s="260"/>
      <c r="W635" s="261"/>
      <c r="X635" s="261"/>
      <c r="Y635" s="261"/>
      <c r="Z635" s="261"/>
      <c r="AA635" s="261"/>
      <c r="AB635" s="261"/>
      <c r="AC635" s="239"/>
      <c r="AD635" s="278"/>
      <c r="AE635" s="278"/>
      <c r="AF635" s="238"/>
      <c r="AG635" s="239"/>
      <c r="AH635" s="239"/>
      <c r="AI635" s="239"/>
      <c r="AJ635" s="238"/>
    </row>
    <row r="636" spans="2:36" ht="52.2" customHeight="1" x14ac:dyDescent="0.3">
      <c r="B636" s="238" t="s">
        <v>1038</v>
      </c>
      <c r="C636" s="270" t="s">
        <v>263</v>
      </c>
      <c r="D636" s="270" t="s">
        <v>66</v>
      </c>
      <c r="E636" s="322" t="s">
        <v>67</v>
      </c>
      <c r="F636" s="322" t="s">
        <v>132</v>
      </c>
      <c r="G636" s="322" t="s">
        <v>69</v>
      </c>
      <c r="H636" s="270" t="s">
        <v>70</v>
      </c>
      <c r="I636" s="270" t="s">
        <v>79</v>
      </c>
      <c r="J636" s="20" t="s">
        <v>113</v>
      </c>
      <c r="K636" s="27" t="s">
        <v>114</v>
      </c>
      <c r="L636" s="27" t="s">
        <v>115</v>
      </c>
      <c r="M636" s="27">
        <v>2</v>
      </c>
      <c r="N636" s="279" t="s">
        <v>108</v>
      </c>
      <c r="O636" s="270" t="s">
        <v>164</v>
      </c>
      <c r="P636" s="270" t="s">
        <v>75</v>
      </c>
      <c r="Q636" s="270" t="s">
        <v>76</v>
      </c>
      <c r="R636" s="310" t="s">
        <v>77</v>
      </c>
      <c r="S636" s="310" t="s">
        <v>109</v>
      </c>
      <c r="T636" s="286">
        <f>V636+Y636</f>
        <v>151940</v>
      </c>
      <c r="U636" s="286" t="s">
        <v>79</v>
      </c>
      <c r="V636" s="269">
        <v>129149</v>
      </c>
      <c r="W636" s="269" t="s">
        <v>79</v>
      </c>
      <c r="X636" s="269" t="s">
        <v>79</v>
      </c>
      <c r="Y636" s="269">
        <v>22791</v>
      </c>
      <c r="Z636" s="269" t="s">
        <v>79</v>
      </c>
      <c r="AA636" s="269" t="s">
        <v>79</v>
      </c>
      <c r="AB636" s="269">
        <v>12319.46</v>
      </c>
      <c r="AC636" s="279" t="s">
        <v>80</v>
      </c>
      <c r="AD636" s="295" t="s">
        <v>79</v>
      </c>
      <c r="AE636" s="295">
        <f>V636+Y636</f>
        <v>151940</v>
      </c>
      <c r="AF636" s="239" t="s">
        <v>79</v>
      </c>
      <c r="AG636" s="239" t="s">
        <v>33</v>
      </c>
      <c r="AH636" s="239" t="s">
        <v>157</v>
      </c>
      <c r="AI636" s="239" t="s">
        <v>158</v>
      </c>
      <c r="AJ636" s="239"/>
    </row>
    <row r="637" spans="2:36" ht="55.2" x14ac:dyDescent="0.3">
      <c r="B637" s="238"/>
      <c r="C637" s="270"/>
      <c r="D637" s="270"/>
      <c r="E637" s="322"/>
      <c r="F637" s="322"/>
      <c r="G637" s="322"/>
      <c r="H637" s="270"/>
      <c r="I637" s="270"/>
      <c r="J637" s="20" t="s">
        <v>116</v>
      </c>
      <c r="K637" s="27" t="s">
        <v>117</v>
      </c>
      <c r="L637" s="27" t="s">
        <v>85</v>
      </c>
      <c r="M637" s="27">
        <v>1</v>
      </c>
      <c r="N637" s="279"/>
      <c r="O637" s="270"/>
      <c r="P637" s="270"/>
      <c r="Q637" s="270"/>
      <c r="R637" s="310"/>
      <c r="S637" s="310"/>
      <c r="T637" s="286"/>
      <c r="U637" s="286"/>
      <c r="V637" s="269"/>
      <c r="W637" s="269"/>
      <c r="X637" s="269"/>
      <c r="Y637" s="269"/>
      <c r="Z637" s="269"/>
      <c r="AA637" s="269"/>
      <c r="AB637" s="269"/>
      <c r="AC637" s="279"/>
      <c r="AD637" s="295"/>
      <c r="AE637" s="295"/>
      <c r="AF637" s="238"/>
      <c r="AG637" s="239"/>
      <c r="AH637" s="239"/>
      <c r="AI637" s="239"/>
      <c r="AJ637" s="238"/>
    </row>
    <row r="638" spans="2:36" ht="41.4" x14ac:dyDescent="0.3">
      <c r="B638" s="238"/>
      <c r="C638" s="270"/>
      <c r="D638" s="270"/>
      <c r="E638" s="322"/>
      <c r="F638" s="322"/>
      <c r="G638" s="322"/>
      <c r="H638" s="270"/>
      <c r="I638" s="270"/>
      <c r="J638" s="20" t="s">
        <v>208</v>
      </c>
      <c r="K638" s="27" t="s">
        <v>118</v>
      </c>
      <c r="L638" s="27" t="s">
        <v>119</v>
      </c>
      <c r="M638" s="27">
        <v>1</v>
      </c>
      <c r="N638" s="279"/>
      <c r="O638" s="270"/>
      <c r="P638" s="270"/>
      <c r="Q638" s="270"/>
      <c r="R638" s="310"/>
      <c r="S638" s="310"/>
      <c r="T638" s="286"/>
      <c r="U638" s="286"/>
      <c r="V638" s="269"/>
      <c r="W638" s="269"/>
      <c r="X638" s="269"/>
      <c r="Y638" s="269"/>
      <c r="Z638" s="269"/>
      <c r="AA638" s="269"/>
      <c r="AB638" s="269"/>
      <c r="AC638" s="279"/>
      <c r="AD638" s="295"/>
      <c r="AE638" s="295"/>
      <c r="AF638" s="238"/>
      <c r="AG638" s="239"/>
      <c r="AH638" s="239"/>
      <c r="AI638" s="239"/>
      <c r="AJ638" s="238"/>
    </row>
    <row r="639" spans="2:36" ht="27.6" x14ac:dyDescent="0.3">
      <c r="B639" s="238"/>
      <c r="C639" s="270"/>
      <c r="D639" s="270"/>
      <c r="E639" s="322"/>
      <c r="F639" s="322"/>
      <c r="G639" s="322"/>
      <c r="H639" s="270"/>
      <c r="I639" s="270"/>
      <c r="J639" s="20" t="s">
        <v>120</v>
      </c>
      <c r="K639" s="27" t="s">
        <v>121</v>
      </c>
      <c r="L639" s="27" t="s">
        <v>119</v>
      </c>
      <c r="M639" s="61">
        <v>1</v>
      </c>
      <c r="N639" s="279"/>
      <c r="O639" s="270"/>
      <c r="P639" s="270"/>
      <c r="Q639" s="270"/>
      <c r="R639" s="310"/>
      <c r="S639" s="310"/>
      <c r="T639" s="286"/>
      <c r="U639" s="286"/>
      <c r="V639" s="269"/>
      <c r="W639" s="269"/>
      <c r="X639" s="269"/>
      <c r="Y639" s="269"/>
      <c r="Z639" s="269"/>
      <c r="AA639" s="269"/>
      <c r="AB639" s="269"/>
      <c r="AC639" s="279"/>
      <c r="AD639" s="295"/>
      <c r="AE639" s="295"/>
      <c r="AF639" s="238"/>
      <c r="AG639" s="239"/>
      <c r="AH639" s="239"/>
      <c r="AI639" s="239"/>
      <c r="AJ639" s="238"/>
    </row>
    <row r="640" spans="2:36" ht="52.2" customHeight="1" x14ac:dyDescent="0.3">
      <c r="B640" s="238" t="s">
        <v>264</v>
      </c>
      <c r="C640" s="238" t="s">
        <v>263</v>
      </c>
      <c r="D640" s="238" t="s">
        <v>66</v>
      </c>
      <c r="E640" s="227" t="s">
        <v>67</v>
      </c>
      <c r="F640" s="227" t="s">
        <v>132</v>
      </c>
      <c r="G640" s="227" t="s">
        <v>69</v>
      </c>
      <c r="H640" s="238" t="s">
        <v>70</v>
      </c>
      <c r="I640" s="238" t="s">
        <v>79</v>
      </c>
      <c r="J640" s="11" t="s">
        <v>113</v>
      </c>
      <c r="K640" s="7" t="s">
        <v>114</v>
      </c>
      <c r="L640" s="7" t="s">
        <v>115</v>
      </c>
      <c r="M640" s="7">
        <v>1.5</v>
      </c>
      <c r="N640" s="239" t="s">
        <v>108</v>
      </c>
      <c r="O640" s="238" t="s">
        <v>164</v>
      </c>
      <c r="P640" s="238" t="s">
        <v>75</v>
      </c>
      <c r="Q640" s="238" t="s">
        <v>76</v>
      </c>
      <c r="R640" s="265" t="s">
        <v>77</v>
      </c>
      <c r="S640" s="265" t="s">
        <v>109</v>
      </c>
      <c r="T640" s="271">
        <f>V640+Y640</f>
        <v>113954.99</v>
      </c>
      <c r="U640" s="271" t="s">
        <v>79</v>
      </c>
      <c r="V640" s="261">
        <v>96861.74</v>
      </c>
      <c r="W640" s="261" t="s">
        <v>79</v>
      </c>
      <c r="X640" s="261" t="s">
        <v>79</v>
      </c>
      <c r="Y640" s="261">
        <v>17093.25</v>
      </c>
      <c r="Z640" s="261" t="s">
        <v>79</v>
      </c>
      <c r="AA640" s="261" t="s">
        <v>79</v>
      </c>
      <c r="AB640" s="261">
        <v>9239.6</v>
      </c>
      <c r="AC640" s="239" t="s">
        <v>80</v>
      </c>
      <c r="AD640" s="278" t="s">
        <v>79</v>
      </c>
      <c r="AE640" s="278">
        <f>V640+Y640</f>
        <v>113954.99</v>
      </c>
      <c r="AF640" s="239" t="s">
        <v>79</v>
      </c>
      <c r="AG640" s="239" t="s">
        <v>33</v>
      </c>
      <c r="AH640" s="239" t="s">
        <v>157</v>
      </c>
      <c r="AI640" s="239" t="s">
        <v>158</v>
      </c>
      <c r="AJ640" s="239"/>
    </row>
    <row r="641" spans="2:36" ht="55.2" x14ac:dyDescent="0.3">
      <c r="B641" s="238"/>
      <c r="C641" s="238"/>
      <c r="D641" s="238"/>
      <c r="E641" s="227"/>
      <c r="F641" s="227"/>
      <c r="G641" s="227"/>
      <c r="H641" s="238"/>
      <c r="I641" s="238"/>
      <c r="J641" s="11" t="s">
        <v>116</v>
      </c>
      <c r="K641" s="7" t="s">
        <v>117</v>
      </c>
      <c r="L641" s="7" t="s">
        <v>85</v>
      </c>
      <c r="M641" s="7">
        <v>1</v>
      </c>
      <c r="N641" s="239"/>
      <c r="O641" s="238"/>
      <c r="P641" s="238"/>
      <c r="Q641" s="238"/>
      <c r="R641" s="265"/>
      <c r="S641" s="265"/>
      <c r="T641" s="271"/>
      <c r="U641" s="271"/>
      <c r="V641" s="261"/>
      <c r="W641" s="261"/>
      <c r="X641" s="261"/>
      <c r="Y641" s="261"/>
      <c r="Z641" s="261"/>
      <c r="AA641" s="261"/>
      <c r="AB641" s="261"/>
      <c r="AC641" s="239"/>
      <c r="AD641" s="278"/>
      <c r="AE641" s="278"/>
      <c r="AF641" s="238"/>
      <c r="AG641" s="239"/>
      <c r="AH641" s="239"/>
      <c r="AI641" s="239"/>
      <c r="AJ641" s="238"/>
    </row>
    <row r="642" spans="2:36" ht="41.4" x14ac:dyDescent="0.3">
      <c r="B642" s="238"/>
      <c r="C642" s="238"/>
      <c r="D642" s="238"/>
      <c r="E642" s="227"/>
      <c r="F642" s="227"/>
      <c r="G642" s="227"/>
      <c r="H642" s="238"/>
      <c r="I642" s="238"/>
      <c r="J642" s="11" t="s">
        <v>208</v>
      </c>
      <c r="K642" s="7" t="s">
        <v>118</v>
      </c>
      <c r="L642" s="7" t="s">
        <v>119</v>
      </c>
      <c r="M642" s="7">
        <v>1</v>
      </c>
      <c r="N642" s="239"/>
      <c r="O642" s="238"/>
      <c r="P642" s="238"/>
      <c r="Q642" s="238"/>
      <c r="R642" s="265"/>
      <c r="S642" s="265"/>
      <c r="T642" s="271"/>
      <c r="U642" s="271"/>
      <c r="V642" s="261"/>
      <c r="W642" s="261"/>
      <c r="X642" s="261"/>
      <c r="Y642" s="261"/>
      <c r="Z642" s="261"/>
      <c r="AA642" s="261"/>
      <c r="AB642" s="261"/>
      <c r="AC642" s="239"/>
      <c r="AD642" s="278"/>
      <c r="AE642" s="278"/>
      <c r="AF642" s="238"/>
      <c r="AG642" s="239"/>
      <c r="AH642" s="239"/>
      <c r="AI642" s="239"/>
      <c r="AJ642" s="238"/>
    </row>
    <row r="643" spans="2:36" ht="27.6" x14ac:dyDescent="0.3">
      <c r="B643" s="238"/>
      <c r="C643" s="238"/>
      <c r="D643" s="238"/>
      <c r="E643" s="227"/>
      <c r="F643" s="227"/>
      <c r="G643" s="227"/>
      <c r="H643" s="238"/>
      <c r="I643" s="238"/>
      <c r="J643" s="11" t="s">
        <v>120</v>
      </c>
      <c r="K643" s="7" t="s">
        <v>121</v>
      </c>
      <c r="L643" s="7" t="s">
        <v>119</v>
      </c>
      <c r="M643" s="63">
        <v>1</v>
      </c>
      <c r="N643" s="239"/>
      <c r="O643" s="238"/>
      <c r="P643" s="238"/>
      <c r="Q643" s="238"/>
      <c r="R643" s="265"/>
      <c r="S643" s="265"/>
      <c r="T643" s="271"/>
      <c r="U643" s="271"/>
      <c r="V643" s="261"/>
      <c r="W643" s="261"/>
      <c r="X643" s="261"/>
      <c r="Y643" s="261"/>
      <c r="Z643" s="261"/>
      <c r="AA643" s="261"/>
      <c r="AB643" s="261"/>
      <c r="AC643" s="239"/>
      <c r="AD643" s="278"/>
      <c r="AE643" s="278"/>
      <c r="AF643" s="238"/>
      <c r="AG643" s="239"/>
      <c r="AH643" s="239"/>
      <c r="AI643" s="239"/>
      <c r="AJ643" s="238"/>
    </row>
    <row r="644" spans="2:36" s="36" customFormat="1" ht="89.1" customHeight="1" x14ac:dyDescent="0.3">
      <c r="B644" s="238" t="s">
        <v>265</v>
      </c>
      <c r="C644" s="238" t="s">
        <v>266</v>
      </c>
      <c r="D644" s="238" t="s">
        <v>106</v>
      </c>
      <c r="E644" s="227" t="s">
        <v>67</v>
      </c>
      <c r="F644" s="227" t="s">
        <v>134</v>
      </c>
      <c r="G644" s="227" t="s">
        <v>147</v>
      </c>
      <c r="H644" s="238" t="s">
        <v>70</v>
      </c>
      <c r="I644" s="238" t="s">
        <v>79</v>
      </c>
      <c r="J644" s="28" t="s">
        <v>207</v>
      </c>
      <c r="K644" s="14" t="s">
        <v>107</v>
      </c>
      <c r="L644" s="14" t="s">
        <v>86</v>
      </c>
      <c r="M644" s="14">
        <v>40</v>
      </c>
      <c r="N644" s="239" t="s">
        <v>108</v>
      </c>
      <c r="O644" s="238" t="s">
        <v>257</v>
      </c>
      <c r="P644" s="238" t="s">
        <v>75</v>
      </c>
      <c r="Q644" s="238" t="s">
        <v>76</v>
      </c>
      <c r="R644" s="265" t="s">
        <v>77</v>
      </c>
      <c r="S644" s="265" t="s">
        <v>109</v>
      </c>
      <c r="T644" s="271">
        <f>V644+Y644</f>
        <v>43104.74</v>
      </c>
      <c r="U644" s="271" t="s">
        <v>79</v>
      </c>
      <c r="V644" s="258">
        <v>36639.03</v>
      </c>
      <c r="W644" s="261" t="s">
        <v>79</v>
      </c>
      <c r="X644" s="261" t="s">
        <v>79</v>
      </c>
      <c r="Y644" s="261">
        <v>6465.71</v>
      </c>
      <c r="Z644" s="261" t="s">
        <v>98</v>
      </c>
      <c r="AA644" s="261" t="s">
        <v>79</v>
      </c>
      <c r="AB644" s="261">
        <v>3494.98</v>
      </c>
      <c r="AC644" s="239" t="s">
        <v>149</v>
      </c>
      <c r="AD644" s="278" t="s">
        <v>79</v>
      </c>
      <c r="AE644" s="278">
        <f>V644+Y644</f>
        <v>43104.74</v>
      </c>
      <c r="AF644" s="239" t="s">
        <v>79</v>
      </c>
      <c r="AG644" s="239" t="s">
        <v>33</v>
      </c>
      <c r="AH644" s="239" t="s">
        <v>176</v>
      </c>
      <c r="AI644" s="239" t="s">
        <v>161</v>
      </c>
      <c r="AJ644" s="239"/>
    </row>
    <row r="645" spans="2:36" s="36" customFormat="1" ht="86.1" customHeight="1" x14ac:dyDescent="0.3">
      <c r="B645" s="238"/>
      <c r="C645" s="238"/>
      <c r="D645" s="238"/>
      <c r="E645" s="227"/>
      <c r="F645" s="227"/>
      <c r="G645" s="227"/>
      <c r="H645" s="238"/>
      <c r="I645" s="238"/>
      <c r="J645" s="11" t="s">
        <v>111</v>
      </c>
      <c r="K645" s="7" t="s">
        <v>112</v>
      </c>
      <c r="L645" s="7" t="s">
        <v>85</v>
      </c>
      <c r="M645" s="7">
        <v>1</v>
      </c>
      <c r="N645" s="239"/>
      <c r="O645" s="238"/>
      <c r="P645" s="238"/>
      <c r="Q645" s="238"/>
      <c r="R645" s="265"/>
      <c r="S645" s="265"/>
      <c r="T645" s="271"/>
      <c r="U645" s="271"/>
      <c r="V645" s="259"/>
      <c r="W645" s="261"/>
      <c r="X645" s="261"/>
      <c r="Y645" s="261"/>
      <c r="Z645" s="261"/>
      <c r="AA645" s="261"/>
      <c r="AB645" s="261"/>
      <c r="AC645" s="239"/>
      <c r="AD645" s="278"/>
      <c r="AE645" s="278"/>
      <c r="AF645" s="238"/>
      <c r="AG645" s="239"/>
      <c r="AH645" s="239"/>
      <c r="AI645" s="239"/>
      <c r="AJ645" s="238"/>
    </row>
    <row r="646" spans="2:36" s="36" customFormat="1" ht="88.5" customHeight="1" x14ac:dyDescent="0.3">
      <c r="B646" s="238"/>
      <c r="C646" s="238"/>
      <c r="D646" s="238"/>
      <c r="E646" s="227"/>
      <c r="F646" s="227"/>
      <c r="G646" s="227"/>
      <c r="H646" s="238"/>
      <c r="I646" s="238"/>
      <c r="J646" s="11" t="s">
        <v>127</v>
      </c>
      <c r="K646" s="7" t="s">
        <v>128</v>
      </c>
      <c r="L646" s="7" t="s">
        <v>85</v>
      </c>
      <c r="M646" s="63">
        <v>28</v>
      </c>
      <c r="N646" s="239"/>
      <c r="O646" s="238"/>
      <c r="P646" s="238"/>
      <c r="Q646" s="238"/>
      <c r="R646" s="265"/>
      <c r="S646" s="265"/>
      <c r="T646" s="271"/>
      <c r="U646" s="271"/>
      <c r="V646" s="260"/>
      <c r="W646" s="261"/>
      <c r="X646" s="261"/>
      <c r="Y646" s="261"/>
      <c r="Z646" s="261"/>
      <c r="AA646" s="261"/>
      <c r="AB646" s="261"/>
      <c r="AC646" s="239"/>
      <c r="AD646" s="278"/>
      <c r="AE646" s="278"/>
      <c r="AF646" s="238"/>
      <c r="AG646" s="239"/>
      <c r="AH646" s="239"/>
      <c r="AI646" s="239"/>
      <c r="AJ646" s="238"/>
    </row>
    <row r="647" spans="2:36" s="36" customFormat="1" ht="89.1" customHeight="1" x14ac:dyDescent="0.3">
      <c r="B647" s="270" t="s">
        <v>995</v>
      </c>
      <c r="C647" s="270" t="s">
        <v>258</v>
      </c>
      <c r="D647" s="270" t="s">
        <v>106</v>
      </c>
      <c r="E647" s="322" t="s">
        <v>67</v>
      </c>
      <c r="F647" s="322" t="s">
        <v>134</v>
      </c>
      <c r="G647" s="322" t="s">
        <v>147</v>
      </c>
      <c r="H647" s="270" t="s">
        <v>70</v>
      </c>
      <c r="I647" s="270" t="s">
        <v>79</v>
      </c>
      <c r="J647" s="56" t="s">
        <v>207</v>
      </c>
      <c r="K647" s="57" t="s">
        <v>107</v>
      </c>
      <c r="L647" s="57" t="s">
        <v>86</v>
      </c>
      <c r="M647" s="57">
        <v>40</v>
      </c>
      <c r="N647" s="279" t="s">
        <v>108</v>
      </c>
      <c r="O647" s="270" t="s">
        <v>267</v>
      </c>
      <c r="P647" s="270" t="s">
        <v>75</v>
      </c>
      <c r="Q647" s="270" t="s">
        <v>76</v>
      </c>
      <c r="R647" s="310" t="s">
        <v>77</v>
      </c>
      <c r="S647" s="310" t="s">
        <v>109</v>
      </c>
      <c r="T647" s="286">
        <f>V647+Y647</f>
        <v>85600</v>
      </c>
      <c r="U647" s="286" t="s">
        <v>79</v>
      </c>
      <c r="V647" s="280">
        <v>72760</v>
      </c>
      <c r="W647" s="269" t="s">
        <v>79</v>
      </c>
      <c r="X647" s="269" t="s">
        <v>79</v>
      </c>
      <c r="Y647" s="269">
        <v>12840</v>
      </c>
      <c r="Z647" s="269" t="s">
        <v>98</v>
      </c>
      <c r="AA647" s="269" t="s">
        <v>79</v>
      </c>
      <c r="AB647" s="269">
        <v>6940.55</v>
      </c>
      <c r="AC647" s="279" t="s">
        <v>149</v>
      </c>
      <c r="AD647" s="295" t="s">
        <v>79</v>
      </c>
      <c r="AE647" s="295">
        <f>V647+Y647</f>
        <v>85600</v>
      </c>
      <c r="AF647" s="279" t="s">
        <v>79</v>
      </c>
      <c r="AG647" s="279" t="s">
        <v>33</v>
      </c>
      <c r="AH647" s="279" t="s">
        <v>176</v>
      </c>
      <c r="AI647" s="279" t="s">
        <v>161</v>
      </c>
      <c r="AJ647" s="279"/>
    </row>
    <row r="648" spans="2:36" s="36" customFormat="1" ht="86.1" customHeight="1" x14ac:dyDescent="0.3">
      <c r="B648" s="270"/>
      <c r="C648" s="270"/>
      <c r="D648" s="270"/>
      <c r="E648" s="322"/>
      <c r="F648" s="322"/>
      <c r="G648" s="322"/>
      <c r="H648" s="270"/>
      <c r="I648" s="270"/>
      <c r="J648" s="20" t="s">
        <v>111</v>
      </c>
      <c r="K648" s="27" t="s">
        <v>112</v>
      </c>
      <c r="L648" s="27" t="s">
        <v>85</v>
      </c>
      <c r="M648" s="27">
        <v>1</v>
      </c>
      <c r="N648" s="279"/>
      <c r="O648" s="270"/>
      <c r="P648" s="270"/>
      <c r="Q648" s="270"/>
      <c r="R648" s="310"/>
      <c r="S648" s="310"/>
      <c r="T648" s="286"/>
      <c r="U648" s="286"/>
      <c r="V648" s="281"/>
      <c r="W648" s="269"/>
      <c r="X648" s="269"/>
      <c r="Y648" s="269"/>
      <c r="Z648" s="269"/>
      <c r="AA648" s="269"/>
      <c r="AB648" s="269"/>
      <c r="AC648" s="279"/>
      <c r="AD648" s="295"/>
      <c r="AE648" s="295"/>
      <c r="AF648" s="270"/>
      <c r="AG648" s="279"/>
      <c r="AH648" s="279"/>
      <c r="AI648" s="279"/>
      <c r="AJ648" s="270"/>
    </row>
    <row r="649" spans="2:36" s="36" customFormat="1" ht="88.5" customHeight="1" x14ac:dyDescent="0.3">
      <c r="B649" s="270"/>
      <c r="C649" s="270"/>
      <c r="D649" s="270"/>
      <c r="E649" s="322"/>
      <c r="F649" s="322"/>
      <c r="G649" s="322"/>
      <c r="H649" s="270"/>
      <c r="I649" s="270"/>
      <c r="J649" s="20" t="s">
        <v>127</v>
      </c>
      <c r="K649" s="27" t="s">
        <v>128</v>
      </c>
      <c r="L649" s="27" t="s">
        <v>85</v>
      </c>
      <c r="M649" s="61">
        <v>40</v>
      </c>
      <c r="N649" s="279"/>
      <c r="O649" s="270"/>
      <c r="P649" s="270"/>
      <c r="Q649" s="270"/>
      <c r="R649" s="310"/>
      <c r="S649" s="310"/>
      <c r="T649" s="286"/>
      <c r="U649" s="286"/>
      <c r="V649" s="282"/>
      <c r="W649" s="269"/>
      <c r="X649" s="269"/>
      <c r="Y649" s="269"/>
      <c r="Z649" s="269"/>
      <c r="AA649" s="269"/>
      <c r="AB649" s="269"/>
      <c r="AC649" s="279"/>
      <c r="AD649" s="295"/>
      <c r="AE649" s="295"/>
      <c r="AF649" s="270"/>
      <c r="AG649" s="279"/>
      <c r="AH649" s="279"/>
      <c r="AI649" s="279"/>
      <c r="AJ649" s="270"/>
    </row>
    <row r="650" spans="2:36" s="36" customFormat="1" ht="89.1" customHeight="1" x14ac:dyDescent="0.3">
      <c r="B650" s="270" t="s">
        <v>996</v>
      </c>
      <c r="C650" s="270" t="s">
        <v>268</v>
      </c>
      <c r="D650" s="270" t="s">
        <v>106</v>
      </c>
      <c r="E650" s="322" t="s">
        <v>67</v>
      </c>
      <c r="F650" s="322" t="s">
        <v>134</v>
      </c>
      <c r="G650" s="322" t="s">
        <v>147</v>
      </c>
      <c r="H650" s="270" t="s">
        <v>70</v>
      </c>
      <c r="I650" s="270" t="s">
        <v>79</v>
      </c>
      <c r="J650" s="442" t="s">
        <v>127</v>
      </c>
      <c r="K650" s="306" t="s">
        <v>128</v>
      </c>
      <c r="L650" s="306" t="s">
        <v>85</v>
      </c>
      <c r="M650" s="439">
        <v>5</v>
      </c>
      <c r="N650" s="279" t="s">
        <v>108</v>
      </c>
      <c r="O650" s="270" t="s">
        <v>269</v>
      </c>
      <c r="P650" s="270" t="s">
        <v>75</v>
      </c>
      <c r="Q650" s="270" t="s">
        <v>76</v>
      </c>
      <c r="R650" s="310" t="s">
        <v>77</v>
      </c>
      <c r="S650" s="310" t="s">
        <v>109</v>
      </c>
      <c r="T650" s="286">
        <f>V650+Y650</f>
        <v>64200</v>
      </c>
      <c r="U650" s="286" t="s">
        <v>79</v>
      </c>
      <c r="V650" s="280">
        <v>54570</v>
      </c>
      <c r="W650" s="269" t="s">
        <v>79</v>
      </c>
      <c r="X650" s="269" t="s">
        <v>79</v>
      </c>
      <c r="Y650" s="269">
        <v>9630</v>
      </c>
      <c r="Z650" s="269" t="s">
        <v>98</v>
      </c>
      <c r="AA650" s="269" t="s">
        <v>79</v>
      </c>
      <c r="AB650" s="269">
        <v>5205.41</v>
      </c>
      <c r="AC650" s="279" t="s">
        <v>149</v>
      </c>
      <c r="AD650" s="295" t="s">
        <v>79</v>
      </c>
      <c r="AE650" s="295">
        <f>V650+Y650</f>
        <v>64200</v>
      </c>
      <c r="AF650" s="279" t="s">
        <v>79</v>
      </c>
      <c r="AG650" s="279" t="s">
        <v>33</v>
      </c>
      <c r="AH650" s="279" t="s">
        <v>176</v>
      </c>
      <c r="AI650" s="279" t="s">
        <v>161</v>
      </c>
      <c r="AJ650" s="279"/>
    </row>
    <row r="651" spans="2:36" s="36" customFormat="1" ht="86.1" customHeight="1" x14ac:dyDescent="0.3">
      <c r="B651" s="270"/>
      <c r="C651" s="270"/>
      <c r="D651" s="270"/>
      <c r="E651" s="322"/>
      <c r="F651" s="322"/>
      <c r="G651" s="322"/>
      <c r="H651" s="270"/>
      <c r="I651" s="270"/>
      <c r="J651" s="443"/>
      <c r="K651" s="307"/>
      <c r="L651" s="307"/>
      <c r="M651" s="440"/>
      <c r="N651" s="279"/>
      <c r="O651" s="270"/>
      <c r="P651" s="270"/>
      <c r="Q651" s="270"/>
      <c r="R651" s="310"/>
      <c r="S651" s="310"/>
      <c r="T651" s="286"/>
      <c r="U651" s="286"/>
      <c r="V651" s="281"/>
      <c r="W651" s="269"/>
      <c r="X651" s="269"/>
      <c r="Y651" s="269"/>
      <c r="Z651" s="269"/>
      <c r="AA651" s="269"/>
      <c r="AB651" s="269"/>
      <c r="AC651" s="279"/>
      <c r="AD651" s="295"/>
      <c r="AE651" s="295"/>
      <c r="AF651" s="270"/>
      <c r="AG651" s="279"/>
      <c r="AH651" s="279"/>
      <c r="AI651" s="279"/>
      <c r="AJ651" s="270"/>
    </row>
    <row r="652" spans="2:36" s="36" customFormat="1" ht="83.1" customHeight="1" x14ac:dyDescent="0.3">
      <c r="B652" s="270"/>
      <c r="C652" s="270"/>
      <c r="D652" s="270"/>
      <c r="E652" s="322"/>
      <c r="F652" s="322"/>
      <c r="G652" s="322"/>
      <c r="H652" s="270"/>
      <c r="I652" s="270"/>
      <c r="J652" s="444"/>
      <c r="K652" s="308"/>
      <c r="L652" s="308"/>
      <c r="M652" s="441"/>
      <c r="N652" s="279"/>
      <c r="O652" s="270"/>
      <c r="P652" s="270"/>
      <c r="Q652" s="270"/>
      <c r="R652" s="310"/>
      <c r="S652" s="310"/>
      <c r="T652" s="286"/>
      <c r="U652" s="286"/>
      <c r="V652" s="282"/>
      <c r="W652" s="269"/>
      <c r="X652" s="269"/>
      <c r="Y652" s="269"/>
      <c r="Z652" s="269"/>
      <c r="AA652" s="269"/>
      <c r="AB652" s="269"/>
      <c r="AC652" s="279"/>
      <c r="AD652" s="295"/>
      <c r="AE652" s="295"/>
      <c r="AF652" s="270"/>
      <c r="AG652" s="279"/>
      <c r="AH652" s="279"/>
      <c r="AI652" s="279"/>
      <c r="AJ652" s="270"/>
    </row>
    <row r="653" spans="2:36" s="36" customFormat="1" ht="132" customHeight="1" x14ac:dyDescent="0.3">
      <c r="B653" s="270" t="s">
        <v>997</v>
      </c>
      <c r="C653" s="306" t="s">
        <v>661</v>
      </c>
      <c r="D653" s="270" t="s">
        <v>106</v>
      </c>
      <c r="E653" s="322" t="s">
        <v>67</v>
      </c>
      <c r="F653" s="322" t="s">
        <v>134</v>
      </c>
      <c r="G653" s="322" t="s">
        <v>147</v>
      </c>
      <c r="H653" s="270" t="s">
        <v>70</v>
      </c>
      <c r="I653" s="270" t="s">
        <v>79</v>
      </c>
      <c r="J653" s="56" t="s">
        <v>207</v>
      </c>
      <c r="K653" s="57" t="s">
        <v>107</v>
      </c>
      <c r="L653" s="57" t="s">
        <v>86</v>
      </c>
      <c r="M653" s="57">
        <v>40</v>
      </c>
      <c r="N653" s="159" t="s">
        <v>108</v>
      </c>
      <c r="O653" s="306" t="s">
        <v>260</v>
      </c>
      <c r="P653" s="270" t="s">
        <v>75</v>
      </c>
      <c r="Q653" s="270" t="s">
        <v>76</v>
      </c>
      <c r="R653" s="310" t="s">
        <v>77</v>
      </c>
      <c r="S653" s="310" t="s">
        <v>109</v>
      </c>
      <c r="T653" s="286">
        <f>V653+Y653</f>
        <v>53500</v>
      </c>
      <c r="U653" s="286" t="s">
        <v>79</v>
      </c>
      <c r="V653" s="280">
        <v>45475</v>
      </c>
      <c r="W653" s="269" t="s">
        <v>98</v>
      </c>
      <c r="X653" s="269" t="s">
        <v>98</v>
      </c>
      <c r="Y653" s="269">
        <v>8025</v>
      </c>
      <c r="Z653" s="269" t="s">
        <v>98</v>
      </c>
      <c r="AA653" s="269" t="s">
        <v>98</v>
      </c>
      <c r="AB653" s="269">
        <v>4337.84</v>
      </c>
      <c r="AC653" s="279" t="s">
        <v>149</v>
      </c>
      <c r="AD653" s="295" t="s">
        <v>79</v>
      </c>
      <c r="AE653" s="295">
        <f>V653+Y653</f>
        <v>53500</v>
      </c>
      <c r="AF653" s="279" t="s">
        <v>79</v>
      </c>
      <c r="AG653" s="279" t="s">
        <v>33</v>
      </c>
      <c r="AH653" s="279" t="s">
        <v>176</v>
      </c>
      <c r="AI653" s="279" t="s">
        <v>161</v>
      </c>
      <c r="AJ653" s="279"/>
    </row>
    <row r="654" spans="2:36" s="36" customFormat="1" ht="64.2" customHeight="1" x14ac:dyDescent="0.3">
      <c r="B654" s="270"/>
      <c r="C654" s="307"/>
      <c r="D654" s="270"/>
      <c r="E654" s="322"/>
      <c r="F654" s="322"/>
      <c r="G654" s="322"/>
      <c r="H654" s="270"/>
      <c r="I654" s="270"/>
      <c r="J654" s="20" t="s">
        <v>111</v>
      </c>
      <c r="K654" s="27" t="s">
        <v>112</v>
      </c>
      <c r="L654" s="27" t="s">
        <v>85</v>
      </c>
      <c r="M654" s="27">
        <v>1</v>
      </c>
      <c r="N654" s="159"/>
      <c r="O654" s="307"/>
      <c r="P654" s="270"/>
      <c r="Q654" s="270"/>
      <c r="R654" s="310"/>
      <c r="S654" s="310"/>
      <c r="T654" s="286"/>
      <c r="U654" s="286"/>
      <c r="V654" s="281"/>
      <c r="W654" s="269"/>
      <c r="X654" s="269"/>
      <c r="Y654" s="269"/>
      <c r="Z654" s="269"/>
      <c r="AA654" s="269"/>
      <c r="AB654" s="269"/>
      <c r="AC654" s="279"/>
      <c r="AD654" s="295"/>
      <c r="AE654" s="295"/>
      <c r="AF654" s="270"/>
      <c r="AG654" s="279"/>
      <c r="AH654" s="279"/>
      <c r="AI654" s="279"/>
      <c r="AJ654" s="270"/>
    </row>
    <row r="655" spans="2:36" s="36" customFormat="1" ht="124.5" customHeight="1" x14ac:dyDescent="0.3">
      <c r="B655" s="270"/>
      <c r="C655" s="308"/>
      <c r="D655" s="270"/>
      <c r="E655" s="322"/>
      <c r="F655" s="322"/>
      <c r="G655" s="322"/>
      <c r="H655" s="270"/>
      <c r="I655" s="270"/>
      <c r="J655" s="20" t="s">
        <v>127</v>
      </c>
      <c r="K655" s="27" t="s">
        <v>128</v>
      </c>
      <c r="L655" s="27" t="s">
        <v>85</v>
      </c>
      <c r="M655" s="61">
        <v>25</v>
      </c>
      <c r="N655" s="159"/>
      <c r="O655" s="308"/>
      <c r="P655" s="270"/>
      <c r="Q655" s="270"/>
      <c r="R655" s="310"/>
      <c r="S655" s="310"/>
      <c r="T655" s="286"/>
      <c r="U655" s="286"/>
      <c r="V655" s="282"/>
      <c r="W655" s="269"/>
      <c r="X655" s="269"/>
      <c r="Y655" s="269"/>
      <c r="Z655" s="269"/>
      <c r="AA655" s="269"/>
      <c r="AB655" s="269"/>
      <c r="AC655" s="279"/>
      <c r="AD655" s="295"/>
      <c r="AE655" s="295"/>
      <c r="AF655" s="270"/>
      <c r="AG655" s="279"/>
      <c r="AH655" s="279"/>
      <c r="AI655" s="279"/>
      <c r="AJ655" s="270"/>
    </row>
    <row r="656" spans="2:36" ht="52.2" customHeight="1" x14ac:dyDescent="0.3">
      <c r="B656" s="238" t="s">
        <v>919</v>
      </c>
      <c r="C656" s="238" t="s">
        <v>263</v>
      </c>
      <c r="D656" s="238" t="s">
        <v>66</v>
      </c>
      <c r="E656" s="227" t="s">
        <v>67</v>
      </c>
      <c r="F656" s="227" t="s">
        <v>132</v>
      </c>
      <c r="G656" s="227" t="s">
        <v>69</v>
      </c>
      <c r="H656" s="238" t="s">
        <v>70</v>
      </c>
      <c r="I656" s="238" t="s">
        <v>79</v>
      </c>
      <c r="J656" s="11" t="s">
        <v>113</v>
      </c>
      <c r="K656" s="7" t="s">
        <v>114</v>
      </c>
      <c r="L656" s="7" t="s">
        <v>115</v>
      </c>
      <c r="M656" s="7">
        <v>2</v>
      </c>
      <c r="N656" s="239" t="s">
        <v>108</v>
      </c>
      <c r="O656" s="238" t="s">
        <v>164</v>
      </c>
      <c r="P656" s="238" t="s">
        <v>75</v>
      </c>
      <c r="Q656" s="238" t="s">
        <v>76</v>
      </c>
      <c r="R656" s="265" t="s">
        <v>77</v>
      </c>
      <c r="S656" s="265" t="s">
        <v>109</v>
      </c>
      <c r="T656" s="271">
        <f>V656+Y656</f>
        <v>151940</v>
      </c>
      <c r="U656" s="271" t="s">
        <v>79</v>
      </c>
      <c r="V656" s="261">
        <v>129149</v>
      </c>
      <c r="W656" s="261" t="s">
        <v>79</v>
      </c>
      <c r="X656" s="261" t="s">
        <v>79</v>
      </c>
      <c r="Y656" s="261">
        <v>22791</v>
      </c>
      <c r="Z656" s="261" t="s">
        <v>79</v>
      </c>
      <c r="AA656" s="261" t="s">
        <v>79</v>
      </c>
      <c r="AB656" s="261">
        <v>12319.46</v>
      </c>
      <c r="AC656" s="239" t="s">
        <v>80</v>
      </c>
      <c r="AD656" s="278" t="s">
        <v>79</v>
      </c>
      <c r="AE656" s="278">
        <f>V656+Y656</f>
        <v>151940</v>
      </c>
      <c r="AF656" s="239" t="s">
        <v>79</v>
      </c>
      <c r="AG656" s="239" t="s">
        <v>33</v>
      </c>
      <c r="AH656" s="239" t="s">
        <v>176</v>
      </c>
      <c r="AI656" s="239" t="s">
        <v>179</v>
      </c>
      <c r="AJ656" s="239"/>
    </row>
    <row r="657" spans="2:36" ht="55.2" x14ac:dyDescent="0.3">
      <c r="B657" s="238"/>
      <c r="C657" s="238"/>
      <c r="D657" s="238"/>
      <c r="E657" s="227"/>
      <c r="F657" s="227"/>
      <c r="G657" s="227"/>
      <c r="H657" s="238"/>
      <c r="I657" s="238"/>
      <c r="J657" s="11" t="s">
        <v>116</v>
      </c>
      <c r="K657" s="7" t="s">
        <v>117</v>
      </c>
      <c r="L657" s="7" t="s">
        <v>85</v>
      </c>
      <c r="M657" s="7">
        <v>1</v>
      </c>
      <c r="N657" s="239"/>
      <c r="O657" s="238"/>
      <c r="P657" s="238"/>
      <c r="Q657" s="238"/>
      <c r="R657" s="265"/>
      <c r="S657" s="265"/>
      <c r="T657" s="271"/>
      <c r="U657" s="271"/>
      <c r="V657" s="261"/>
      <c r="W657" s="261"/>
      <c r="X657" s="261"/>
      <c r="Y657" s="261"/>
      <c r="Z657" s="261"/>
      <c r="AA657" s="261"/>
      <c r="AB657" s="261"/>
      <c r="AC657" s="239"/>
      <c r="AD657" s="278"/>
      <c r="AE657" s="278"/>
      <c r="AF657" s="238"/>
      <c r="AG657" s="239"/>
      <c r="AH657" s="239"/>
      <c r="AI657" s="239"/>
      <c r="AJ657" s="238"/>
    </row>
    <row r="658" spans="2:36" ht="41.4" x14ac:dyDescent="0.3">
      <c r="B658" s="238"/>
      <c r="C658" s="238"/>
      <c r="D658" s="238"/>
      <c r="E658" s="227"/>
      <c r="F658" s="227"/>
      <c r="G658" s="227"/>
      <c r="H658" s="238"/>
      <c r="I658" s="238"/>
      <c r="J658" s="11" t="s">
        <v>208</v>
      </c>
      <c r="K658" s="7" t="s">
        <v>118</v>
      </c>
      <c r="L658" s="7" t="s">
        <v>119</v>
      </c>
      <c r="M658" s="7">
        <v>1</v>
      </c>
      <c r="N658" s="239"/>
      <c r="O658" s="238"/>
      <c r="P658" s="238"/>
      <c r="Q658" s="238"/>
      <c r="R658" s="265"/>
      <c r="S658" s="265"/>
      <c r="T658" s="271"/>
      <c r="U658" s="271"/>
      <c r="V658" s="261"/>
      <c r="W658" s="261"/>
      <c r="X658" s="261"/>
      <c r="Y658" s="261"/>
      <c r="Z658" s="261"/>
      <c r="AA658" s="261"/>
      <c r="AB658" s="261"/>
      <c r="AC658" s="239"/>
      <c r="AD658" s="278"/>
      <c r="AE658" s="278"/>
      <c r="AF658" s="238"/>
      <c r="AG658" s="239"/>
      <c r="AH658" s="239"/>
      <c r="AI658" s="239"/>
      <c r="AJ658" s="238"/>
    </row>
    <row r="659" spans="2:36" ht="42" customHeight="1" x14ac:dyDescent="0.3">
      <c r="B659" s="238"/>
      <c r="C659" s="238"/>
      <c r="D659" s="238"/>
      <c r="E659" s="227"/>
      <c r="F659" s="227"/>
      <c r="G659" s="227"/>
      <c r="H659" s="238"/>
      <c r="I659" s="238"/>
      <c r="J659" s="11" t="s">
        <v>120</v>
      </c>
      <c r="K659" s="7" t="s">
        <v>121</v>
      </c>
      <c r="L659" s="7" t="s">
        <v>119</v>
      </c>
      <c r="M659" s="7">
        <v>1</v>
      </c>
      <c r="N659" s="239"/>
      <c r="O659" s="238"/>
      <c r="P659" s="238"/>
      <c r="Q659" s="238"/>
      <c r="R659" s="265"/>
      <c r="S659" s="265"/>
      <c r="T659" s="271"/>
      <c r="U659" s="271"/>
      <c r="V659" s="261"/>
      <c r="W659" s="261"/>
      <c r="X659" s="261"/>
      <c r="Y659" s="261"/>
      <c r="Z659" s="261"/>
      <c r="AA659" s="261"/>
      <c r="AB659" s="261"/>
      <c r="AC659" s="239"/>
      <c r="AD659" s="278"/>
      <c r="AE659" s="278"/>
      <c r="AF659" s="238"/>
      <c r="AG659" s="239"/>
      <c r="AH659" s="239"/>
      <c r="AI659" s="239"/>
      <c r="AJ659" s="238"/>
    </row>
    <row r="660" spans="2:36" s="36" customFormat="1" ht="311.10000000000002" customHeight="1" x14ac:dyDescent="0.3">
      <c r="B660" s="27" t="s">
        <v>998</v>
      </c>
      <c r="C660" s="57" t="s">
        <v>268</v>
      </c>
      <c r="D660" s="27" t="s">
        <v>106</v>
      </c>
      <c r="E660" s="161" t="s">
        <v>67</v>
      </c>
      <c r="F660" s="161" t="s">
        <v>134</v>
      </c>
      <c r="G660" s="161" t="s">
        <v>147</v>
      </c>
      <c r="H660" s="27" t="s">
        <v>70</v>
      </c>
      <c r="I660" s="27" t="s">
        <v>79</v>
      </c>
      <c r="J660" s="20" t="s">
        <v>127</v>
      </c>
      <c r="K660" s="27" t="s">
        <v>128</v>
      </c>
      <c r="L660" s="27" t="s">
        <v>85</v>
      </c>
      <c r="M660" s="27">
        <v>5</v>
      </c>
      <c r="N660" s="159" t="s">
        <v>108</v>
      </c>
      <c r="O660" s="57" t="s">
        <v>260</v>
      </c>
      <c r="P660" s="27" t="s">
        <v>75</v>
      </c>
      <c r="Q660" s="27" t="s">
        <v>76</v>
      </c>
      <c r="R660" s="58" t="s">
        <v>77</v>
      </c>
      <c r="S660" s="58" t="s">
        <v>109</v>
      </c>
      <c r="T660" s="165">
        <f>V660+Y660</f>
        <v>64199.99</v>
      </c>
      <c r="U660" s="165" t="s">
        <v>79</v>
      </c>
      <c r="V660" s="164">
        <v>54569.99</v>
      </c>
      <c r="W660" s="163" t="s">
        <v>98</v>
      </c>
      <c r="X660" s="163" t="s">
        <v>98</v>
      </c>
      <c r="Y660" s="163">
        <v>9630</v>
      </c>
      <c r="Z660" s="163" t="s">
        <v>98</v>
      </c>
      <c r="AA660" s="163" t="s">
        <v>98</v>
      </c>
      <c r="AB660" s="163">
        <v>5205.41</v>
      </c>
      <c r="AC660" s="158" t="s">
        <v>149</v>
      </c>
      <c r="AD660" s="160" t="s">
        <v>79</v>
      </c>
      <c r="AE660" s="160">
        <f>V660+Y660</f>
        <v>64199.99</v>
      </c>
      <c r="AF660" s="158" t="s">
        <v>79</v>
      </c>
      <c r="AG660" s="158" t="s">
        <v>33</v>
      </c>
      <c r="AH660" s="158" t="s">
        <v>246</v>
      </c>
      <c r="AI660" s="158" t="s">
        <v>247</v>
      </c>
      <c r="AJ660" s="158"/>
    </row>
    <row r="661" spans="2:36" s="36" customFormat="1" ht="118.2" customHeight="1" x14ac:dyDescent="0.3">
      <c r="B661" s="238" t="s">
        <v>999</v>
      </c>
      <c r="C661" s="238" t="s">
        <v>266</v>
      </c>
      <c r="D661" s="238" t="s">
        <v>106</v>
      </c>
      <c r="E661" s="227" t="s">
        <v>67</v>
      </c>
      <c r="F661" s="227" t="s">
        <v>134</v>
      </c>
      <c r="G661" s="227" t="s">
        <v>147</v>
      </c>
      <c r="H661" s="238" t="s">
        <v>70</v>
      </c>
      <c r="I661" s="238" t="s">
        <v>79</v>
      </c>
      <c r="J661" s="28" t="s">
        <v>207</v>
      </c>
      <c r="K661" s="14" t="s">
        <v>107</v>
      </c>
      <c r="L661" s="14" t="s">
        <v>86</v>
      </c>
      <c r="M661" s="14">
        <v>40</v>
      </c>
      <c r="N661" s="239" t="s">
        <v>108</v>
      </c>
      <c r="O661" s="238" t="s">
        <v>257</v>
      </c>
      <c r="P661" s="238" t="s">
        <v>75</v>
      </c>
      <c r="Q661" s="238" t="s">
        <v>76</v>
      </c>
      <c r="R661" s="265" t="s">
        <v>77</v>
      </c>
      <c r="S661" s="265" t="s">
        <v>109</v>
      </c>
      <c r="T661" s="271">
        <f>V661+Y661</f>
        <v>140831.62</v>
      </c>
      <c r="U661" s="271" t="s">
        <v>79</v>
      </c>
      <c r="V661" s="258">
        <v>119706.89</v>
      </c>
      <c r="W661" s="261" t="s">
        <v>79</v>
      </c>
      <c r="X661" s="261" t="s">
        <v>79</v>
      </c>
      <c r="Y661" s="261">
        <v>21124.73</v>
      </c>
      <c r="Z661" s="261" t="s">
        <v>98</v>
      </c>
      <c r="AA661" s="261" t="s">
        <v>79</v>
      </c>
      <c r="AB661" s="261">
        <v>11418.77</v>
      </c>
      <c r="AC661" s="239" t="s">
        <v>149</v>
      </c>
      <c r="AD661" s="278" t="s">
        <v>79</v>
      </c>
      <c r="AE661" s="278">
        <f>V661+Y661</f>
        <v>140831.62</v>
      </c>
      <c r="AF661" s="239" t="s">
        <v>79</v>
      </c>
      <c r="AG661" s="239" t="s">
        <v>33</v>
      </c>
      <c r="AH661" s="239" t="s">
        <v>252</v>
      </c>
      <c r="AI661" s="239" t="s">
        <v>253</v>
      </c>
      <c r="AJ661" s="239"/>
    </row>
    <row r="662" spans="2:36" s="36" customFormat="1" ht="86.1" customHeight="1" x14ac:dyDescent="0.3">
      <c r="B662" s="238"/>
      <c r="C662" s="238"/>
      <c r="D662" s="238"/>
      <c r="E662" s="227"/>
      <c r="F662" s="227"/>
      <c r="G662" s="227"/>
      <c r="H662" s="238"/>
      <c r="I662" s="238"/>
      <c r="J662" s="11" t="s">
        <v>111</v>
      </c>
      <c r="K662" s="7" t="s">
        <v>112</v>
      </c>
      <c r="L662" s="7" t="s">
        <v>85</v>
      </c>
      <c r="M662" s="7">
        <v>1</v>
      </c>
      <c r="N662" s="239"/>
      <c r="O662" s="238"/>
      <c r="P662" s="238"/>
      <c r="Q662" s="238"/>
      <c r="R662" s="265"/>
      <c r="S662" s="265"/>
      <c r="T662" s="271"/>
      <c r="U662" s="271"/>
      <c r="V662" s="259"/>
      <c r="W662" s="261"/>
      <c r="X662" s="261"/>
      <c r="Y662" s="261"/>
      <c r="Z662" s="261"/>
      <c r="AA662" s="261"/>
      <c r="AB662" s="261"/>
      <c r="AC662" s="239"/>
      <c r="AD662" s="278"/>
      <c r="AE662" s="278"/>
      <c r="AF662" s="238"/>
      <c r="AG662" s="239"/>
      <c r="AH662" s="239"/>
      <c r="AI662" s="239"/>
      <c r="AJ662" s="238"/>
    </row>
    <row r="663" spans="2:36" s="36" customFormat="1" ht="54.6" customHeight="1" x14ac:dyDescent="0.3">
      <c r="B663" s="238"/>
      <c r="C663" s="238"/>
      <c r="D663" s="238"/>
      <c r="E663" s="227"/>
      <c r="F663" s="227"/>
      <c r="G663" s="227"/>
      <c r="H663" s="238"/>
      <c r="I663" s="238"/>
      <c r="J663" s="11" t="s">
        <v>127</v>
      </c>
      <c r="K663" s="7" t="s">
        <v>128</v>
      </c>
      <c r="L663" s="7" t="s">
        <v>85</v>
      </c>
      <c r="M663" s="63">
        <v>89</v>
      </c>
      <c r="N663" s="239"/>
      <c r="O663" s="238"/>
      <c r="P663" s="238"/>
      <c r="Q663" s="238"/>
      <c r="R663" s="265"/>
      <c r="S663" s="265"/>
      <c r="T663" s="271"/>
      <c r="U663" s="271"/>
      <c r="V663" s="260"/>
      <c r="W663" s="261"/>
      <c r="X663" s="261"/>
      <c r="Y663" s="261"/>
      <c r="Z663" s="261"/>
      <c r="AA663" s="261"/>
      <c r="AB663" s="261"/>
      <c r="AC663" s="239"/>
      <c r="AD663" s="278"/>
      <c r="AE663" s="278"/>
      <c r="AF663" s="238"/>
      <c r="AG663" s="239"/>
      <c r="AH663" s="239"/>
      <c r="AI663" s="239"/>
      <c r="AJ663" s="238"/>
    </row>
    <row r="664" spans="2:36" s="36" customFormat="1" ht="89.1" customHeight="1" x14ac:dyDescent="0.3">
      <c r="B664" s="238" t="s">
        <v>1000</v>
      </c>
      <c r="C664" s="238" t="s">
        <v>268</v>
      </c>
      <c r="D664" s="238" t="s">
        <v>106</v>
      </c>
      <c r="E664" s="227" t="s">
        <v>67</v>
      </c>
      <c r="F664" s="227" t="s">
        <v>134</v>
      </c>
      <c r="G664" s="227" t="s">
        <v>147</v>
      </c>
      <c r="H664" s="238" t="s">
        <v>70</v>
      </c>
      <c r="I664" s="238" t="s">
        <v>79</v>
      </c>
      <c r="J664" s="311" t="s">
        <v>127</v>
      </c>
      <c r="K664" s="231" t="s">
        <v>128</v>
      </c>
      <c r="L664" s="231" t="s">
        <v>85</v>
      </c>
      <c r="M664" s="415">
        <v>3</v>
      </c>
      <c r="N664" s="239" t="s">
        <v>108</v>
      </c>
      <c r="O664" s="238" t="s">
        <v>269</v>
      </c>
      <c r="P664" s="238" t="s">
        <v>75</v>
      </c>
      <c r="Q664" s="238" t="s">
        <v>76</v>
      </c>
      <c r="R664" s="265" t="s">
        <v>77</v>
      </c>
      <c r="S664" s="265" t="s">
        <v>109</v>
      </c>
      <c r="T664" s="271">
        <f>V664+Y664</f>
        <v>38520</v>
      </c>
      <c r="U664" s="271" t="s">
        <v>79</v>
      </c>
      <c r="V664" s="258">
        <v>32742</v>
      </c>
      <c r="W664" s="261" t="s">
        <v>79</v>
      </c>
      <c r="X664" s="261" t="s">
        <v>79</v>
      </c>
      <c r="Y664" s="261">
        <v>5778</v>
      </c>
      <c r="Z664" s="261" t="s">
        <v>98</v>
      </c>
      <c r="AA664" s="261" t="s">
        <v>79</v>
      </c>
      <c r="AB664" s="261">
        <v>3123.25</v>
      </c>
      <c r="AC664" s="239" t="s">
        <v>149</v>
      </c>
      <c r="AD664" s="278" t="s">
        <v>79</v>
      </c>
      <c r="AE664" s="278">
        <f>V664+Y664</f>
        <v>38520</v>
      </c>
      <c r="AF664" s="239" t="s">
        <v>79</v>
      </c>
      <c r="AG664" s="239" t="s">
        <v>33</v>
      </c>
      <c r="AH664" s="239" t="s">
        <v>252</v>
      </c>
      <c r="AI664" s="239" t="s">
        <v>253</v>
      </c>
      <c r="AJ664" s="239"/>
    </row>
    <row r="665" spans="2:36" s="36" customFormat="1" ht="86.1" customHeight="1" x14ac:dyDescent="0.3">
      <c r="B665" s="238"/>
      <c r="C665" s="238"/>
      <c r="D665" s="238"/>
      <c r="E665" s="227"/>
      <c r="F665" s="227"/>
      <c r="G665" s="227"/>
      <c r="H665" s="238"/>
      <c r="I665" s="238"/>
      <c r="J665" s="508"/>
      <c r="K665" s="232"/>
      <c r="L665" s="232"/>
      <c r="M665" s="416"/>
      <c r="N665" s="239"/>
      <c r="O665" s="238"/>
      <c r="P665" s="238"/>
      <c r="Q665" s="238"/>
      <c r="R665" s="265"/>
      <c r="S665" s="265"/>
      <c r="T665" s="271"/>
      <c r="U665" s="271"/>
      <c r="V665" s="259"/>
      <c r="W665" s="261"/>
      <c r="X665" s="261"/>
      <c r="Y665" s="261"/>
      <c r="Z665" s="261"/>
      <c r="AA665" s="261"/>
      <c r="AB665" s="261"/>
      <c r="AC665" s="239"/>
      <c r="AD665" s="278"/>
      <c r="AE665" s="278"/>
      <c r="AF665" s="238"/>
      <c r="AG665" s="239"/>
      <c r="AH665" s="239"/>
      <c r="AI665" s="239"/>
      <c r="AJ665" s="238"/>
    </row>
    <row r="666" spans="2:36" s="36" customFormat="1" ht="83.1" customHeight="1" x14ac:dyDescent="0.3">
      <c r="B666" s="238"/>
      <c r="C666" s="238"/>
      <c r="D666" s="238"/>
      <c r="E666" s="227"/>
      <c r="F666" s="227"/>
      <c r="G666" s="227"/>
      <c r="H666" s="238"/>
      <c r="I666" s="238"/>
      <c r="J666" s="312"/>
      <c r="K666" s="233"/>
      <c r="L666" s="233"/>
      <c r="M666" s="417"/>
      <c r="N666" s="239"/>
      <c r="O666" s="238"/>
      <c r="P666" s="238"/>
      <c r="Q666" s="238"/>
      <c r="R666" s="265"/>
      <c r="S666" s="265"/>
      <c r="T666" s="271"/>
      <c r="U666" s="271"/>
      <c r="V666" s="260"/>
      <c r="W666" s="261"/>
      <c r="X666" s="261"/>
      <c r="Y666" s="261"/>
      <c r="Z666" s="261"/>
      <c r="AA666" s="261"/>
      <c r="AB666" s="261"/>
      <c r="AC666" s="239"/>
      <c r="AD666" s="278"/>
      <c r="AE666" s="278"/>
      <c r="AF666" s="238"/>
      <c r="AG666" s="239"/>
      <c r="AH666" s="239"/>
      <c r="AI666" s="239"/>
      <c r="AJ666" s="238"/>
    </row>
    <row r="667" spans="2:36" s="64" customFormat="1" ht="89.1" customHeight="1" x14ac:dyDescent="0.3">
      <c r="B667" s="270" t="s">
        <v>1001</v>
      </c>
      <c r="C667" s="270" t="s">
        <v>268</v>
      </c>
      <c r="D667" s="270" t="s">
        <v>106</v>
      </c>
      <c r="E667" s="322" t="s">
        <v>67</v>
      </c>
      <c r="F667" s="322" t="s">
        <v>134</v>
      </c>
      <c r="G667" s="322" t="s">
        <v>147</v>
      </c>
      <c r="H667" s="270" t="s">
        <v>70</v>
      </c>
      <c r="I667" s="270" t="s">
        <v>79</v>
      </c>
      <c r="J667" s="442" t="s">
        <v>127</v>
      </c>
      <c r="K667" s="306" t="s">
        <v>128</v>
      </c>
      <c r="L667" s="306" t="s">
        <v>85</v>
      </c>
      <c r="M667" s="439">
        <v>7</v>
      </c>
      <c r="N667" s="279" t="s">
        <v>108</v>
      </c>
      <c r="O667" s="270" t="s">
        <v>269</v>
      </c>
      <c r="P667" s="270" t="s">
        <v>75</v>
      </c>
      <c r="Q667" s="270" t="s">
        <v>76</v>
      </c>
      <c r="R667" s="310" t="s">
        <v>77</v>
      </c>
      <c r="S667" s="310" t="s">
        <v>109</v>
      </c>
      <c r="T667" s="286">
        <f>V667+Y667</f>
        <v>89880</v>
      </c>
      <c r="U667" s="286" t="s">
        <v>79</v>
      </c>
      <c r="V667" s="280">
        <v>76398</v>
      </c>
      <c r="W667" s="269" t="s">
        <v>79</v>
      </c>
      <c r="X667" s="269" t="s">
        <v>79</v>
      </c>
      <c r="Y667" s="269">
        <v>13482</v>
      </c>
      <c r="Z667" s="269" t="s">
        <v>98</v>
      </c>
      <c r="AA667" s="269" t="s">
        <v>79</v>
      </c>
      <c r="AB667" s="269">
        <v>7287.57</v>
      </c>
      <c r="AC667" s="279" t="s">
        <v>149</v>
      </c>
      <c r="AD667" s="295" t="s">
        <v>79</v>
      </c>
      <c r="AE667" s="295">
        <f>V667+Y667</f>
        <v>89880</v>
      </c>
      <c r="AF667" s="279" t="s">
        <v>79</v>
      </c>
      <c r="AG667" s="279" t="s">
        <v>33</v>
      </c>
      <c r="AH667" s="279" t="s">
        <v>252</v>
      </c>
      <c r="AI667" s="279" t="s">
        <v>253</v>
      </c>
      <c r="AJ667" s="279"/>
    </row>
    <row r="668" spans="2:36" s="64" customFormat="1" ht="86.1" customHeight="1" x14ac:dyDescent="0.3">
      <c r="B668" s="270"/>
      <c r="C668" s="270"/>
      <c r="D668" s="270"/>
      <c r="E668" s="322"/>
      <c r="F668" s="322"/>
      <c r="G668" s="322"/>
      <c r="H668" s="270"/>
      <c r="I668" s="270"/>
      <c r="J668" s="443"/>
      <c r="K668" s="307"/>
      <c r="L668" s="307"/>
      <c r="M668" s="440"/>
      <c r="N668" s="279"/>
      <c r="O668" s="270"/>
      <c r="P668" s="270"/>
      <c r="Q668" s="270"/>
      <c r="R668" s="310"/>
      <c r="S668" s="310"/>
      <c r="T668" s="286"/>
      <c r="U668" s="286"/>
      <c r="V668" s="281"/>
      <c r="W668" s="269"/>
      <c r="X668" s="269"/>
      <c r="Y668" s="269"/>
      <c r="Z668" s="269"/>
      <c r="AA668" s="269"/>
      <c r="AB668" s="269"/>
      <c r="AC668" s="279"/>
      <c r="AD668" s="295"/>
      <c r="AE668" s="295"/>
      <c r="AF668" s="270"/>
      <c r="AG668" s="279"/>
      <c r="AH668" s="279"/>
      <c r="AI668" s="279"/>
      <c r="AJ668" s="270"/>
    </row>
    <row r="669" spans="2:36" s="64" customFormat="1" ht="83.1" customHeight="1" x14ac:dyDescent="0.3">
      <c r="B669" s="270"/>
      <c r="C669" s="270"/>
      <c r="D669" s="270"/>
      <c r="E669" s="322"/>
      <c r="F669" s="322"/>
      <c r="G669" s="322"/>
      <c r="H669" s="270"/>
      <c r="I669" s="270"/>
      <c r="J669" s="444"/>
      <c r="K669" s="308"/>
      <c r="L669" s="308"/>
      <c r="M669" s="441"/>
      <c r="N669" s="279"/>
      <c r="O669" s="270"/>
      <c r="P669" s="270"/>
      <c r="Q669" s="270"/>
      <c r="R669" s="310"/>
      <c r="S669" s="310"/>
      <c r="T669" s="286"/>
      <c r="U669" s="286"/>
      <c r="V669" s="282"/>
      <c r="W669" s="269"/>
      <c r="X669" s="269"/>
      <c r="Y669" s="269"/>
      <c r="Z669" s="269"/>
      <c r="AA669" s="269"/>
      <c r="AB669" s="269"/>
      <c r="AC669" s="279"/>
      <c r="AD669" s="295"/>
      <c r="AE669" s="295"/>
      <c r="AF669" s="270"/>
      <c r="AG669" s="279"/>
      <c r="AH669" s="279"/>
      <c r="AI669" s="279"/>
      <c r="AJ669" s="270"/>
    </row>
    <row r="670" spans="2:36" ht="52.2" customHeight="1" x14ac:dyDescent="0.3">
      <c r="B670" s="270" t="s">
        <v>1202</v>
      </c>
      <c r="C670" s="270" t="s">
        <v>263</v>
      </c>
      <c r="D670" s="270" t="s">
        <v>66</v>
      </c>
      <c r="E670" s="322" t="s">
        <v>67</v>
      </c>
      <c r="F670" s="322" t="s">
        <v>132</v>
      </c>
      <c r="G670" s="322" t="s">
        <v>69</v>
      </c>
      <c r="H670" s="270" t="s">
        <v>70</v>
      </c>
      <c r="I670" s="270" t="s">
        <v>79</v>
      </c>
      <c r="J670" s="20" t="s">
        <v>113</v>
      </c>
      <c r="K670" s="27" t="s">
        <v>114</v>
      </c>
      <c r="L670" s="27" t="s">
        <v>115</v>
      </c>
      <c r="M670" s="27">
        <v>1</v>
      </c>
      <c r="N670" s="279" t="s">
        <v>108</v>
      </c>
      <c r="O670" s="270" t="s">
        <v>164</v>
      </c>
      <c r="P670" s="270" t="s">
        <v>75</v>
      </c>
      <c r="Q670" s="270" t="s">
        <v>76</v>
      </c>
      <c r="R670" s="310" t="s">
        <v>77</v>
      </c>
      <c r="S670" s="310" t="s">
        <v>109</v>
      </c>
      <c r="T670" s="286">
        <f>V670+Y670</f>
        <v>75970</v>
      </c>
      <c r="U670" s="286" t="s">
        <v>79</v>
      </c>
      <c r="V670" s="269">
        <v>64574.5</v>
      </c>
      <c r="W670" s="269" t="s">
        <v>79</v>
      </c>
      <c r="X670" s="269" t="s">
        <v>79</v>
      </c>
      <c r="Y670" s="269">
        <v>11395.5</v>
      </c>
      <c r="Z670" s="269" t="s">
        <v>79</v>
      </c>
      <c r="AA670" s="269" t="s">
        <v>79</v>
      </c>
      <c r="AB670" s="269">
        <v>6159.73</v>
      </c>
      <c r="AC670" s="279" t="s">
        <v>80</v>
      </c>
      <c r="AD670" s="295" t="s">
        <v>79</v>
      </c>
      <c r="AE670" s="295">
        <f>V670+Y670</f>
        <v>75970</v>
      </c>
      <c r="AF670" s="279" t="s">
        <v>79</v>
      </c>
      <c r="AG670" s="279" t="s">
        <v>33</v>
      </c>
      <c r="AH670" s="279" t="s">
        <v>252</v>
      </c>
      <c r="AI670" s="279" t="s">
        <v>253</v>
      </c>
      <c r="AJ670" s="279"/>
    </row>
    <row r="671" spans="2:36" ht="55.2" x14ac:dyDescent="0.3">
      <c r="B671" s="270"/>
      <c r="C671" s="270"/>
      <c r="D671" s="270"/>
      <c r="E671" s="322"/>
      <c r="F671" s="322"/>
      <c r="G671" s="322"/>
      <c r="H671" s="270"/>
      <c r="I671" s="270"/>
      <c r="J671" s="20" t="s">
        <v>116</v>
      </c>
      <c r="K671" s="27" t="s">
        <v>117</v>
      </c>
      <c r="L671" s="27" t="s">
        <v>85</v>
      </c>
      <c r="M671" s="27">
        <v>1</v>
      </c>
      <c r="N671" s="279"/>
      <c r="O671" s="270"/>
      <c r="P671" s="270"/>
      <c r="Q671" s="270"/>
      <c r="R671" s="310"/>
      <c r="S671" s="310"/>
      <c r="T671" s="286"/>
      <c r="U671" s="286"/>
      <c r="V671" s="269"/>
      <c r="W671" s="269"/>
      <c r="X671" s="269"/>
      <c r="Y671" s="269"/>
      <c r="Z671" s="269"/>
      <c r="AA671" s="269"/>
      <c r="AB671" s="269"/>
      <c r="AC671" s="279"/>
      <c r="AD671" s="295"/>
      <c r="AE671" s="295"/>
      <c r="AF671" s="270"/>
      <c r="AG671" s="279"/>
      <c r="AH671" s="279"/>
      <c r="AI671" s="279"/>
      <c r="AJ671" s="270"/>
    </row>
    <row r="672" spans="2:36" ht="41.4" x14ac:dyDescent="0.3">
      <c r="B672" s="270"/>
      <c r="C672" s="270"/>
      <c r="D672" s="270"/>
      <c r="E672" s="322"/>
      <c r="F672" s="322"/>
      <c r="G672" s="322"/>
      <c r="H672" s="270"/>
      <c r="I672" s="270"/>
      <c r="J672" s="20" t="s">
        <v>208</v>
      </c>
      <c r="K672" s="27" t="s">
        <v>118</v>
      </c>
      <c r="L672" s="27" t="s">
        <v>119</v>
      </c>
      <c r="M672" s="27">
        <v>1</v>
      </c>
      <c r="N672" s="279"/>
      <c r="O672" s="270"/>
      <c r="P672" s="270"/>
      <c r="Q672" s="270"/>
      <c r="R672" s="310"/>
      <c r="S672" s="310"/>
      <c r="T672" s="286"/>
      <c r="U672" s="286"/>
      <c r="V672" s="269"/>
      <c r="W672" s="269"/>
      <c r="X672" s="269"/>
      <c r="Y672" s="269"/>
      <c r="Z672" s="269"/>
      <c r="AA672" s="269"/>
      <c r="AB672" s="269"/>
      <c r="AC672" s="279"/>
      <c r="AD672" s="295"/>
      <c r="AE672" s="295"/>
      <c r="AF672" s="270"/>
      <c r="AG672" s="279"/>
      <c r="AH672" s="279"/>
      <c r="AI672" s="279"/>
      <c r="AJ672" s="270"/>
    </row>
    <row r="673" spans="2:36" ht="42" customHeight="1" x14ac:dyDescent="0.3">
      <c r="B673" s="270"/>
      <c r="C673" s="270"/>
      <c r="D673" s="270"/>
      <c r="E673" s="322"/>
      <c r="F673" s="322"/>
      <c r="G673" s="322"/>
      <c r="H673" s="270"/>
      <c r="I673" s="270"/>
      <c r="J673" s="20" t="s">
        <v>120</v>
      </c>
      <c r="K673" s="27" t="s">
        <v>121</v>
      </c>
      <c r="L673" s="27" t="s">
        <v>119</v>
      </c>
      <c r="M673" s="27">
        <v>1</v>
      </c>
      <c r="N673" s="279"/>
      <c r="O673" s="270"/>
      <c r="P673" s="270"/>
      <c r="Q673" s="270"/>
      <c r="R673" s="310"/>
      <c r="S673" s="310"/>
      <c r="T673" s="286"/>
      <c r="U673" s="286"/>
      <c r="V673" s="269"/>
      <c r="W673" s="269"/>
      <c r="X673" s="269"/>
      <c r="Y673" s="269"/>
      <c r="Z673" s="269"/>
      <c r="AA673" s="269"/>
      <c r="AB673" s="269"/>
      <c r="AC673" s="279"/>
      <c r="AD673" s="295"/>
      <c r="AE673" s="295"/>
      <c r="AF673" s="270"/>
      <c r="AG673" s="279"/>
      <c r="AH673" s="279"/>
      <c r="AI673" s="279"/>
      <c r="AJ673" s="270"/>
    </row>
    <row r="674" spans="2:36" ht="52.2" customHeight="1" x14ac:dyDescent="0.3">
      <c r="B674" s="238" t="s">
        <v>1234</v>
      </c>
      <c r="C674" s="238" t="s">
        <v>263</v>
      </c>
      <c r="D674" s="238" t="s">
        <v>66</v>
      </c>
      <c r="E674" s="227" t="s">
        <v>67</v>
      </c>
      <c r="F674" s="227" t="s">
        <v>132</v>
      </c>
      <c r="G674" s="227" t="s">
        <v>69</v>
      </c>
      <c r="H674" s="238" t="s">
        <v>70</v>
      </c>
      <c r="I674" s="238" t="s">
        <v>79</v>
      </c>
      <c r="J674" s="11" t="s">
        <v>113</v>
      </c>
      <c r="K674" s="7" t="s">
        <v>114</v>
      </c>
      <c r="L674" s="7" t="s">
        <v>115</v>
      </c>
      <c r="M674" s="7">
        <v>1</v>
      </c>
      <c r="N674" s="239" t="s">
        <v>108</v>
      </c>
      <c r="O674" s="238" t="s">
        <v>164</v>
      </c>
      <c r="P674" s="238" t="s">
        <v>75</v>
      </c>
      <c r="Q674" s="238" t="s">
        <v>76</v>
      </c>
      <c r="R674" s="265" t="s">
        <v>77</v>
      </c>
      <c r="S674" s="265" t="s">
        <v>109</v>
      </c>
      <c r="T674" s="271">
        <f>V674+Y674</f>
        <v>75970</v>
      </c>
      <c r="U674" s="271" t="s">
        <v>79</v>
      </c>
      <c r="V674" s="261">
        <v>64574.5</v>
      </c>
      <c r="W674" s="261" t="s">
        <v>79</v>
      </c>
      <c r="X674" s="261" t="s">
        <v>79</v>
      </c>
      <c r="Y674" s="261">
        <v>11395.5</v>
      </c>
      <c r="Z674" s="261" t="s">
        <v>79</v>
      </c>
      <c r="AA674" s="261" t="s">
        <v>79</v>
      </c>
      <c r="AB674" s="261">
        <v>6159.73</v>
      </c>
      <c r="AC674" s="239" t="s">
        <v>80</v>
      </c>
      <c r="AD674" s="278" t="s">
        <v>79</v>
      </c>
      <c r="AE674" s="278">
        <f>V674+Y674</f>
        <v>75970</v>
      </c>
      <c r="AF674" s="239" t="s">
        <v>79</v>
      </c>
      <c r="AG674" s="239" t="s">
        <v>33</v>
      </c>
      <c r="AH674" s="239" t="s">
        <v>405</v>
      </c>
      <c r="AI674" s="239" t="s">
        <v>406</v>
      </c>
      <c r="AJ674" s="239"/>
    </row>
    <row r="675" spans="2:36" ht="55.2" x14ac:dyDescent="0.3">
      <c r="B675" s="238"/>
      <c r="C675" s="238"/>
      <c r="D675" s="238"/>
      <c r="E675" s="227"/>
      <c r="F675" s="227"/>
      <c r="G675" s="227"/>
      <c r="H675" s="238"/>
      <c r="I675" s="238"/>
      <c r="J675" s="11" t="s">
        <v>116</v>
      </c>
      <c r="K675" s="7" t="s">
        <v>117</v>
      </c>
      <c r="L675" s="7" t="s">
        <v>85</v>
      </c>
      <c r="M675" s="7">
        <v>1</v>
      </c>
      <c r="N675" s="239"/>
      <c r="O675" s="238"/>
      <c r="P675" s="238"/>
      <c r="Q675" s="238"/>
      <c r="R675" s="265"/>
      <c r="S675" s="265"/>
      <c r="T675" s="271"/>
      <c r="U675" s="271"/>
      <c r="V675" s="261"/>
      <c r="W675" s="261"/>
      <c r="X675" s="261"/>
      <c r="Y675" s="261"/>
      <c r="Z675" s="261"/>
      <c r="AA675" s="261"/>
      <c r="AB675" s="261"/>
      <c r="AC675" s="239"/>
      <c r="AD675" s="278"/>
      <c r="AE675" s="278"/>
      <c r="AF675" s="238"/>
      <c r="AG675" s="239"/>
      <c r="AH675" s="239"/>
      <c r="AI675" s="239"/>
      <c r="AJ675" s="238"/>
    </row>
    <row r="676" spans="2:36" ht="41.4" x14ac:dyDescent="0.3">
      <c r="B676" s="238"/>
      <c r="C676" s="238"/>
      <c r="D676" s="238"/>
      <c r="E676" s="227"/>
      <c r="F676" s="227"/>
      <c r="G676" s="227"/>
      <c r="H676" s="238"/>
      <c r="I676" s="238"/>
      <c r="J676" s="11" t="s">
        <v>208</v>
      </c>
      <c r="K676" s="7" t="s">
        <v>118</v>
      </c>
      <c r="L676" s="7" t="s">
        <v>119</v>
      </c>
      <c r="M676" s="7">
        <v>1</v>
      </c>
      <c r="N676" s="239"/>
      <c r="O676" s="238"/>
      <c r="P676" s="238"/>
      <c r="Q676" s="238"/>
      <c r="R676" s="265"/>
      <c r="S676" s="265"/>
      <c r="T676" s="271"/>
      <c r="U676" s="271"/>
      <c r="V676" s="261"/>
      <c r="W676" s="261"/>
      <c r="X676" s="261"/>
      <c r="Y676" s="261"/>
      <c r="Z676" s="261"/>
      <c r="AA676" s="261"/>
      <c r="AB676" s="261"/>
      <c r="AC676" s="239"/>
      <c r="AD676" s="278"/>
      <c r="AE676" s="278"/>
      <c r="AF676" s="238"/>
      <c r="AG676" s="239"/>
      <c r="AH676" s="239"/>
      <c r="AI676" s="239"/>
      <c r="AJ676" s="238"/>
    </row>
    <row r="677" spans="2:36" ht="42" customHeight="1" x14ac:dyDescent="0.3">
      <c r="B677" s="238"/>
      <c r="C677" s="238"/>
      <c r="D677" s="238"/>
      <c r="E677" s="227"/>
      <c r="F677" s="227"/>
      <c r="G677" s="227"/>
      <c r="H677" s="238"/>
      <c r="I677" s="238"/>
      <c r="J677" s="11" t="s">
        <v>120</v>
      </c>
      <c r="K677" s="7" t="s">
        <v>121</v>
      </c>
      <c r="L677" s="7" t="s">
        <v>119</v>
      </c>
      <c r="M677" s="7">
        <v>1</v>
      </c>
      <c r="N677" s="239"/>
      <c r="O677" s="238"/>
      <c r="P677" s="238"/>
      <c r="Q677" s="238"/>
      <c r="R677" s="265"/>
      <c r="S677" s="265"/>
      <c r="T677" s="271"/>
      <c r="U677" s="271"/>
      <c r="V677" s="261"/>
      <c r="W677" s="261"/>
      <c r="X677" s="261"/>
      <c r="Y677" s="261"/>
      <c r="Z677" s="261"/>
      <c r="AA677" s="261"/>
      <c r="AB677" s="261"/>
      <c r="AC677" s="239"/>
      <c r="AD677" s="278"/>
      <c r="AE677" s="278"/>
      <c r="AF677" s="238"/>
      <c r="AG677" s="239"/>
      <c r="AH677" s="239"/>
      <c r="AI677" s="239"/>
      <c r="AJ677" s="238"/>
    </row>
    <row r="678" spans="2:36" s="36" customFormat="1" ht="89.1" customHeight="1" x14ac:dyDescent="0.3">
      <c r="B678" s="238" t="s">
        <v>1255</v>
      </c>
      <c r="C678" s="238" t="s">
        <v>268</v>
      </c>
      <c r="D678" s="238" t="s">
        <v>106</v>
      </c>
      <c r="E678" s="227" t="s">
        <v>67</v>
      </c>
      <c r="F678" s="227" t="s">
        <v>134</v>
      </c>
      <c r="G678" s="227" t="s">
        <v>147</v>
      </c>
      <c r="H678" s="238" t="s">
        <v>70</v>
      </c>
      <c r="I678" s="238" t="s">
        <v>79</v>
      </c>
      <c r="J678" s="311" t="s">
        <v>127</v>
      </c>
      <c r="K678" s="231" t="s">
        <v>128</v>
      </c>
      <c r="L678" s="231" t="s">
        <v>85</v>
      </c>
      <c r="M678" s="415">
        <v>7</v>
      </c>
      <c r="N678" s="239" t="s">
        <v>108</v>
      </c>
      <c r="O678" s="238" t="s">
        <v>269</v>
      </c>
      <c r="P678" s="238" t="s">
        <v>75</v>
      </c>
      <c r="Q678" s="238" t="s">
        <v>76</v>
      </c>
      <c r="R678" s="265" t="s">
        <v>77</v>
      </c>
      <c r="S678" s="265" t="s">
        <v>109</v>
      </c>
      <c r="T678" s="271">
        <f>V678+Y678</f>
        <v>89880</v>
      </c>
      <c r="U678" s="271" t="s">
        <v>79</v>
      </c>
      <c r="V678" s="258">
        <v>76398</v>
      </c>
      <c r="W678" s="261" t="s">
        <v>79</v>
      </c>
      <c r="X678" s="261" t="s">
        <v>79</v>
      </c>
      <c r="Y678" s="261">
        <v>13482</v>
      </c>
      <c r="Z678" s="261" t="s">
        <v>98</v>
      </c>
      <c r="AA678" s="261" t="s">
        <v>79</v>
      </c>
      <c r="AB678" s="261">
        <v>7287.57</v>
      </c>
      <c r="AC678" s="239" t="s">
        <v>149</v>
      </c>
      <c r="AD678" s="278" t="s">
        <v>79</v>
      </c>
      <c r="AE678" s="278">
        <f>V678+Y678</f>
        <v>89880</v>
      </c>
      <c r="AF678" s="239" t="s">
        <v>79</v>
      </c>
      <c r="AG678" s="239" t="s">
        <v>33</v>
      </c>
      <c r="AH678" s="239" t="s">
        <v>406</v>
      </c>
      <c r="AI678" s="239" t="s">
        <v>510</v>
      </c>
      <c r="AJ678" s="239"/>
    </row>
    <row r="679" spans="2:36" s="36" customFormat="1" ht="86.1" customHeight="1" x14ac:dyDescent="0.3">
      <c r="B679" s="238"/>
      <c r="C679" s="238"/>
      <c r="D679" s="238"/>
      <c r="E679" s="227"/>
      <c r="F679" s="227"/>
      <c r="G679" s="227"/>
      <c r="H679" s="238"/>
      <c r="I679" s="238"/>
      <c r="J679" s="508"/>
      <c r="K679" s="232"/>
      <c r="L679" s="232"/>
      <c r="M679" s="416"/>
      <c r="N679" s="239"/>
      <c r="O679" s="238"/>
      <c r="P679" s="238"/>
      <c r="Q679" s="238"/>
      <c r="R679" s="265"/>
      <c r="S679" s="265"/>
      <c r="T679" s="271"/>
      <c r="U679" s="271"/>
      <c r="V679" s="259"/>
      <c r="W679" s="261"/>
      <c r="X679" s="261"/>
      <c r="Y679" s="261"/>
      <c r="Z679" s="261"/>
      <c r="AA679" s="261"/>
      <c r="AB679" s="261"/>
      <c r="AC679" s="239"/>
      <c r="AD679" s="278"/>
      <c r="AE679" s="278"/>
      <c r="AF679" s="238"/>
      <c r="AG679" s="239"/>
      <c r="AH679" s="239"/>
      <c r="AI679" s="239"/>
      <c r="AJ679" s="238"/>
    </row>
    <row r="680" spans="2:36" s="36" customFormat="1" ht="83.1" customHeight="1" x14ac:dyDescent="0.3">
      <c r="B680" s="238"/>
      <c r="C680" s="238"/>
      <c r="D680" s="238"/>
      <c r="E680" s="227"/>
      <c r="F680" s="227"/>
      <c r="G680" s="227"/>
      <c r="H680" s="238"/>
      <c r="I680" s="238"/>
      <c r="J680" s="312"/>
      <c r="K680" s="233"/>
      <c r="L680" s="233"/>
      <c r="M680" s="417"/>
      <c r="N680" s="239"/>
      <c r="O680" s="238"/>
      <c r="P680" s="238"/>
      <c r="Q680" s="238"/>
      <c r="R680" s="265"/>
      <c r="S680" s="265"/>
      <c r="T680" s="271"/>
      <c r="U680" s="271"/>
      <c r="V680" s="260"/>
      <c r="W680" s="261"/>
      <c r="X680" s="261"/>
      <c r="Y680" s="261"/>
      <c r="Z680" s="261"/>
      <c r="AA680" s="261"/>
      <c r="AB680" s="261"/>
      <c r="AC680" s="239"/>
      <c r="AD680" s="278"/>
      <c r="AE680" s="278"/>
      <c r="AF680" s="238"/>
      <c r="AG680" s="239"/>
      <c r="AH680" s="239"/>
      <c r="AI680" s="239"/>
      <c r="AJ680" s="238"/>
    </row>
    <row r="681" spans="2:36" s="36" customFormat="1" ht="124.5" customHeight="1" x14ac:dyDescent="0.3">
      <c r="B681" s="238" t="s">
        <v>618</v>
      </c>
      <c r="C681" s="231" t="s">
        <v>456</v>
      </c>
      <c r="D681" s="231" t="s">
        <v>106</v>
      </c>
      <c r="E681" s="226" t="s">
        <v>67</v>
      </c>
      <c r="F681" s="287" t="s">
        <v>134</v>
      </c>
      <c r="G681" s="226" t="s">
        <v>147</v>
      </c>
      <c r="H681" s="288" t="s">
        <v>70</v>
      </c>
      <c r="I681" s="288" t="s">
        <v>79</v>
      </c>
      <c r="J681" s="11" t="s">
        <v>127</v>
      </c>
      <c r="K681" s="7" t="s">
        <v>128</v>
      </c>
      <c r="L681" s="7" t="s">
        <v>85</v>
      </c>
      <c r="M681" s="63">
        <v>25</v>
      </c>
      <c r="N681" s="272" t="s">
        <v>108</v>
      </c>
      <c r="O681" s="231" t="s">
        <v>455</v>
      </c>
      <c r="P681" s="231" t="s">
        <v>75</v>
      </c>
      <c r="Q681" s="231" t="s">
        <v>76</v>
      </c>
      <c r="R681" s="262" t="s">
        <v>77</v>
      </c>
      <c r="S681" s="262" t="s">
        <v>109</v>
      </c>
      <c r="T681" s="266">
        <f>V681+Y681</f>
        <v>267500</v>
      </c>
      <c r="U681" s="266" t="s">
        <v>79</v>
      </c>
      <c r="V681" s="258">
        <v>227375</v>
      </c>
      <c r="W681" s="258" t="s">
        <v>98</v>
      </c>
      <c r="X681" s="258" t="s">
        <v>98</v>
      </c>
      <c r="Y681" s="258">
        <v>40125</v>
      </c>
      <c r="Z681" s="258" t="s">
        <v>98</v>
      </c>
      <c r="AA681" s="258" t="s">
        <v>79</v>
      </c>
      <c r="AB681" s="258">
        <v>120180.15</v>
      </c>
      <c r="AC681" s="247" t="s">
        <v>149</v>
      </c>
      <c r="AD681" s="274" t="s">
        <v>79</v>
      </c>
      <c r="AE681" s="274">
        <f>V681+Y681</f>
        <v>267500</v>
      </c>
      <c r="AF681" s="247" t="s">
        <v>79</v>
      </c>
      <c r="AG681" s="247" t="s">
        <v>33</v>
      </c>
      <c r="AH681" s="294" t="s">
        <v>157</v>
      </c>
      <c r="AI681" s="294" t="s">
        <v>158</v>
      </c>
      <c r="AJ681" s="247"/>
    </row>
    <row r="682" spans="2:36" s="36" customFormat="1" ht="64.2" customHeight="1" x14ac:dyDescent="0.3">
      <c r="B682" s="238"/>
      <c r="C682" s="232"/>
      <c r="D682" s="232"/>
      <c r="E682" s="234"/>
      <c r="F682" s="234"/>
      <c r="G682" s="234"/>
      <c r="H682" s="232"/>
      <c r="I682" s="232"/>
      <c r="J682" s="11" t="s">
        <v>111</v>
      </c>
      <c r="K682" s="7" t="s">
        <v>112</v>
      </c>
      <c r="L682" s="7" t="s">
        <v>85</v>
      </c>
      <c r="M682" s="7">
        <v>4</v>
      </c>
      <c r="N682" s="248"/>
      <c r="O682" s="232"/>
      <c r="P682" s="232"/>
      <c r="Q682" s="232"/>
      <c r="R682" s="263"/>
      <c r="S682" s="263"/>
      <c r="T682" s="267"/>
      <c r="U682" s="267"/>
      <c r="V682" s="259"/>
      <c r="W682" s="259"/>
      <c r="X682" s="259"/>
      <c r="Y682" s="259"/>
      <c r="Z682" s="259"/>
      <c r="AA682" s="259"/>
      <c r="AB682" s="259"/>
      <c r="AC682" s="248"/>
      <c r="AD682" s="275"/>
      <c r="AE682" s="275"/>
      <c r="AF682" s="232"/>
      <c r="AG682" s="248"/>
      <c r="AH682" s="294"/>
      <c r="AI682" s="294"/>
      <c r="AJ682" s="232"/>
    </row>
    <row r="683" spans="2:36" s="36" customFormat="1" ht="100.2" customHeight="1" x14ac:dyDescent="0.3">
      <c r="B683" s="238"/>
      <c r="C683" s="233"/>
      <c r="D683" s="233"/>
      <c r="E683" s="273"/>
      <c r="F683" s="273"/>
      <c r="G683" s="273"/>
      <c r="H683" s="233"/>
      <c r="I683" s="233"/>
      <c r="J683" s="11" t="s">
        <v>127</v>
      </c>
      <c r="K683" s="7" t="s">
        <v>128</v>
      </c>
      <c r="L683" s="7" t="s">
        <v>85</v>
      </c>
      <c r="M683" s="63">
        <v>125</v>
      </c>
      <c r="N683" s="249"/>
      <c r="O683" s="233"/>
      <c r="P683" s="233"/>
      <c r="Q683" s="233"/>
      <c r="R683" s="264"/>
      <c r="S683" s="264"/>
      <c r="T683" s="268"/>
      <c r="U683" s="268"/>
      <c r="V683" s="260"/>
      <c r="W683" s="260"/>
      <c r="X683" s="260"/>
      <c r="Y683" s="260"/>
      <c r="Z683" s="260"/>
      <c r="AA683" s="260"/>
      <c r="AB683" s="260"/>
      <c r="AC683" s="249"/>
      <c r="AD683" s="276"/>
      <c r="AE683" s="276"/>
      <c r="AF683" s="233"/>
      <c r="AG683" s="249"/>
      <c r="AH683" s="294"/>
      <c r="AI683" s="294"/>
      <c r="AJ683" s="233"/>
    </row>
    <row r="684" spans="2:36" s="36" customFormat="1" ht="132" customHeight="1" x14ac:dyDescent="0.3">
      <c r="B684" s="238" t="s">
        <v>619</v>
      </c>
      <c r="C684" s="238" t="s">
        <v>457</v>
      </c>
      <c r="D684" s="238" t="s">
        <v>106</v>
      </c>
      <c r="E684" s="227" t="s">
        <v>67</v>
      </c>
      <c r="F684" s="227" t="s">
        <v>134</v>
      </c>
      <c r="G684" s="227" t="s">
        <v>147</v>
      </c>
      <c r="H684" s="238" t="s">
        <v>70</v>
      </c>
      <c r="I684" s="238" t="s">
        <v>79</v>
      </c>
      <c r="J684" s="11" t="s">
        <v>207</v>
      </c>
      <c r="K684" s="7" t="s">
        <v>107</v>
      </c>
      <c r="L684" s="7" t="s">
        <v>86</v>
      </c>
      <c r="M684" s="7">
        <v>40</v>
      </c>
      <c r="N684" s="239" t="s">
        <v>108</v>
      </c>
      <c r="O684" s="277" t="s">
        <v>455</v>
      </c>
      <c r="P684" s="238" t="s">
        <v>75</v>
      </c>
      <c r="Q684" s="238" t="s">
        <v>76</v>
      </c>
      <c r="R684" s="265" t="s">
        <v>77</v>
      </c>
      <c r="S684" s="265" t="s">
        <v>109</v>
      </c>
      <c r="T684" s="271">
        <f>V684+Y684</f>
        <v>171200</v>
      </c>
      <c r="U684" s="271" t="s">
        <v>79</v>
      </c>
      <c r="V684" s="258">
        <v>145520</v>
      </c>
      <c r="W684" s="261" t="s">
        <v>98</v>
      </c>
      <c r="X684" s="261" t="s">
        <v>98</v>
      </c>
      <c r="Y684" s="261">
        <v>25680</v>
      </c>
      <c r="Z684" s="261" t="s">
        <v>98</v>
      </c>
      <c r="AA684" s="261" t="s">
        <v>98</v>
      </c>
      <c r="AB684" s="261">
        <v>76916</v>
      </c>
      <c r="AC684" s="239" t="s">
        <v>149</v>
      </c>
      <c r="AD684" s="278" t="s">
        <v>79</v>
      </c>
      <c r="AE684" s="278">
        <f>V684+Y684</f>
        <v>171200</v>
      </c>
      <c r="AF684" s="239" t="s">
        <v>79</v>
      </c>
      <c r="AG684" s="239" t="s">
        <v>33</v>
      </c>
      <c r="AH684" s="294" t="s">
        <v>157</v>
      </c>
      <c r="AI684" s="294" t="s">
        <v>158</v>
      </c>
      <c r="AJ684" s="239"/>
    </row>
    <row r="685" spans="2:36" s="36" customFormat="1" ht="86.1" customHeight="1" x14ac:dyDescent="0.3">
      <c r="B685" s="238"/>
      <c r="C685" s="238"/>
      <c r="D685" s="238"/>
      <c r="E685" s="227"/>
      <c r="F685" s="227"/>
      <c r="G685" s="227"/>
      <c r="H685" s="238"/>
      <c r="I685" s="238"/>
      <c r="J685" s="11" t="s">
        <v>111</v>
      </c>
      <c r="K685" s="7" t="s">
        <v>112</v>
      </c>
      <c r="L685" s="7" t="s">
        <v>85</v>
      </c>
      <c r="M685" s="7">
        <v>3</v>
      </c>
      <c r="N685" s="239"/>
      <c r="O685" s="277"/>
      <c r="P685" s="238"/>
      <c r="Q685" s="238"/>
      <c r="R685" s="265"/>
      <c r="S685" s="265"/>
      <c r="T685" s="271"/>
      <c r="U685" s="271"/>
      <c r="V685" s="259"/>
      <c r="W685" s="261"/>
      <c r="X685" s="261"/>
      <c r="Y685" s="261"/>
      <c r="Z685" s="261"/>
      <c r="AA685" s="261"/>
      <c r="AB685" s="261"/>
      <c r="AC685" s="239"/>
      <c r="AD685" s="278"/>
      <c r="AE685" s="278"/>
      <c r="AF685" s="238"/>
      <c r="AG685" s="239"/>
      <c r="AH685" s="294"/>
      <c r="AI685" s="294"/>
      <c r="AJ685" s="238"/>
    </row>
    <row r="686" spans="2:36" s="36" customFormat="1" ht="59.1" customHeight="1" x14ac:dyDescent="0.3">
      <c r="B686" s="238"/>
      <c r="C686" s="238"/>
      <c r="D686" s="238"/>
      <c r="E686" s="227"/>
      <c r="F686" s="227"/>
      <c r="G686" s="227"/>
      <c r="H686" s="238"/>
      <c r="I686" s="238"/>
      <c r="J686" s="11" t="s">
        <v>127</v>
      </c>
      <c r="K686" s="7" t="s">
        <v>128</v>
      </c>
      <c r="L686" s="7" t="s">
        <v>85</v>
      </c>
      <c r="M686" s="63">
        <v>80</v>
      </c>
      <c r="N686" s="239"/>
      <c r="O686" s="277"/>
      <c r="P686" s="238"/>
      <c r="Q686" s="238"/>
      <c r="R686" s="265"/>
      <c r="S686" s="265"/>
      <c r="T686" s="271"/>
      <c r="U686" s="271"/>
      <c r="V686" s="260"/>
      <c r="W686" s="261"/>
      <c r="X686" s="261"/>
      <c r="Y686" s="261"/>
      <c r="Z686" s="261"/>
      <c r="AA686" s="261"/>
      <c r="AB686" s="261"/>
      <c r="AC686" s="239"/>
      <c r="AD686" s="278"/>
      <c r="AE686" s="278"/>
      <c r="AF686" s="238"/>
      <c r="AG686" s="239"/>
      <c r="AH686" s="294"/>
      <c r="AI686" s="294"/>
      <c r="AJ686" s="238"/>
    </row>
    <row r="687" spans="2:36" s="36" customFormat="1" ht="132" customHeight="1" x14ac:dyDescent="0.3">
      <c r="B687" s="270" t="s">
        <v>1039</v>
      </c>
      <c r="C687" s="270" t="s">
        <v>458</v>
      </c>
      <c r="D687" s="270" t="s">
        <v>106</v>
      </c>
      <c r="E687" s="322" t="s">
        <v>67</v>
      </c>
      <c r="F687" s="322" t="s">
        <v>134</v>
      </c>
      <c r="G687" s="322" t="s">
        <v>147</v>
      </c>
      <c r="H687" s="270" t="s">
        <v>70</v>
      </c>
      <c r="I687" s="270" t="s">
        <v>79</v>
      </c>
      <c r="J687" s="20" t="s">
        <v>207</v>
      </c>
      <c r="K687" s="27" t="s">
        <v>107</v>
      </c>
      <c r="L687" s="27" t="s">
        <v>86</v>
      </c>
      <c r="M687" s="27">
        <v>40</v>
      </c>
      <c r="N687" s="279" t="s">
        <v>108</v>
      </c>
      <c r="O687" s="329" t="s">
        <v>455</v>
      </c>
      <c r="P687" s="270" t="s">
        <v>75</v>
      </c>
      <c r="Q687" s="270" t="s">
        <v>76</v>
      </c>
      <c r="R687" s="310" t="s">
        <v>77</v>
      </c>
      <c r="S687" s="310" t="s">
        <v>109</v>
      </c>
      <c r="T687" s="286">
        <f>V687+Y687</f>
        <v>64200</v>
      </c>
      <c r="U687" s="286" t="s">
        <v>79</v>
      </c>
      <c r="V687" s="280">
        <v>54570</v>
      </c>
      <c r="W687" s="269" t="s">
        <v>98</v>
      </c>
      <c r="X687" s="269" t="s">
        <v>98</v>
      </c>
      <c r="Y687" s="269">
        <v>9630</v>
      </c>
      <c r="Z687" s="269" t="s">
        <v>98</v>
      </c>
      <c r="AA687" s="269" t="s">
        <v>98</v>
      </c>
      <c r="AB687" s="269">
        <v>28843.5</v>
      </c>
      <c r="AC687" s="279" t="s">
        <v>149</v>
      </c>
      <c r="AD687" s="295" t="s">
        <v>79</v>
      </c>
      <c r="AE687" s="295">
        <f>V687+Y687</f>
        <v>64200</v>
      </c>
      <c r="AF687" s="279" t="s">
        <v>79</v>
      </c>
      <c r="AG687" s="279" t="s">
        <v>33</v>
      </c>
      <c r="AH687" s="326" t="s">
        <v>176</v>
      </c>
      <c r="AI687" s="326" t="s">
        <v>160</v>
      </c>
      <c r="AJ687" s="279"/>
    </row>
    <row r="688" spans="2:36" s="36" customFormat="1" ht="86.1" customHeight="1" x14ac:dyDescent="0.3">
      <c r="B688" s="270"/>
      <c r="C688" s="270"/>
      <c r="D688" s="270"/>
      <c r="E688" s="322"/>
      <c r="F688" s="322"/>
      <c r="G688" s="322"/>
      <c r="H688" s="270"/>
      <c r="I688" s="270"/>
      <c r="J688" s="20" t="s">
        <v>111</v>
      </c>
      <c r="K688" s="27" t="s">
        <v>112</v>
      </c>
      <c r="L688" s="27" t="s">
        <v>85</v>
      </c>
      <c r="M688" s="27">
        <v>1</v>
      </c>
      <c r="N688" s="279"/>
      <c r="O688" s="329"/>
      <c r="P688" s="270"/>
      <c r="Q688" s="270"/>
      <c r="R688" s="310"/>
      <c r="S688" s="310"/>
      <c r="T688" s="286"/>
      <c r="U688" s="286"/>
      <c r="V688" s="281"/>
      <c r="W688" s="269"/>
      <c r="X688" s="269"/>
      <c r="Y688" s="269"/>
      <c r="Z688" s="269"/>
      <c r="AA688" s="269"/>
      <c r="AB688" s="269"/>
      <c r="AC688" s="279"/>
      <c r="AD688" s="295"/>
      <c r="AE688" s="295"/>
      <c r="AF688" s="270"/>
      <c r="AG688" s="279"/>
      <c r="AH688" s="326"/>
      <c r="AI688" s="326"/>
      <c r="AJ688" s="270"/>
    </row>
    <row r="689" spans="2:36" s="36" customFormat="1" ht="59.1" customHeight="1" x14ac:dyDescent="0.3">
      <c r="B689" s="270"/>
      <c r="C689" s="270"/>
      <c r="D689" s="270"/>
      <c r="E689" s="322"/>
      <c r="F689" s="322"/>
      <c r="G689" s="322"/>
      <c r="H689" s="270"/>
      <c r="I689" s="270"/>
      <c r="J689" s="20" t="s">
        <v>127</v>
      </c>
      <c r="K689" s="27" t="s">
        <v>128</v>
      </c>
      <c r="L689" s="27" t="s">
        <v>85</v>
      </c>
      <c r="M689" s="61">
        <v>30</v>
      </c>
      <c r="N689" s="279"/>
      <c r="O689" s="329"/>
      <c r="P689" s="270"/>
      <c r="Q689" s="270"/>
      <c r="R689" s="310"/>
      <c r="S689" s="310"/>
      <c r="T689" s="286"/>
      <c r="U689" s="286"/>
      <c r="V689" s="282"/>
      <c r="W689" s="269"/>
      <c r="X689" s="269"/>
      <c r="Y689" s="269"/>
      <c r="Z689" s="269"/>
      <c r="AA689" s="269"/>
      <c r="AB689" s="269"/>
      <c r="AC689" s="279"/>
      <c r="AD689" s="295"/>
      <c r="AE689" s="295"/>
      <c r="AF689" s="270"/>
      <c r="AG689" s="279"/>
      <c r="AH689" s="326"/>
      <c r="AI689" s="326"/>
      <c r="AJ689" s="270"/>
    </row>
    <row r="690" spans="2:36" s="36" customFormat="1" ht="132" customHeight="1" x14ac:dyDescent="0.3">
      <c r="B690" s="270" t="s">
        <v>1040</v>
      </c>
      <c r="C690" s="270" t="s">
        <v>459</v>
      </c>
      <c r="D690" s="270" t="s">
        <v>106</v>
      </c>
      <c r="E690" s="322" t="s">
        <v>67</v>
      </c>
      <c r="F690" s="322" t="s">
        <v>134</v>
      </c>
      <c r="G690" s="322" t="s">
        <v>147</v>
      </c>
      <c r="H690" s="270" t="s">
        <v>70</v>
      </c>
      <c r="I690" s="270" t="s">
        <v>79</v>
      </c>
      <c r="J690" s="20" t="s">
        <v>207</v>
      </c>
      <c r="K690" s="27" t="s">
        <v>107</v>
      </c>
      <c r="L690" s="27" t="s">
        <v>86</v>
      </c>
      <c r="M690" s="27">
        <v>40</v>
      </c>
      <c r="N690" s="279" t="s">
        <v>108</v>
      </c>
      <c r="O690" s="329" t="s">
        <v>455</v>
      </c>
      <c r="P690" s="270" t="s">
        <v>75</v>
      </c>
      <c r="Q690" s="270" t="s">
        <v>76</v>
      </c>
      <c r="R690" s="310" t="s">
        <v>77</v>
      </c>
      <c r="S690" s="310" t="s">
        <v>109</v>
      </c>
      <c r="T690" s="286">
        <f>V690+Y690</f>
        <v>214000</v>
      </c>
      <c r="U690" s="286" t="s">
        <v>79</v>
      </c>
      <c r="V690" s="269">
        <v>181900</v>
      </c>
      <c r="W690" s="269" t="s">
        <v>98</v>
      </c>
      <c r="X690" s="269" t="s">
        <v>98</v>
      </c>
      <c r="Y690" s="269">
        <v>32100</v>
      </c>
      <c r="Z690" s="269" t="s">
        <v>98</v>
      </c>
      <c r="AA690" s="269" t="s">
        <v>98</v>
      </c>
      <c r="AB690" s="269">
        <v>96145</v>
      </c>
      <c r="AC690" s="279" t="s">
        <v>149</v>
      </c>
      <c r="AD690" s="295" t="s">
        <v>79</v>
      </c>
      <c r="AE690" s="295">
        <f>V690+Y690</f>
        <v>214000</v>
      </c>
      <c r="AF690" s="279" t="s">
        <v>79</v>
      </c>
      <c r="AG690" s="279" t="s">
        <v>33</v>
      </c>
      <c r="AH690" s="326" t="s">
        <v>161</v>
      </c>
      <c r="AI690" s="326" t="s">
        <v>179</v>
      </c>
      <c r="AJ690" s="279"/>
    </row>
    <row r="691" spans="2:36" s="36" customFormat="1" ht="86.1" customHeight="1" x14ac:dyDescent="0.3">
      <c r="B691" s="270"/>
      <c r="C691" s="270"/>
      <c r="D691" s="270"/>
      <c r="E691" s="322"/>
      <c r="F691" s="322"/>
      <c r="G691" s="322"/>
      <c r="H691" s="270"/>
      <c r="I691" s="270"/>
      <c r="J691" s="20" t="s">
        <v>111</v>
      </c>
      <c r="K691" s="27" t="s">
        <v>112</v>
      </c>
      <c r="L691" s="27" t="s">
        <v>85</v>
      </c>
      <c r="M691" s="27">
        <v>3</v>
      </c>
      <c r="N691" s="279"/>
      <c r="O691" s="329"/>
      <c r="P691" s="270"/>
      <c r="Q691" s="270"/>
      <c r="R691" s="310"/>
      <c r="S691" s="310"/>
      <c r="T691" s="286"/>
      <c r="U691" s="286"/>
      <c r="V691" s="269"/>
      <c r="W691" s="269"/>
      <c r="X691" s="269"/>
      <c r="Y691" s="269"/>
      <c r="Z691" s="269"/>
      <c r="AA691" s="269"/>
      <c r="AB691" s="269"/>
      <c r="AC691" s="279"/>
      <c r="AD691" s="295"/>
      <c r="AE691" s="295"/>
      <c r="AF691" s="270"/>
      <c r="AG691" s="279"/>
      <c r="AH691" s="326"/>
      <c r="AI691" s="326"/>
      <c r="AJ691" s="270"/>
    </row>
    <row r="692" spans="2:36" s="36" customFormat="1" ht="59.1" customHeight="1" x14ac:dyDescent="0.3">
      <c r="B692" s="270"/>
      <c r="C692" s="270"/>
      <c r="D692" s="270"/>
      <c r="E692" s="322"/>
      <c r="F692" s="322"/>
      <c r="G692" s="322"/>
      <c r="H692" s="270"/>
      <c r="I692" s="270"/>
      <c r="J692" s="20" t="s">
        <v>127</v>
      </c>
      <c r="K692" s="27" t="s">
        <v>128</v>
      </c>
      <c r="L692" s="27" t="s">
        <v>85</v>
      </c>
      <c r="M692" s="61">
        <v>100</v>
      </c>
      <c r="N692" s="279"/>
      <c r="O692" s="329"/>
      <c r="P692" s="270"/>
      <c r="Q692" s="270"/>
      <c r="R692" s="310"/>
      <c r="S692" s="310"/>
      <c r="T692" s="286"/>
      <c r="U692" s="286"/>
      <c r="V692" s="269"/>
      <c r="W692" s="269"/>
      <c r="X692" s="269"/>
      <c r="Y692" s="269"/>
      <c r="Z692" s="269"/>
      <c r="AA692" s="269"/>
      <c r="AB692" s="269"/>
      <c r="AC692" s="279"/>
      <c r="AD692" s="295"/>
      <c r="AE692" s="295"/>
      <c r="AF692" s="270"/>
      <c r="AG692" s="279"/>
      <c r="AH692" s="326"/>
      <c r="AI692" s="326"/>
      <c r="AJ692" s="270"/>
    </row>
    <row r="693" spans="2:36" s="36" customFormat="1" ht="112.5" customHeight="1" x14ac:dyDescent="0.3">
      <c r="B693" s="270" t="s">
        <v>1041</v>
      </c>
      <c r="C693" s="270" t="s">
        <v>460</v>
      </c>
      <c r="D693" s="270" t="s">
        <v>106</v>
      </c>
      <c r="E693" s="322" t="s">
        <v>67</v>
      </c>
      <c r="F693" s="322" t="s">
        <v>134</v>
      </c>
      <c r="G693" s="322" t="s">
        <v>147</v>
      </c>
      <c r="H693" s="270" t="s">
        <v>70</v>
      </c>
      <c r="I693" s="270" t="s">
        <v>79</v>
      </c>
      <c r="J693" s="20" t="s">
        <v>207</v>
      </c>
      <c r="K693" s="27" t="s">
        <v>107</v>
      </c>
      <c r="L693" s="27" t="s">
        <v>86</v>
      </c>
      <c r="M693" s="27">
        <v>40</v>
      </c>
      <c r="N693" s="279" t="s">
        <v>108</v>
      </c>
      <c r="O693" s="329" t="s">
        <v>455</v>
      </c>
      <c r="P693" s="270" t="s">
        <v>75</v>
      </c>
      <c r="Q693" s="270" t="s">
        <v>76</v>
      </c>
      <c r="R693" s="310" t="s">
        <v>77</v>
      </c>
      <c r="S693" s="310" t="s">
        <v>109</v>
      </c>
      <c r="T693" s="286">
        <f>V693+Y693</f>
        <v>32100</v>
      </c>
      <c r="U693" s="286" t="s">
        <v>79</v>
      </c>
      <c r="V693" s="269">
        <v>27285</v>
      </c>
      <c r="W693" s="269" t="s">
        <v>98</v>
      </c>
      <c r="X693" s="269" t="s">
        <v>98</v>
      </c>
      <c r="Y693" s="269">
        <v>4815</v>
      </c>
      <c r="Z693" s="269" t="s">
        <v>98</v>
      </c>
      <c r="AA693" s="269" t="s">
        <v>98</v>
      </c>
      <c r="AB693" s="269">
        <v>4815</v>
      </c>
      <c r="AC693" s="279" t="s">
        <v>149</v>
      </c>
      <c r="AD693" s="295" t="s">
        <v>79</v>
      </c>
      <c r="AE693" s="295">
        <f>V693+Y693</f>
        <v>32100</v>
      </c>
      <c r="AF693" s="279" t="s">
        <v>79</v>
      </c>
      <c r="AG693" s="279" t="s">
        <v>33</v>
      </c>
      <c r="AH693" s="326" t="s">
        <v>179</v>
      </c>
      <c r="AI693" s="326" t="s">
        <v>294</v>
      </c>
      <c r="AJ693" s="279"/>
    </row>
    <row r="694" spans="2:36" s="36" customFormat="1" ht="86.1" customHeight="1" x14ac:dyDescent="0.3">
      <c r="B694" s="270"/>
      <c r="C694" s="270"/>
      <c r="D694" s="270"/>
      <c r="E694" s="322"/>
      <c r="F694" s="322"/>
      <c r="G694" s="322"/>
      <c r="H694" s="270"/>
      <c r="I694" s="270"/>
      <c r="J694" s="20" t="s">
        <v>111</v>
      </c>
      <c r="K694" s="27" t="s">
        <v>112</v>
      </c>
      <c r="L694" s="27" t="s">
        <v>85</v>
      </c>
      <c r="M694" s="27">
        <v>1</v>
      </c>
      <c r="N694" s="279"/>
      <c r="O694" s="329"/>
      <c r="P694" s="270"/>
      <c r="Q694" s="270"/>
      <c r="R694" s="310"/>
      <c r="S694" s="310"/>
      <c r="T694" s="286"/>
      <c r="U694" s="286"/>
      <c r="V694" s="269"/>
      <c r="W694" s="269"/>
      <c r="X694" s="269"/>
      <c r="Y694" s="269"/>
      <c r="Z694" s="269"/>
      <c r="AA694" s="269"/>
      <c r="AB694" s="269"/>
      <c r="AC694" s="279"/>
      <c r="AD694" s="295"/>
      <c r="AE694" s="295"/>
      <c r="AF694" s="270"/>
      <c r="AG694" s="279"/>
      <c r="AH694" s="326"/>
      <c r="AI694" s="326"/>
      <c r="AJ694" s="270"/>
    </row>
    <row r="695" spans="2:36" s="36" customFormat="1" ht="59.1" customHeight="1" x14ac:dyDescent="0.3">
      <c r="B695" s="270"/>
      <c r="C695" s="270"/>
      <c r="D695" s="270"/>
      <c r="E695" s="322"/>
      <c r="F695" s="322"/>
      <c r="G695" s="322"/>
      <c r="H695" s="270"/>
      <c r="I695" s="270"/>
      <c r="J695" s="20" t="s">
        <v>127</v>
      </c>
      <c r="K695" s="27" t="s">
        <v>128</v>
      </c>
      <c r="L695" s="27" t="s">
        <v>85</v>
      </c>
      <c r="M695" s="61">
        <v>15</v>
      </c>
      <c r="N695" s="279"/>
      <c r="O695" s="329"/>
      <c r="P695" s="270"/>
      <c r="Q695" s="270"/>
      <c r="R695" s="310"/>
      <c r="S695" s="310"/>
      <c r="T695" s="286"/>
      <c r="U695" s="286"/>
      <c r="V695" s="269"/>
      <c r="W695" s="269"/>
      <c r="X695" s="269"/>
      <c r="Y695" s="269"/>
      <c r="Z695" s="269"/>
      <c r="AA695" s="269"/>
      <c r="AB695" s="269"/>
      <c r="AC695" s="279"/>
      <c r="AD695" s="295"/>
      <c r="AE695" s="295"/>
      <c r="AF695" s="270"/>
      <c r="AG695" s="279"/>
      <c r="AH695" s="326"/>
      <c r="AI695" s="326"/>
      <c r="AJ695" s="270"/>
    </row>
    <row r="696" spans="2:36" s="36" customFormat="1" ht="96.6" x14ac:dyDescent="0.3">
      <c r="B696" s="238" t="s">
        <v>620</v>
      </c>
      <c r="C696" s="238" t="s">
        <v>461</v>
      </c>
      <c r="D696" s="238" t="s">
        <v>106</v>
      </c>
      <c r="E696" s="227" t="s">
        <v>67</v>
      </c>
      <c r="F696" s="227" t="s">
        <v>134</v>
      </c>
      <c r="G696" s="227" t="s">
        <v>147</v>
      </c>
      <c r="H696" s="238" t="s">
        <v>70</v>
      </c>
      <c r="I696" s="238" t="s">
        <v>79</v>
      </c>
      <c r="J696" s="11" t="s">
        <v>207</v>
      </c>
      <c r="K696" s="7" t="s">
        <v>107</v>
      </c>
      <c r="L696" s="7" t="s">
        <v>86</v>
      </c>
      <c r="M696" s="7">
        <v>40</v>
      </c>
      <c r="N696" s="239" t="s">
        <v>108</v>
      </c>
      <c r="O696" s="277" t="s">
        <v>455</v>
      </c>
      <c r="P696" s="238" t="s">
        <v>75</v>
      </c>
      <c r="Q696" s="238" t="s">
        <v>76</v>
      </c>
      <c r="R696" s="265" t="s">
        <v>77</v>
      </c>
      <c r="S696" s="265" t="s">
        <v>109</v>
      </c>
      <c r="T696" s="271">
        <f>V696+Y696</f>
        <v>89880</v>
      </c>
      <c r="U696" s="271" t="s">
        <v>79</v>
      </c>
      <c r="V696" s="258">
        <v>76398</v>
      </c>
      <c r="W696" s="261" t="s">
        <v>98</v>
      </c>
      <c r="X696" s="261" t="s">
        <v>98</v>
      </c>
      <c r="Y696" s="261">
        <v>13482</v>
      </c>
      <c r="Z696" s="261" t="s">
        <v>98</v>
      </c>
      <c r="AA696" s="261" t="s">
        <v>98</v>
      </c>
      <c r="AB696" s="261">
        <v>40380.9</v>
      </c>
      <c r="AC696" s="239" t="s">
        <v>149</v>
      </c>
      <c r="AD696" s="278" t="s">
        <v>79</v>
      </c>
      <c r="AE696" s="278">
        <f>V696+Y696</f>
        <v>89880</v>
      </c>
      <c r="AF696" s="239" t="s">
        <v>79</v>
      </c>
      <c r="AG696" s="239" t="s">
        <v>33</v>
      </c>
      <c r="AH696" s="294" t="s">
        <v>405</v>
      </c>
      <c r="AI696" s="294" t="s">
        <v>510</v>
      </c>
      <c r="AJ696" s="239"/>
    </row>
    <row r="697" spans="2:36" s="36" customFormat="1" ht="86.1" customHeight="1" x14ac:dyDescent="0.3">
      <c r="B697" s="238"/>
      <c r="C697" s="238"/>
      <c r="D697" s="238"/>
      <c r="E697" s="227"/>
      <c r="F697" s="227"/>
      <c r="G697" s="227"/>
      <c r="H697" s="238"/>
      <c r="I697" s="238"/>
      <c r="J697" s="11" t="s">
        <v>111</v>
      </c>
      <c r="K697" s="7" t="s">
        <v>112</v>
      </c>
      <c r="L697" s="7" t="s">
        <v>85</v>
      </c>
      <c r="M697" s="7">
        <v>1</v>
      </c>
      <c r="N697" s="239"/>
      <c r="O697" s="277"/>
      <c r="P697" s="238"/>
      <c r="Q697" s="238"/>
      <c r="R697" s="265"/>
      <c r="S697" s="265"/>
      <c r="T697" s="271"/>
      <c r="U697" s="271"/>
      <c r="V697" s="259"/>
      <c r="W697" s="261"/>
      <c r="X697" s="261"/>
      <c r="Y697" s="261"/>
      <c r="Z697" s="261"/>
      <c r="AA697" s="261"/>
      <c r="AB697" s="261"/>
      <c r="AC697" s="239"/>
      <c r="AD697" s="278"/>
      <c r="AE697" s="278"/>
      <c r="AF697" s="238"/>
      <c r="AG697" s="239"/>
      <c r="AH697" s="294"/>
      <c r="AI697" s="294"/>
      <c r="AJ697" s="238"/>
    </row>
    <row r="698" spans="2:36" s="36" customFormat="1" ht="59.1" customHeight="1" x14ac:dyDescent="0.3">
      <c r="B698" s="238"/>
      <c r="C698" s="238"/>
      <c r="D698" s="238"/>
      <c r="E698" s="227"/>
      <c r="F698" s="227"/>
      <c r="G698" s="227"/>
      <c r="H698" s="238"/>
      <c r="I698" s="238"/>
      <c r="J698" s="11" t="s">
        <v>127</v>
      </c>
      <c r="K698" s="7" t="s">
        <v>128</v>
      </c>
      <c r="L698" s="7" t="s">
        <v>85</v>
      </c>
      <c r="M698" s="63">
        <v>7</v>
      </c>
      <c r="N698" s="239"/>
      <c r="O698" s="277"/>
      <c r="P698" s="238"/>
      <c r="Q698" s="238"/>
      <c r="R698" s="265"/>
      <c r="S698" s="265"/>
      <c r="T698" s="271"/>
      <c r="U698" s="271"/>
      <c r="V698" s="260"/>
      <c r="W698" s="261"/>
      <c r="X698" s="261"/>
      <c r="Y698" s="261"/>
      <c r="Z698" s="261"/>
      <c r="AA698" s="261"/>
      <c r="AB698" s="261"/>
      <c r="AC698" s="239"/>
      <c r="AD698" s="278"/>
      <c r="AE698" s="278"/>
      <c r="AF698" s="238"/>
      <c r="AG698" s="239"/>
      <c r="AH698" s="294"/>
      <c r="AI698" s="294"/>
      <c r="AJ698" s="238"/>
    </row>
    <row r="699" spans="2:36" ht="41.4" x14ac:dyDescent="0.3">
      <c r="B699" s="270" t="s">
        <v>1042</v>
      </c>
      <c r="C699" s="270" t="s">
        <v>462</v>
      </c>
      <c r="D699" s="270" t="s">
        <v>66</v>
      </c>
      <c r="E699" s="322" t="s">
        <v>67</v>
      </c>
      <c r="F699" s="322" t="s">
        <v>132</v>
      </c>
      <c r="G699" s="322" t="s">
        <v>69</v>
      </c>
      <c r="H699" s="270" t="s">
        <v>70</v>
      </c>
      <c r="I699" s="270" t="s">
        <v>79</v>
      </c>
      <c r="J699" s="20" t="s">
        <v>113</v>
      </c>
      <c r="K699" s="27" t="s">
        <v>114</v>
      </c>
      <c r="L699" s="27" t="s">
        <v>115</v>
      </c>
      <c r="M699" s="27">
        <v>2</v>
      </c>
      <c r="N699" s="279" t="s">
        <v>108</v>
      </c>
      <c r="O699" s="270" t="s">
        <v>455</v>
      </c>
      <c r="P699" s="270" t="s">
        <v>75</v>
      </c>
      <c r="Q699" s="270" t="s">
        <v>76</v>
      </c>
      <c r="R699" s="310" t="s">
        <v>77</v>
      </c>
      <c r="S699" s="310" t="s">
        <v>109</v>
      </c>
      <c r="T699" s="286">
        <f>V699+Y699</f>
        <v>151940</v>
      </c>
      <c r="U699" s="286" t="s">
        <v>79</v>
      </c>
      <c r="V699" s="269">
        <v>129149</v>
      </c>
      <c r="W699" s="269" t="s">
        <v>98</v>
      </c>
      <c r="X699" s="269" t="s">
        <v>98</v>
      </c>
      <c r="Y699" s="280">
        <v>22791</v>
      </c>
      <c r="Z699" s="269" t="s">
        <v>98</v>
      </c>
      <c r="AA699" s="269" t="s">
        <v>98</v>
      </c>
      <c r="AB699" s="280">
        <v>68262.899999999994</v>
      </c>
      <c r="AC699" s="279" t="s">
        <v>80</v>
      </c>
      <c r="AD699" s="295" t="s">
        <v>79</v>
      </c>
      <c r="AE699" s="295">
        <f>V699+Y699</f>
        <v>151940</v>
      </c>
      <c r="AF699" s="270" t="s">
        <v>79</v>
      </c>
      <c r="AG699" s="279" t="s">
        <v>33</v>
      </c>
      <c r="AH699" s="326" t="s">
        <v>250</v>
      </c>
      <c r="AI699" s="326" t="s">
        <v>252</v>
      </c>
      <c r="AJ699" s="270"/>
    </row>
    <row r="700" spans="2:36" ht="68.099999999999994" customHeight="1" x14ac:dyDescent="0.3">
      <c r="B700" s="270"/>
      <c r="C700" s="270"/>
      <c r="D700" s="270"/>
      <c r="E700" s="322"/>
      <c r="F700" s="322"/>
      <c r="G700" s="322"/>
      <c r="H700" s="270"/>
      <c r="I700" s="270"/>
      <c r="J700" s="20" t="s">
        <v>116</v>
      </c>
      <c r="K700" s="27" t="s">
        <v>117</v>
      </c>
      <c r="L700" s="27" t="s">
        <v>85</v>
      </c>
      <c r="M700" s="27">
        <v>2</v>
      </c>
      <c r="N700" s="279"/>
      <c r="O700" s="270"/>
      <c r="P700" s="270"/>
      <c r="Q700" s="270"/>
      <c r="R700" s="310"/>
      <c r="S700" s="310"/>
      <c r="T700" s="286"/>
      <c r="U700" s="286"/>
      <c r="V700" s="269"/>
      <c r="W700" s="269"/>
      <c r="X700" s="269"/>
      <c r="Y700" s="281"/>
      <c r="Z700" s="269"/>
      <c r="AA700" s="269"/>
      <c r="AB700" s="281"/>
      <c r="AC700" s="279"/>
      <c r="AD700" s="295"/>
      <c r="AE700" s="295"/>
      <c r="AF700" s="270"/>
      <c r="AG700" s="279"/>
      <c r="AH700" s="326"/>
      <c r="AI700" s="326"/>
      <c r="AJ700" s="270"/>
    </row>
    <row r="701" spans="2:36" ht="51" customHeight="1" x14ac:dyDescent="0.3">
      <c r="B701" s="270"/>
      <c r="C701" s="270"/>
      <c r="D701" s="270"/>
      <c r="E701" s="322"/>
      <c r="F701" s="322"/>
      <c r="G701" s="322"/>
      <c r="H701" s="270"/>
      <c r="I701" s="270"/>
      <c r="J701" s="20" t="s">
        <v>208</v>
      </c>
      <c r="K701" s="27" t="s">
        <v>118</v>
      </c>
      <c r="L701" s="27" t="s">
        <v>119</v>
      </c>
      <c r="M701" s="27">
        <v>2</v>
      </c>
      <c r="N701" s="279"/>
      <c r="O701" s="270"/>
      <c r="P701" s="270"/>
      <c r="Q701" s="270"/>
      <c r="R701" s="310"/>
      <c r="S701" s="310"/>
      <c r="T701" s="286"/>
      <c r="U701" s="286"/>
      <c r="V701" s="269"/>
      <c r="W701" s="269"/>
      <c r="X701" s="269"/>
      <c r="Y701" s="281"/>
      <c r="Z701" s="269"/>
      <c r="AA701" s="269"/>
      <c r="AB701" s="281"/>
      <c r="AC701" s="279"/>
      <c r="AD701" s="295"/>
      <c r="AE701" s="295"/>
      <c r="AF701" s="270"/>
      <c r="AG701" s="279"/>
      <c r="AH701" s="326"/>
      <c r="AI701" s="326"/>
      <c r="AJ701" s="270"/>
    </row>
    <row r="702" spans="2:36" ht="40.200000000000003" customHeight="1" x14ac:dyDescent="0.3">
      <c r="B702" s="306"/>
      <c r="C702" s="306"/>
      <c r="D702" s="270"/>
      <c r="E702" s="322"/>
      <c r="F702" s="313"/>
      <c r="G702" s="313"/>
      <c r="H702" s="270"/>
      <c r="I702" s="270"/>
      <c r="J702" s="56" t="s">
        <v>120</v>
      </c>
      <c r="K702" s="57" t="s">
        <v>121</v>
      </c>
      <c r="L702" s="57" t="s">
        <v>119</v>
      </c>
      <c r="M702" s="75">
        <v>2</v>
      </c>
      <c r="N702" s="279"/>
      <c r="O702" s="306"/>
      <c r="P702" s="270"/>
      <c r="Q702" s="270"/>
      <c r="R702" s="310"/>
      <c r="S702" s="310"/>
      <c r="T702" s="289"/>
      <c r="U702" s="289"/>
      <c r="V702" s="280"/>
      <c r="W702" s="280"/>
      <c r="X702" s="280"/>
      <c r="Y702" s="281"/>
      <c r="Z702" s="280"/>
      <c r="AA702" s="280"/>
      <c r="AB702" s="281"/>
      <c r="AC702" s="309"/>
      <c r="AD702" s="295"/>
      <c r="AE702" s="358"/>
      <c r="AF702" s="306"/>
      <c r="AG702" s="309"/>
      <c r="AH702" s="326"/>
      <c r="AI702" s="326"/>
      <c r="AJ702" s="270"/>
    </row>
    <row r="703" spans="2:36" s="89" customFormat="1" ht="96.6" x14ac:dyDescent="0.3">
      <c r="B703" s="238" t="s">
        <v>1228</v>
      </c>
      <c r="C703" s="238" t="s">
        <v>828</v>
      </c>
      <c r="D703" s="238" t="s">
        <v>66</v>
      </c>
      <c r="E703" s="227" t="s">
        <v>67</v>
      </c>
      <c r="F703" s="227" t="s">
        <v>134</v>
      </c>
      <c r="G703" s="227" t="s">
        <v>147</v>
      </c>
      <c r="H703" s="238" t="s">
        <v>70</v>
      </c>
      <c r="I703" s="238" t="s">
        <v>79</v>
      </c>
      <c r="J703" s="11" t="s">
        <v>207</v>
      </c>
      <c r="K703" s="7" t="s">
        <v>107</v>
      </c>
      <c r="L703" s="7" t="s">
        <v>86</v>
      </c>
      <c r="M703" s="7">
        <v>40</v>
      </c>
      <c r="N703" s="239" t="s">
        <v>108</v>
      </c>
      <c r="O703" s="238" t="s">
        <v>455</v>
      </c>
      <c r="P703" s="238" t="s">
        <v>75</v>
      </c>
      <c r="Q703" s="238" t="s">
        <v>76</v>
      </c>
      <c r="R703" s="265" t="s">
        <v>77</v>
      </c>
      <c r="S703" s="265" t="s">
        <v>109</v>
      </c>
      <c r="T703" s="271">
        <f>V703+Y703</f>
        <v>214000</v>
      </c>
      <c r="U703" s="271" t="s">
        <v>79</v>
      </c>
      <c r="V703" s="261">
        <v>181900</v>
      </c>
      <c r="W703" s="261" t="s">
        <v>98</v>
      </c>
      <c r="X703" s="261" t="s">
        <v>98</v>
      </c>
      <c r="Y703" s="261">
        <v>32100</v>
      </c>
      <c r="Z703" s="261" t="s">
        <v>98</v>
      </c>
      <c r="AA703" s="261" t="s">
        <v>98</v>
      </c>
      <c r="AB703" s="261">
        <v>96145</v>
      </c>
      <c r="AC703" s="239" t="s">
        <v>149</v>
      </c>
      <c r="AD703" s="278" t="s">
        <v>79</v>
      </c>
      <c r="AE703" s="278">
        <f>V703+Y703</f>
        <v>214000</v>
      </c>
      <c r="AF703" s="239" t="s">
        <v>79</v>
      </c>
      <c r="AG703" s="239" t="s">
        <v>33</v>
      </c>
      <c r="AH703" s="239" t="s">
        <v>176</v>
      </c>
      <c r="AI703" s="239" t="s">
        <v>161</v>
      </c>
      <c r="AJ703" s="239"/>
    </row>
    <row r="704" spans="2:36" s="89" customFormat="1" ht="41.4" x14ac:dyDescent="0.3">
      <c r="B704" s="238"/>
      <c r="C704" s="238"/>
      <c r="D704" s="238"/>
      <c r="E704" s="227"/>
      <c r="F704" s="227"/>
      <c r="G704" s="227"/>
      <c r="H704" s="238"/>
      <c r="I704" s="238"/>
      <c r="J704" s="11" t="s">
        <v>111</v>
      </c>
      <c r="K704" s="7" t="s">
        <v>112</v>
      </c>
      <c r="L704" s="7" t="s">
        <v>85</v>
      </c>
      <c r="M704" s="7">
        <v>3</v>
      </c>
      <c r="N704" s="239"/>
      <c r="O704" s="238"/>
      <c r="P704" s="238"/>
      <c r="Q704" s="238"/>
      <c r="R704" s="265"/>
      <c r="S704" s="265"/>
      <c r="T704" s="271"/>
      <c r="U704" s="271"/>
      <c r="V704" s="261"/>
      <c r="W704" s="261"/>
      <c r="X704" s="261"/>
      <c r="Y704" s="261"/>
      <c r="Z704" s="261"/>
      <c r="AA704" s="261"/>
      <c r="AB704" s="261"/>
      <c r="AC704" s="239"/>
      <c r="AD704" s="278"/>
      <c r="AE704" s="278"/>
      <c r="AF704" s="238"/>
      <c r="AG704" s="239"/>
      <c r="AH704" s="239"/>
      <c r="AI704" s="239"/>
      <c r="AJ704" s="238"/>
    </row>
    <row r="705" spans="2:36" s="89" customFormat="1" ht="40.200000000000003" customHeight="1" x14ac:dyDescent="0.3">
      <c r="B705" s="238"/>
      <c r="C705" s="238"/>
      <c r="D705" s="238"/>
      <c r="E705" s="227"/>
      <c r="F705" s="227"/>
      <c r="G705" s="227"/>
      <c r="H705" s="238"/>
      <c r="I705" s="238"/>
      <c r="J705" s="11" t="s">
        <v>127</v>
      </c>
      <c r="K705" s="7" t="s">
        <v>128</v>
      </c>
      <c r="L705" s="7" t="s">
        <v>85</v>
      </c>
      <c r="M705" s="63">
        <v>100</v>
      </c>
      <c r="N705" s="239"/>
      <c r="O705" s="238"/>
      <c r="P705" s="238"/>
      <c r="Q705" s="238"/>
      <c r="R705" s="265"/>
      <c r="S705" s="265"/>
      <c r="T705" s="271"/>
      <c r="U705" s="271"/>
      <c r="V705" s="261"/>
      <c r="W705" s="261"/>
      <c r="X705" s="261"/>
      <c r="Y705" s="261"/>
      <c r="Z705" s="261"/>
      <c r="AA705" s="261"/>
      <c r="AB705" s="261"/>
      <c r="AC705" s="239"/>
      <c r="AD705" s="278"/>
      <c r="AE705" s="278"/>
      <c r="AF705" s="238"/>
      <c r="AG705" s="239"/>
      <c r="AH705" s="239"/>
      <c r="AI705" s="239"/>
      <c r="AJ705" s="238"/>
    </row>
    <row r="706" spans="2:36" s="89" customFormat="1" ht="96.6" x14ac:dyDescent="0.3">
      <c r="B706" s="238" t="s">
        <v>1229</v>
      </c>
      <c r="C706" s="238" t="s">
        <v>829</v>
      </c>
      <c r="D706" s="238" t="s">
        <v>66</v>
      </c>
      <c r="E706" s="227" t="s">
        <v>67</v>
      </c>
      <c r="F706" s="227" t="s">
        <v>134</v>
      </c>
      <c r="G706" s="227" t="s">
        <v>147</v>
      </c>
      <c r="H706" s="238" t="s">
        <v>70</v>
      </c>
      <c r="I706" s="238" t="s">
        <v>79</v>
      </c>
      <c r="J706" s="11" t="s">
        <v>207</v>
      </c>
      <c r="K706" s="7" t="s">
        <v>107</v>
      </c>
      <c r="L706" s="7" t="s">
        <v>86</v>
      </c>
      <c r="M706" s="7">
        <v>40</v>
      </c>
      <c r="N706" s="239" t="s">
        <v>108</v>
      </c>
      <c r="O706" s="238" t="s">
        <v>455</v>
      </c>
      <c r="P706" s="238" t="s">
        <v>75</v>
      </c>
      <c r="Q706" s="238" t="s">
        <v>76</v>
      </c>
      <c r="R706" s="265" t="s">
        <v>77</v>
      </c>
      <c r="S706" s="265" t="s">
        <v>109</v>
      </c>
      <c r="T706" s="271">
        <f>V706+Y706</f>
        <v>32100</v>
      </c>
      <c r="U706" s="271" t="s">
        <v>79</v>
      </c>
      <c r="V706" s="261">
        <v>27285</v>
      </c>
      <c r="W706" s="261" t="s">
        <v>98</v>
      </c>
      <c r="X706" s="261" t="s">
        <v>98</v>
      </c>
      <c r="Y706" s="261">
        <v>4815</v>
      </c>
      <c r="Z706" s="261" t="s">
        <v>98</v>
      </c>
      <c r="AA706" s="261" t="s">
        <v>98</v>
      </c>
      <c r="AB706" s="261">
        <v>14421.75</v>
      </c>
      <c r="AC706" s="239" t="s">
        <v>149</v>
      </c>
      <c r="AD706" s="278" t="s">
        <v>79</v>
      </c>
      <c r="AE706" s="278">
        <f>V706+Y706</f>
        <v>32100</v>
      </c>
      <c r="AF706" s="239" t="s">
        <v>79</v>
      </c>
      <c r="AG706" s="239" t="s">
        <v>33</v>
      </c>
      <c r="AH706" s="239" t="s">
        <v>832</v>
      </c>
      <c r="AI706" s="239" t="s">
        <v>355</v>
      </c>
      <c r="AJ706" s="239"/>
    </row>
    <row r="707" spans="2:36" s="89" customFormat="1" ht="41.4" x14ac:dyDescent="0.3">
      <c r="B707" s="238"/>
      <c r="C707" s="238"/>
      <c r="D707" s="238"/>
      <c r="E707" s="227"/>
      <c r="F707" s="227"/>
      <c r="G707" s="227"/>
      <c r="H707" s="238"/>
      <c r="I707" s="238"/>
      <c r="J707" s="11" t="s">
        <v>111</v>
      </c>
      <c r="K707" s="7" t="s">
        <v>112</v>
      </c>
      <c r="L707" s="7" t="s">
        <v>85</v>
      </c>
      <c r="M707" s="7">
        <v>1</v>
      </c>
      <c r="N707" s="239"/>
      <c r="O707" s="238"/>
      <c r="P707" s="238"/>
      <c r="Q707" s="238"/>
      <c r="R707" s="265"/>
      <c r="S707" s="265"/>
      <c r="T707" s="271"/>
      <c r="U707" s="271"/>
      <c r="V707" s="261"/>
      <c r="W707" s="261"/>
      <c r="X707" s="261"/>
      <c r="Y707" s="261"/>
      <c r="Z707" s="261"/>
      <c r="AA707" s="261"/>
      <c r="AB707" s="261"/>
      <c r="AC707" s="239"/>
      <c r="AD707" s="278"/>
      <c r="AE707" s="278"/>
      <c r="AF707" s="238"/>
      <c r="AG707" s="239"/>
      <c r="AH707" s="239"/>
      <c r="AI707" s="239"/>
      <c r="AJ707" s="238"/>
    </row>
    <row r="708" spans="2:36" s="89" customFormat="1" ht="27.6" x14ac:dyDescent="0.3">
      <c r="B708" s="238"/>
      <c r="C708" s="238"/>
      <c r="D708" s="238"/>
      <c r="E708" s="227"/>
      <c r="F708" s="227"/>
      <c r="G708" s="227"/>
      <c r="H708" s="238"/>
      <c r="I708" s="238"/>
      <c r="J708" s="11" t="s">
        <v>127</v>
      </c>
      <c r="K708" s="7" t="s">
        <v>128</v>
      </c>
      <c r="L708" s="7" t="s">
        <v>85</v>
      </c>
      <c r="M708" s="63">
        <v>15</v>
      </c>
      <c r="N708" s="239"/>
      <c r="O708" s="238"/>
      <c r="P708" s="238"/>
      <c r="Q708" s="238"/>
      <c r="R708" s="265"/>
      <c r="S708" s="265"/>
      <c r="T708" s="271"/>
      <c r="U708" s="271"/>
      <c r="V708" s="261"/>
      <c r="W708" s="261"/>
      <c r="X708" s="261"/>
      <c r="Y708" s="261"/>
      <c r="Z708" s="261"/>
      <c r="AA708" s="261"/>
      <c r="AB708" s="261"/>
      <c r="AC708" s="239"/>
      <c r="AD708" s="278"/>
      <c r="AE708" s="278"/>
      <c r="AF708" s="238"/>
      <c r="AG708" s="239"/>
      <c r="AH708" s="239"/>
      <c r="AI708" s="239"/>
      <c r="AJ708" s="238"/>
    </row>
    <row r="709" spans="2:36" s="89" customFormat="1" ht="41.4" x14ac:dyDescent="0.3">
      <c r="B709" s="231" t="s">
        <v>1230</v>
      </c>
      <c r="C709" s="231" t="s">
        <v>830</v>
      </c>
      <c r="D709" s="231" t="s">
        <v>66</v>
      </c>
      <c r="E709" s="227" t="s">
        <v>67</v>
      </c>
      <c r="F709" s="227" t="s">
        <v>132</v>
      </c>
      <c r="G709" s="227" t="s">
        <v>69</v>
      </c>
      <c r="H709" s="238" t="s">
        <v>70</v>
      </c>
      <c r="I709" s="238" t="s">
        <v>79</v>
      </c>
      <c r="J709" s="11" t="s">
        <v>113</v>
      </c>
      <c r="K709" s="7" t="s">
        <v>114</v>
      </c>
      <c r="L709" s="7" t="s">
        <v>115</v>
      </c>
      <c r="M709" s="7">
        <v>2</v>
      </c>
      <c r="N709" s="239" t="s">
        <v>108</v>
      </c>
      <c r="O709" s="238" t="s">
        <v>455</v>
      </c>
      <c r="P709" s="238" t="s">
        <v>75</v>
      </c>
      <c r="Q709" s="238" t="s">
        <v>76</v>
      </c>
      <c r="R709" s="265" t="s">
        <v>77</v>
      </c>
      <c r="S709" s="265" t="s">
        <v>109</v>
      </c>
      <c r="T709" s="271">
        <f>V709+Y709</f>
        <v>151940</v>
      </c>
      <c r="U709" s="271" t="s">
        <v>79</v>
      </c>
      <c r="V709" s="261">
        <v>129149</v>
      </c>
      <c r="W709" s="261" t="s">
        <v>98</v>
      </c>
      <c r="X709" s="261" t="s">
        <v>98</v>
      </c>
      <c r="Y709" s="258">
        <v>22791</v>
      </c>
      <c r="Z709" s="261" t="s">
        <v>98</v>
      </c>
      <c r="AA709" s="261" t="s">
        <v>98</v>
      </c>
      <c r="AB709" s="258">
        <v>68262.899999999994</v>
      </c>
      <c r="AC709" s="239" t="s">
        <v>80</v>
      </c>
      <c r="AD709" s="278" t="s">
        <v>79</v>
      </c>
      <c r="AE709" s="278">
        <f>V709+Y709</f>
        <v>151940</v>
      </c>
      <c r="AF709" s="238" t="s">
        <v>79</v>
      </c>
      <c r="AG709" s="239" t="s">
        <v>33</v>
      </c>
      <c r="AH709" s="247" t="s">
        <v>985</v>
      </c>
      <c r="AI709" s="247" t="s">
        <v>167</v>
      </c>
      <c r="AJ709" s="238"/>
    </row>
    <row r="710" spans="2:36" s="89" customFormat="1" ht="55.2" x14ac:dyDescent="0.3">
      <c r="B710" s="232"/>
      <c r="C710" s="232"/>
      <c r="D710" s="232"/>
      <c r="E710" s="227"/>
      <c r="F710" s="227"/>
      <c r="G710" s="227"/>
      <c r="H710" s="238"/>
      <c r="I710" s="238"/>
      <c r="J710" s="11" t="s">
        <v>116</v>
      </c>
      <c r="K710" s="7" t="s">
        <v>117</v>
      </c>
      <c r="L710" s="7" t="s">
        <v>85</v>
      </c>
      <c r="M710" s="7">
        <v>2</v>
      </c>
      <c r="N710" s="239"/>
      <c r="O710" s="238"/>
      <c r="P710" s="238"/>
      <c r="Q710" s="238"/>
      <c r="R710" s="265"/>
      <c r="S710" s="265"/>
      <c r="T710" s="271"/>
      <c r="U710" s="271"/>
      <c r="V710" s="261"/>
      <c r="W710" s="261"/>
      <c r="X710" s="261"/>
      <c r="Y710" s="259"/>
      <c r="Z710" s="261"/>
      <c r="AA710" s="261"/>
      <c r="AB710" s="259"/>
      <c r="AC710" s="239"/>
      <c r="AD710" s="278"/>
      <c r="AE710" s="278"/>
      <c r="AF710" s="238"/>
      <c r="AG710" s="239"/>
      <c r="AH710" s="248"/>
      <c r="AI710" s="248"/>
      <c r="AJ710" s="238"/>
    </row>
    <row r="711" spans="2:36" s="89" customFormat="1" ht="41.4" x14ac:dyDescent="0.3">
      <c r="B711" s="232"/>
      <c r="C711" s="232"/>
      <c r="D711" s="232"/>
      <c r="E711" s="227"/>
      <c r="F711" s="227"/>
      <c r="G711" s="227"/>
      <c r="H711" s="238"/>
      <c r="I711" s="238"/>
      <c r="J711" s="11" t="s">
        <v>208</v>
      </c>
      <c r="K711" s="7" t="s">
        <v>118</v>
      </c>
      <c r="L711" s="7" t="s">
        <v>119</v>
      </c>
      <c r="M711" s="7">
        <v>2</v>
      </c>
      <c r="N711" s="239"/>
      <c r="O711" s="238"/>
      <c r="P711" s="238"/>
      <c r="Q711" s="238"/>
      <c r="R711" s="265"/>
      <c r="S711" s="265"/>
      <c r="T711" s="271"/>
      <c r="U711" s="271"/>
      <c r="V711" s="261"/>
      <c r="W711" s="261"/>
      <c r="X711" s="261"/>
      <c r="Y711" s="259"/>
      <c r="Z711" s="261"/>
      <c r="AA711" s="261"/>
      <c r="AB711" s="259"/>
      <c r="AC711" s="239"/>
      <c r="AD711" s="278"/>
      <c r="AE711" s="278"/>
      <c r="AF711" s="238"/>
      <c r="AG711" s="239"/>
      <c r="AH711" s="248"/>
      <c r="AI711" s="248"/>
      <c r="AJ711" s="238"/>
    </row>
    <row r="712" spans="2:36" s="89" customFormat="1" ht="40.200000000000003" customHeight="1" x14ac:dyDescent="0.3">
      <c r="B712" s="233"/>
      <c r="C712" s="233"/>
      <c r="D712" s="233"/>
      <c r="E712" s="227"/>
      <c r="F712" s="226"/>
      <c r="G712" s="226"/>
      <c r="H712" s="238"/>
      <c r="I712" s="238"/>
      <c r="J712" s="28" t="s">
        <v>120</v>
      </c>
      <c r="K712" s="14" t="s">
        <v>121</v>
      </c>
      <c r="L712" s="14" t="s">
        <v>119</v>
      </c>
      <c r="M712" s="71">
        <v>2</v>
      </c>
      <c r="N712" s="239"/>
      <c r="O712" s="231"/>
      <c r="P712" s="238"/>
      <c r="Q712" s="238"/>
      <c r="R712" s="265"/>
      <c r="S712" s="265"/>
      <c r="T712" s="266"/>
      <c r="U712" s="266"/>
      <c r="V712" s="258"/>
      <c r="W712" s="258"/>
      <c r="X712" s="258"/>
      <c r="Y712" s="259"/>
      <c r="Z712" s="258"/>
      <c r="AA712" s="258"/>
      <c r="AB712" s="259"/>
      <c r="AC712" s="247"/>
      <c r="AD712" s="278"/>
      <c r="AE712" s="274"/>
      <c r="AF712" s="231"/>
      <c r="AG712" s="247"/>
      <c r="AH712" s="249"/>
      <c r="AI712" s="249"/>
      <c r="AJ712" s="238"/>
    </row>
    <row r="713" spans="2:36" s="89" customFormat="1" ht="96.6" x14ac:dyDescent="0.3">
      <c r="B713" s="238" t="s">
        <v>1231</v>
      </c>
      <c r="C713" s="238" t="s">
        <v>831</v>
      </c>
      <c r="D713" s="238" t="s">
        <v>66</v>
      </c>
      <c r="E713" s="227" t="s">
        <v>67</v>
      </c>
      <c r="F713" s="227" t="s">
        <v>134</v>
      </c>
      <c r="G713" s="227" t="s">
        <v>147</v>
      </c>
      <c r="H713" s="238" t="s">
        <v>70</v>
      </c>
      <c r="I713" s="238" t="s">
        <v>79</v>
      </c>
      <c r="J713" s="11" t="s">
        <v>207</v>
      </c>
      <c r="K713" s="7" t="s">
        <v>107</v>
      </c>
      <c r="L713" s="7" t="s">
        <v>86</v>
      </c>
      <c r="M713" s="7">
        <v>40</v>
      </c>
      <c r="N713" s="239" t="s">
        <v>108</v>
      </c>
      <c r="O713" s="238" t="s">
        <v>455</v>
      </c>
      <c r="P713" s="238" t="s">
        <v>75</v>
      </c>
      <c r="Q713" s="238" t="s">
        <v>76</v>
      </c>
      <c r="R713" s="265" t="s">
        <v>77</v>
      </c>
      <c r="S713" s="265" t="s">
        <v>109</v>
      </c>
      <c r="T713" s="271">
        <f>V713+Y713</f>
        <v>64200</v>
      </c>
      <c r="U713" s="271" t="s">
        <v>79</v>
      </c>
      <c r="V713" s="258">
        <v>54570</v>
      </c>
      <c r="W713" s="261" t="s">
        <v>98</v>
      </c>
      <c r="X713" s="261" t="s">
        <v>98</v>
      </c>
      <c r="Y713" s="261">
        <v>9630</v>
      </c>
      <c r="Z713" s="261" t="s">
        <v>98</v>
      </c>
      <c r="AA713" s="261" t="s">
        <v>98</v>
      </c>
      <c r="AB713" s="261">
        <v>28843.5</v>
      </c>
      <c r="AC713" s="239" t="s">
        <v>149</v>
      </c>
      <c r="AD713" s="278" t="s">
        <v>79</v>
      </c>
      <c r="AE713" s="278">
        <f>V713+Y713</f>
        <v>64200</v>
      </c>
      <c r="AF713" s="239" t="s">
        <v>79</v>
      </c>
      <c r="AG713" s="239" t="s">
        <v>33</v>
      </c>
      <c r="AH713" s="247" t="s">
        <v>167</v>
      </c>
      <c r="AI713" s="247" t="s">
        <v>405</v>
      </c>
      <c r="AJ713" s="239"/>
    </row>
    <row r="714" spans="2:36" s="89" customFormat="1" ht="57" customHeight="1" x14ac:dyDescent="0.3">
      <c r="B714" s="238"/>
      <c r="C714" s="238"/>
      <c r="D714" s="238"/>
      <c r="E714" s="227"/>
      <c r="F714" s="227"/>
      <c r="G714" s="227"/>
      <c r="H714" s="238"/>
      <c r="I714" s="238"/>
      <c r="J714" s="11" t="s">
        <v>111</v>
      </c>
      <c r="K714" s="7" t="s">
        <v>112</v>
      </c>
      <c r="L714" s="7" t="s">
        <v>85</v>
      </c>
      <c r="M714" s="7">
        <v>1</v>
      </c>
      <c r="N714" s="239"/>
      <c r="O714" s="238"/>
      <c r="P714" s="238"/>
      <c r="Q714" s="238"/>
      <c r="R714" s="265"/>
      <c r="S714" s="265"/>
      <c r="T714" s="271"/>
      <c r="U714" s="271"/>
      <c r="V714" s="259"/>
      <c r="W714" s="261"/>
      <c r="X714" s="261"/>
      <c r="Y714" s="261"/>
      <c r="Z714" s="261"/>
      <c r="AA714" s="261"/>
      <c r="AB714" s="261"/>
      <c r="AC714" s="239"/>
      <c r="AD714" s="278"/>
      <c r="AE714" s="278"/>
      <c r="AF714" s="238"/>
      <c r="AG714" s="239"/>
      <c r="AH714" s="248"/>
      <c r="AI714" s="248"/>
      <c r="AJ714" s="238"/>
    </row>
    <row r="715" spans="2:36" s="89" customFormat="1" ht="67.2" customHeight="1" x14ac:dyDescent="0.3">
      <c r="B715" s="238"/>
      <c r="C715" s="238"/>
      <c r="D715" s="238"/>
      <c r="E715" s="227"/>
      <c r="F715" s="227"/>
      <c r="G715" s="227"/>
      <c r="H715" s="238"/>
      <c r="I715" s="238"/>
      <c r="J715" s="11" t="s">
        <v>127</v>
      </c>
      <c r="K715" s="7" t="s">
        <v>128</v>
      </c>
      <c r="L715" s="7" t="s">
        <v>85</v>
      </c>
      <c r="M715" s="63">
        <v>30</v>
      </c>
      <c r="N715" s="239"/>
      <c r="O715" s="238"/>
      <c r="P715" s="238"/>
      <c r="Q715" s="238"/>
      <c r="R715" s="265"/>
      <c r="S715" s="265"/>
      <c r="T715" s="271"/>
      <c r="U715" s="271"/>
      <c r="V715" s="260"/>
      <c r="W715" s="261"/>
      <c r="X715" s="261"/>
      <c r="Y715" s="261"/>
      <c r="Z715" s="261"/>
      <c r="AA715" s="261"/>
      <c r="AB715" s="261"/>
      <c r="AC715" s="239"/>
      <c r="AD715" s="278"/>
      <c r="AE715" s="278"/>
      <c r="AF715" s="238"/>
      <c r="AG715" s="239"/>
      <c r="AH715" s="249"/>
      <c r="AI715" s="249"/>
      <c r="AJ715" s="238"/>
    </row>
    <row r="716" spans="2:36" s="89" customFormat="1" ht="96.6" x14ac:dyDescent="0.3">
      <c r="B716" s="238" t="s">
        <v>1232</v>
      </c>
      <c r="C716" s="238" t="s">
        <v>828</v>
      </c>
      <c r="D716" s="238" t="s">
        <v>66</v>
      </c>
      <c r="E716" s="227" t="s">
        <v>67</v>
      </c>
      <c r="F716" s="227" t="s">
        <v>134</v>
      </c>
      <c r="G716" s="227" t="s">
        <v>147</v>
      </c>
      <c r="H716" s="238" t="s">
        <v>70</v>
      </c>
      <c r="I716" s="238" t="s">
        <v>79</v>
      </c>
      <c r="J716" s="11" t="s">
        <v>207</v>
      </c>
      <c r="K716" s="7" t="s">
        <v>107</v>
      </c>
      <c r="L716" s="7" t="s">
        <v>86</v>
      </c>
      <c r="M716" s="7">
        <v>40</v>
      </c>
      <c r="N716" s="239" t="s">
        <v>108</v>
      </c>
      <c r="O716" s="238" t="s">
        <v>455</v>
      </c>
      <c r="P716" s="238" t="s">
        <v>75</v>
      </c>
      <c r="Q716" s="238" t="s">
        <v>76</v>
      </c>
      <c r="R716" s="265" t="s">
        <v>77</v>
      </c>
      <c r="S716" s="265" t="s">
        <v>109</v>
      </c>
      <c r="T716" s="581">
        <f>V716+Y716</f>
        <v>91217.790000000008</v>
      </c>
      <c r="U716" s="581" t="s">
        <v>79</v>
      </c>
      <c r="V716" s="582">
        <v>77535.13</v>
      </c>
      <c r="W716" s="582" t="s">
        <v>98</v>
      </c>
      <c r="X716" s="582" t="s">
        <v>98</v>
      </c>
      <c r="Y716" s="582">
        <v>13682.66</v>
      </c>
      <c r="Z716" s="582" t="s">
        <v>98</v>
      </c>
      <c r="AA716" s="582" t="s">
        <v>98</v>
      </c>
      <c r="AB716" s="582">
        <v>40981.96</v>
      </c>
      <c r="AC716" s="239" t="s">
        <v>149</v>
      </c>
      <c r="AD716" s="278" t="s">
        <v>79</v>
      </c>
      <c r="AE716" s="278">
        <f>V716+Y716</f>
        <v>91217.790000000008</v>
      </c>
      <c r="AF716" s="239" t="s">
        <v>79</v>
      </c>
      <c r="AG716" s="239" t="s">
        <v>33</v>
      </c>
      <c r="AH716" s="239" t="s">
        <v>166</v>
      </c>
      <c r="AI716" s="239" t="s">
        <v>167</v>
      </c>
      <c r="AJ716" s="239"/>
    </row>
    <row r="717" spans="2:36" s="89" customFormat="1" ht="41.4" x14ac:dyDescent="0.3">
      <c r="B717" s="238"/>
      <c r="C717" s="238"/>
      <c r="D717" s="238"/>
      <c r="E717" s="227"/>
      <c r="F717" s="227"/>
      <c r="G717" s="227"/>
      <c r="H717" s="238"/>
      <c r="I717" s="238"/>
      <c r="J717" s="11" t="s">
        <v>111</v>
      </c>
      <c r="K717" s="7" t="s">
        <v>112</v>
      </c>
      <c r="L717" s="7" t="s">
        <v>85</v>
      </c>
      <c r="M717" s="7">
        <v>1</v>
      </c>
      <c r="N717" s="239"/>
      <c r="O717" s="238"/>
      <c r="P717" s="238"/>
      <c r="Q717" s="238"/>
      <c r="R717" s="265"/>
      <c r="S717" s="265"/>
      <c r="T717" s="581"/>
      <c r="U717" s="581"/>
      <c r="V717" s="582"/>
      <c r="W717" s="582"/>
      <c r="X717" s="582"/>
      <c r="Y717" s="582"/>
      <c r="Z717" s="582"/>
      <c r="AA717" s="582"/>
      <c r="AB717" s="582"/>
      <c r="AC717" s="239"/>
      <c r="AD717" s="278"/>
      <c r="AE717" s="278"/>
      <c r="AF717" s="238"/>
      <c r="AG717" s="239"/>
      <c r="AH717" s="239"/>
      <c r="AI717" s="239"/>
      <c r="AJ717" s="238"/>
    </row>
    <row r="718" spans="2:36" s="89" customFormat="1" ht="40.200000000000003" customHeight="1" x14ac:dyDescent="0.3">
      <c r="B718" s="238"/>
      <c r="C718" s="238"/>
      <c r="D718" s="238"/>
      <c r="E718" s="227"/>
      <c r="F718" s="227"/>
      <c r="G718" s="227"/>
      <c r="H718" s="238"/>
      <c r="I718" s="238"/>
      <c r="J718" s="11" t="s">
        <v>127</v>
      </c>
      <c r="K718" s="7" t="s">
        <v>128</v>
      </c>
      <c r="L718" s="7" t="s">
        <v>85</v>
      </c>
      <c r="M718" s="63">
        <v>43</v>
      </c>
      <c r="N718" s="239"/>
      <c r="O718" s="238"/>
      <c r="P718" s="238"/>
      <c r="Q718" s="238"/>
      <c r="R718" s="265"/>
      <c r="S718" s="265"/>
      <c r="T718" s="581"/>
      <c r="U718" s="581"/>
      <c r="V718" s="582"/>
      <c r="W718" s="582"/>
      <c r="X718" s="582"/>
      <c r="Y718" s="582"/>
      <c r="Z718" s="582"/>
      <c r="AA718" s="582"/>
      <c r="AB718" s="582"/>
      <c r="AC718" s="239"/>
      <c r="AD718" s="278"/>
      <c r="AE718" s="278"/>
      <c r="AF718" s="238"/>
      <c r="AG718" s="239"/>
      <c r="AH718" s="239"/>
      <c r="AI718" s="239"/>
      <c r="AJ718" s="238"/>
    </row>
    <row r="719" spans="2:36" ht="144" customHeight="1" x14ac:dyDescent="0.3">
      <c r="B719" s="306" t="s">
        <v>1157</v>
      </c>
      <c r="C719" s="306" t="s">
        <v>753</v>
      </c>
      <c r="D719" s="306" t="s">
        <v>66</v>
      </c>
      <c r="E719" s="313" t="s">
        <v>67</v>
      </c>
      <c r="F719" s="313" t="s">
        <v>134</v>
      </c>
      <c r="G719" s="322" t="s">
        <v>147</v>
      </c>
      <c r="H719" s="306" t="s">
        <v>70</v>
      </c>
      <c r="I719" s="306" t="s">
        <v>98</v>
      </c>
      <c r="J719" s="20" t="s">
        <v>754</v>
      </c>
      <c r="K719" s="27" t="s">
        <v>107</v>
      </c>
      <c r="L719" s="57" t="s">
        <v>715</v>
      </c>
      <c r="M719" s="57">
        <v>40</v>
      </c>
      <c r="N719" s="309" t="s">
        <v>108</v>
      </c>
      <c r="O719" s="306" t="s">
        <v>755</v>
      </c>
      <c r="P719" s="306" t="s">
        <v>75</v>
      </c>
      <c r="Q719" s="306" t="s">
        <v>76</v>
      </c>
      <c r="R719" s="351" t="s">
        <v>77</v>
      </c>
      <c r="S719" s="310" t="s">
        <v>109</v>
      </c>
      <c r="T719" s="286">
        <f>V719+Y719</f>
        <v>292864.32</v>
      </c>
      <c r="U719" s="286">
        <f>+T719/M720</f>
        <v>146432.16</v>
      </c>
      <c r="V719" s="358">
        <v>248934.67</v>
      </c>
      <c r="W719" s="269" t="s">
        <v>98</v>
      </c>
      <c r="X719" s="269" t="s">
        <v>98</v>
      </c>
      <c r="Y719" s="358">
        <v>43929.65</v>
      </c>
      <c r="Z719" s="269" t="s">
        <v>98</v>
      </c>
      <c r="AA719" s="269" t="s">
        <v>98</v>
      </c>
      <c r="AB719" s="358">
        <v>55783.68</v>
      </c>
      <c r="AC719" s="279" t="s">
        <v>149</v>
      </c>
      <c r="AD719" s="295" t="s">
        <v>79</v>
      </c>
      <c r="AE719" s="295">
        <f>V719+Y719</f>
        <v>292864.32</v>
      </c>
      <c r="AF719" s="279" t="s">
        <v>79</v>
      </c>
      <c r="AG719" s="279" t="s">
        <v>33</v>
      </c>
      <c r="AH719" s="498" t="s">
        <v>158</v>
      </c>
      <c r="AI719" s="498" t="s">
        <v>176</v>
      </c>
      <c r="AJ719" s="279"/>
    </row>
    <row r="720" spans="2:36" ht="65.25" customHeight="1" x14ac:dyDescent="0.3">
      <c r="B720" s="307"/>
      <c r="C720" s="307"/>
      <c r="D720" s="307"/>
      <c r="E720" s="314"/>
      <c r="F720" s="314"/>
      <c r="G720" s="322"/>
      <c r="H720" s="307"/>
      <c r="I720" s="307"/>
      <c r="J720" s="20" t="s">
        <v>111</v>
      </c>
      <c r="K720" s="27" t="s">
        <v>112</v>
      </c>
      <c r="L720" s="27" t="s">
        <v>85</v>
      </c>
      <c r="M720" s="27">
        <v>2</v>
      </c>
      <c r="N720" s="324"/>
      <c r="O720" s="307"/>
      <c r="P720" s="307"/>
      <c r="Q720" s="307"/>
      <c r="R720" s="436"/>
      <c r="S720" s="310"/>
      <c r="T720" s="286"/>
      <c r="U720" s="286"/>
      <c r="V720" s="359"/>
      <c r="W720" s="269"/>
      <c r="X720" s="269"/>
      <c r="Y720" s="359"/>
      <c r="Z720" s="269"/>
      <c r="AA720" s="269"/>
      <c r="AB720" s="359"/>
      <c r="AC720" s="279"/>
      <c r="AD720" s="295"/>
      <c r="AE720" s="295"/>
      <c r="AF720" s="270"/>
      <c r="AG720" s="279"/>
      <c r="AH720" s="499"/>
      <c r="AI720" s="499"/>
      <c r="AJ720" s="270"/>
    </row>
    <row r="721" spans="2:36" ht="60" customHeight="1" x14ac:dyDescent="0.3">
      <c r="B721" s="308"/>
      <c r="C721" s="308"/>
      <c r="D721" s="308"/>
      <c r="E721" s="315"/>
      <c r="F721" s="315"/>
      <c r="G721" s="322"/>
      <c r="H721" s="308"/>
      <c r="I721" s="308"/>
      <c r="J721" s="20" t="s">
        <v>127</v>
      </c>
      <c r="K721" s="27" t="s">
        <v>128</v>
      </c>
      <c r="L721" s="27" t="s">
        <v>85</v>
      </c>
      <c r="M721" s="27">
        <v>190</v>
      </c>
      <c r="N721" s="325"/>
      <c r="O721" s="308"/>
      <c r="P721" s="308"/>
      <c r="Q721" s="308"/>
      <c r="R721" s="437"/>
      <c r="S721" s="310"/>
      <c r="T721" s="286"/>
      <c r="U721" s="286"/>
      <c r="V721" s="360"/>
      <c r="W721" s="269"/>
      <c r="X721" s="269"/>
      <c r="Y721" s="360"/>
      <c r="Z721" s="269"/>
      <c r="AA721" s="269"/>
      <c r="AB721" s="360"/>
      <c r="AC721" s="279"/>
      <c r="AD721" s="295"/>
      <c r="AE721" s="295"/>
      <c r="AF721" s="270"/>
      <c r="AG721" s="279"/>
      <c r="AH721" s="500"/>
      <c r="AI721" s="500"/>
      <c r="AJ721" s="270"/>
    </row>
    <row r="722" spans="2:36" ht="143.25" customHeight="1" x14ac:dyDescent="0.3">
      <c r="B722" s="231" t="s">
        <v>747</v>
      </c>
      <c r="C722" s="231" t="s">
        <v>741</v>
      </c>
      <c r="D722" s="231" t="s">
        <v>66</v>
      </c>
      <c r="E722" s="226" t="s">
        <v>67</v>
      </c>
      <c r="F722" s="226" t="s">
        <v>134</v>
      </c>
      <c r="G722" s="227" t="s">
        <v>147</v>
      </c>
      <c r="H722" s="231" t="s">
        <v>70</v>
      </c>
      <c r="I722" s="231" t="s">
        <v>98</v>
      </c>
      <c r="J722" s="11" t="s">
        <v>754</v>
      </c>
      <c r="K722" s="7" t="s">
        <v>107</v>
      </c>
      <c r="L722" s="14" t="s">
        <v>715</v>
      </c>
      <c r="M722" s="14">
        <v>40</v>
      </c>
      <c r="N722" s="247" t="s">
        <v>108</v>
      </c>
      <c r="O722" s="231" t="s">
        <v>755</v>
      </c>
      <c r="P722" s="231" t="s">
        <v>75</v>
      </c>
      <c r="Q722" s="231" t="s">
        <v>76</v>
      </c>
      <c r="R722" s="262" t="s">
        <v>77</v>
      </c>
      <c r="S722" s="265" t="s">
        <v>109</v>
      </c>
      <c r="T722" s="271">
        <f>V722+Y722</f>
        <v>101220</v>
      </c>
      <c r="U722" s="271">
        <f>+T722</f>
        <v>101220</v>
      </c>
      <c r="V722" s="274">
        <v>86037</v>
      </c>
      <c r="W722" s="261" t="s">
        <v>98</v>
      </c>
      <c r="X722" s="261" t="s">
        <v>98</v>
      </c>
      <c r="Y722" s="274">
        <v>15183</v>
      </c>
      <c r="Z722" s="261" t="s">
        <v>98</v>
      </c>
      <c r="AA722" s="261" t="s">
        <v>98</v>
      </c>
      <c r="AB722" s="274">
        <v>19280</v>
      </c>
      <c r="AC722" s="239" t="s">
        <v>149</v>
      </c>
      <c r="AD722" s="278" t="s">
        <v>79</v>
      </c>
      <c r="AE722" s="278">
        <f>V722+Y722</f>
        <v>101220</v>
      </c>
      <c r="AF722" s="239" t="s">
        <v>79</v>
      </c>
      <c r="AG722" s="239" t="s">
        <v>33</v>
      </c>
      <c r="AH722" s="491" t="s">
        <v>158</v>
      </c>
      <c r="AI722" s="491" t="s">
        <v>176</v>
      </c>
      <c r="AJ722" s="239"/>
    </row>
    <row r="723" spans="2:36" ht="57.75" customHeight="1" x14ac:dyDescent="0.3">
      <c r="B723" s="232"/>
      <c r="C723" s="232"/>
      <c r="D723" s="232"/>
      <c r="E723" s="234"/>
      <c r="F723" s="234"/>
      <c r="G723" s="227"/>
      <c r="H723" s="232"/>
      <c r="I723" s="232"/>
      <c r="J723" s="11" t="s">
        <v>111</v>
      </c>
      <c r="K723" s="7" t="s">
        <v>112</v>
      </c>
      <c r="L723" s="7" t="s">
        <v>85</v>
      </c>
      <c r="M723" s="7">
        <v>1</v>
      </c>
      <c r="N723" s="248"/>
      <c r="O723" s="232"/>
      <c r="P723" s="232"/>
      <c r="Q723" s="232"/>
      <c r="R723" s="263"/>
      <c r="S723" s="265"/>
      <c r="T723" s="271"/>
      <c r="U723" s="271"/>
      <c r="V723" s="275"/>
      <c r="W723" s="261"/>
      <c r="X723" s="261"/>
      <c r="Y723" s="275"/>
      <c r="Z723" s="261"/>
      <c r="AA723" s="261"/>
      <c r="AB723" s="275"/>
      <c r="AC723" s="239"/>
      <c r="AD723" s="278"/>
      <c r="AE723" s="278"/>
      <c r="AF723" s="238"/>
      <c r="AG723" s="239"/>
      <c r="AH723" s="492"/>
      <c r="AI723" s="492"/>
      <c r="AJ723" s="238"/>
    </row>
    <row r="724" spans="2:36" ht="72.75" customHeight="1" x14ac:dyDescent="0.3">
      <c r="B724" s="233"/>
      <c r="C724" s="233"/>
      <c r="D724" s="233"/>
      <c r="E724" s="273"/>
      <c r="F724" s="273"/>
      <c r="G724" s="227"/>
      <c r="H724" s="233"/>
      <c r="I724" s="233"/>
      <c r="J724" s="11" t="s">
        <v>127</v>
      </c>
      <c r="K724" s="7" t="s">
        <v>128</v>
      </c>
      <c r="L724" s="7" t="s">
        <v>85</v>
      </c>
      <c r="M724" s="7">
        <v>48</v>
      </c>
      <c r="N724" s="249"/>
      <c r="O724" s="233"/>
      <c r="P724" s="233"/>
      <c r="Q724" s="233"/>
      <c r="R724" s="264"/>
      <c r="S724" s="265"/>
      <c r="T724" s="271"/>
      <c r="U724" s="271"/>
      <c r="V724" s="276"/>
      <c r="W724" s="261"/>
      <c r="X724" s="261"/>
      <c r="Y724" s="276"/>
      <c r="Z724" s="261"/>
      <c r="AA724" s="261"/>
      <c r="AB724" s="276"/>
      <c r="AC724" s="239"/>
      <c r="AD724" s="278"/>
      <c r="AE724" s="278"/>
      <c r="AF724" s="238"/>
      <c r="AG724" s="239"/>
      <c r="AH724" s="493"/>
      <c r="AI724" s="493"/>
      <c r="AJ724" s="238"/>
    </row>
    <row r="725" spans="2:36" ht="120" customHeight="1" x14ac:dyDescent="0.3">
      <c r="B725" s="231" t="s">
        <v>748</v>
      </c>
      <c r="C725" s="231" t="s">
        <v>742</v>
      </c>
      <c r="D725" s="231" t="s">
        <v>66</v>
      </c>
      <c r="E725" s="226" t="s">
        <v>67</v>
      </c>
      <c r="F725" s="226" t="s">
        <v>134</v>
      </c>
      <c r="G725" s="227" t="s">
        <v>147</v>
      </c>
      <c r="H725" s="231" t="s">
        <v>70</v>
      </c>
      <c r="I725" s="231" t="s">
        <v>98</v>
      </c>
      <c r="J725" s="11" t="s">
        <v>754</v>
      </c>
      <c r="K725" s="7" t="s">
        <v>107</v>
      </c>
      <c r="L725" s="14" t="s">
        <v>715</v>
      </c>
      <c r="M725" s="14">
        <v>40</v>
      </c>
      <c r="N725" s="247" t="s">
        <v>108</v>
      </c>
      <c r="O725" s="231" t="s">
        <v>755</v>
      </c>
      <c r="P725" s="231" t="s">
        <v>75</v>
      </c>
      <c r="Q725" s="231" t="s">
        <v>76</v>
      </c>
      <c r="R725" s="262" t="s">
        <v>77</v>
      </c>
      <c r="S725" s="265" t="s">
        <v>109</v>
      </c>
      <c r="T725" s="271">
        <f>V725+Y725</f>
        <v>84000</v>
      </c>
      <c r="U725" s="271">
        <f>+T725</f>
        <v>84000</v>
      </c>
      <c r="V725" s="274">
        <v>71400</v>
      </c>
      <c r="W725" s="261" t="s">
        <v>98</v>
      </c>
      <c r="X725" s="261" t="s">
        <v>98</v>
      </c>
      <c r="Y725" s="274">
        <v>12600</v>
      </c>
      <c r="Z725" s="261" t="s">
        <v>98</v>
      </c>
      <c r="AA725" s="261" t="s">
        <v>98</v>
      </c>
      <c r="AB725" s="274">
        <v>16000</v>
      </c>
      <c r="AC725" s="239" t="s">
        <v>149</v>
      </c>
      <c r="AD725" s="278" t="s">
        <v>79</v>
      </c>
      <c r="AE725" s="278">
        <f>V725+Y725</f>
        <v>84000</v>
      </c>
      <c r="AF725" s="239" t="s">
        <v>79</v>
      </c>
      <c r="AG725" s="239" t="s">
        <v>33</v>
      </c>
      <c r="AH725" s="491" t="s">
        <v>158</v>
      </c>
      <c r="AI725" s="491" t="s">
        <v>176</v>
      </c>
      <c r="AJ725" s="239"/>
    </row>
    <row r="726" spans="2:36" ht="76.5" customHeight="1" x14ac:dyDescent="0.3">
      <c r="B726" s="232"/>
      <c r="C726" s="232"/>
      <c r="D726" s="232"/>
      <c r="E726" s="234"/>
      <c r="F726" s="234"/>
      <c r="G726" s="227"/>
      <c r="H726" s="232"/>
      <c r="I726" s="232"/>
      <c r="J726" s="11" t="s">
        <v>111</v>
      </c>
      <c r="K726" s="7" t="s">
        <v>112</v>
      </c>
      <c r="L726" s="7" t="s">
        <v>85</v>
      </c>
      <c r="M726" s="7">
        <v>1</v>
      </c>
      <c r="N726" s="248"/>
      <c r="O726" s="232"/>
      <c r="P726" s="232"/>
      <c r="Q726" s="232"/>
      <c r="R726" s="263"/>
      <c r="S726" s="265"/>
      <c r="T726" s="271"/>
      <c r="U726" s="271"/>
      <c r="V726" s="275"/>
      <c r="W726" s="261"/>
      <c r="X726" s="261"/>
      <c r="Y726" s="275"/>
      <c r="Z726" s="261"/>
      <c r="AA726" s="261"/>
      <c r="AB726" s="275"/>
      <c r="AC726" s="239"/>
      <c r="AD726" s="278"/>
      <c r="AE726" s="278"/>
      <c r="AF726" s="238"/>
      <c r="AG726" s="239"/>
      <c r="AH726" s="492"/>
      <c r="AI726" s="492"/>
      <c r="AJ726" s="238"/>
    </row>
    <row r="727" spans="2:36" ht="75" customHeight="1" x14ac:dyDescent="0.3">
      <c r="B727" s="233"/>
      <c r="C727" s="233"/>
      <c r="D727" s="233"/>
      <c r="E727" s="273"/>
      <c r="F727" s="273"/>
      <c r="G727" s="227"/>
      <c r="H727" s="233"/>
      <c r="I727" s="233"/>
      <c r="J727" s="11" t="s">
        <v>127</v>
      </c>
      <c r="K727" s="7" t="s">
        <v>128</v>
      </c>
      <c r="L727" s="7" t="s">
        <v>85</v>
      </c>
      <c r="M727" s="7">
        <v>50</v>
      </c>
      <c r="N727" s="249"/>
      <c r="O727" s="233"/>
      <c r="P727" s="233"/>
      <c r="Q727" s="233"/>
      <c r="R727" s="264"/>
      <c r="S727" s="265"/>
      <c r="T727" s="271"/>
      <c r="U727" s="271"/>
      <c r="V727" s="276"/>
      <c r="W727" s="261"/>
      <c r="X727" s="261"/>
      <c r="Y727" s="276"/>
      <c r="Z727" s="261"/>
      <c r="AA727" s="261"/>
      <c r="AB727" s="276"/>
      <c r="AC727" s="239"/>
      <c r="AD727" s="278"/>
      <c r="AE727" s="278"/>
      <c r="AF727" s="238"/>
      <c r="AG727" s="239"/>
      <c r="AH727" s="493"/>
      <c r="AI727" s="493"/>
      <c r="AJ727" s="238"/>
    </row>
    <row r="728" spans="2:36" ht="149.25" customHeight="1" x14ac:dyDescent="0.3">
      <c r="B728" s="231" t="s">
        <v>749</v>
      </c>
      <c r="C728" s="231" t="s">
        <v>743</v>
      </c>
      <c r="D728" s="231" t="s">
        <v>66</v>
      </c>
      <c r="E728" s="226" t="s">
        <v>67</v>
      </c>
      <c r="F728" s="226" t="s">
        <v>134</v>
      </c>
      <c r="G728" s="227" t="s">
        <v>147</v>
      </c>
      <c r="H728" s="231" t="s">
        <v>70</v>
      </c>
      <c r="I728" s="231" t="s">
        <v>98</v>
      </c>
      <c r="J728" s="11" t="s">
        <v>754</v>
      </c>
      <c r="K728" s="7" t="s">
        <v>107</v>
      </c>
      <c r="L728" s="14" t="s">
        <v>715</v>
      </c>
      <c r="M728" s="14">
        <v>40</v>
      </c>
      <c r="N728" s="247" t="s">
        <v>108</v>
      </c>
      <c r="O728" s="231" t="s">
        <v>755</v>
      </c>
      <c r="P728" s="231" t="s">
        <v>75</v>
      </c>
      <c r="Q728" s="231" t="s">
        <v>76</v>
      </c>
      <c r="R728" s="262" t="s">
        <v>77</v>
      </c>
      <c r="S728" s="265" t="s">
        <v>109</v>
      </c>
      <c r="T728" s="271">
        <f>V728+Y728</f>
        <v>50400</v>
      </c>
      <c r="U728" s="271">
        <f>+T728</f>
        <v>50400</v>
      </c>
      <c r="V728" s="274">
        <v>42840</v>
      </c>
      <c r="W728" s="261" t="s">
        <v>98</v>
      </c>
      <c r="X728" s="261" t="s">
        <v>98</v>
      </c>
      <c r="Y728" s="274">
        <v>7560</v>
      </c>
      <c r="Z728" s="261" t="s">
        <v>98</v>
      </c>
      <c r="AA728" s="261" t="s">
        <v>98</v>
      </c>
      <c r="AB728" s="274">
        <v>9600</v>
      </c>
      <c r="AC728" s="239" t="s">
        <v>149</v>
      </c>
      <c r="AD728" s="278" t="s">
        <v>79</v>
      </c>
      <c r="AE728" s="278">
        <f>V728+Y728</f>
        <v>50400</v>
      </c>
      <c r="AF728" s="239" t="s">
        <v>79</v>
      </c>
      <c r="AG728" s="239" t="s">
        <v>33</v>
      </c>
      <c r="AH728" s="491" t="s">
        <v>756</v>
      </c>
      <c r="AI728" s="491" t="s">
        <v>355</v>
      </c>
      <c r="AJ728" s="239"/>
    </row>
    <row r="729" spans="2:36" ht="70.5" customHeight="1" x14ac:dyDescent="0.3">
      <c r="B729" s="232"/>
      <c r="C729" s="232"/>
      <c r="D729" s="232"/>
      <c r="E729" s="234"/>
      <c r="F729" s="234"/>
      <c r="G729" s="227"/>
      <c r="H729" s="232"/>
      <c r="I729" s="232"/>
      <c r="J729" s="11" t="s">
        <v>111</v>
      </c>
      <c r="K729" s="7" t="s">
        <v>112</v>
      </c>
      <c r="L729" s="7" t="s">
        <v>85</v>
      </c>
      <c r="M729" s="7">
        <v>1</v>
      </c>
      <c r="N729" s="248"/>
      <c r="O729" s="232"/>
      <c r="P729" s="232"/>
      <c r="Q729" s="232"/>
      <c r="R729" s="263"/>
      <c r="S729" s="265"/>
      <c r="T729" s="271"/>
      <c r="U729" s="271"/>
      <c r="V729" s="275"/>
      <c r="W729" s="261"/>
      <c r="X729" s="261"/>
      <c r="Y729" s="275"/>
      <c r="Z729" s="261"/>
      <c r="AA729" s="261"/>
      <c r="AB729" s="275"/>
      <c r="AC729" s="239"/>
      <c r="AD729" s="278"/>
      <c r="AE729" s="278"/>
      <c r="AF729" s="238"/>
      <c r="AG729" s="239"/>
      <c r="AH729" s="492"/>
      <c r="AI729" s="492"/>
      <c r="AJ729" s="238"/>
    </row>
    <row r="730" spans="2:36" ht="58.5" customHeight="1" x14ac:dyDescent="0.3">
      <c r="B730" s="233"/>
      <c r="C730" s="233"/>
      <c r="D730" s="233"/>
      <c r="E730" s="273"/>
      <c r="F730" s="273"/>
      <c r="G730" s="227"/>
      <c r="H730" s="233"/>
      <c r="I730" s="233"/>
      <c r="J730" s="11" t="s">
        <v>127</v>
      </c>
      <c r="K730" s="7" t="s">
        <v>128</v>
      </c>
      <c r="L730" s="7" t="s">
        <v>85</v>
      </c>
      <c r="M730" s="7">
        <v>30</v>
      </c>
      <c r="N730" s="249"/>
      <c r="O730" s="233"/>
      <c r="P730" s="233"/>
      <c r="Q730" s="233"/>
      <c r="R730" s="264"/>
      <c r="S730" s="265"/>
      <c r="T730" s="271"/>
      <c r="U730" s="271"/>
      <c r="V730" s="276"/>
      <c r="W730" s="261"/>
      <c r="X730" s="261"/>
      <c r="Y730" s="276"/>
      <c r="Z730" s="261"/>
      <c r="AA730" s="261"/>
      <c r="AB730" s="276"/>
      <c r="AC730" s="239"/>
      <c r="AD730" s="278"/>
      <c r="AE730" s="278"/>
      <c r="AF730" s="238"/>
      <c r="AG730" s="239"/>
      <c r="AH730" s="493"/>
      <c r="AI730" s="493"/>
      <c r="AJ730" s="238"/>
    </row>
    <row r="731" spans="2:36" ht="123" customHeight="1" x14ac:dyDescent="0.3">
      <c r="B731" s="231" t="s">
        <v>750</v>
      </c>
      <c r="C731" s="231" t="s">
        <v>744</v>
      </c>
      <c r="D731" s="231" t="s">
        <v>66</v>
      </c>
      <c r="E731" s="226" t="s">
        <v>67</v>
      </c>
      <c r="F731" s="226" t="s">
        <v>134</v>
      </c>
      <c r="G731" s="227" t="s">
        <v>147</v>
      </c>
      <c r="H731" s="231" t="s">
        <v>70</v>
      </c>
      <c r="I731" s="231" t="s">
        <v>98</v>
      </c>
      <c r="J731" s="11" t="s">
        <v>754</v>
      </c>
      <c r="K731" s="7" t="s">
        <v>107</v>
      </c>
      <c r="L731" s="14" t="s">
        <v>715</v>
      </c>
      <c r="M731" s="14">
        <v>40</v>
      </c>
      <c r="N731" s="247" t="s">
        <v>108</v>
      </c>
      <c r="O731" s="231" t="s">
        <v>755</v>
      </c>
      <c r="P731" s="231" t="s">
        <v>75</v>
      </c>
      <c r="Q731" s="231" t="s">
        <v>76</v>
      </c>
      <c r="R731" s="262" t="s">
        <v>77</v>
      </c>
      <c r="S731" s="265" t="s">
        <v>109</v>
      </c>
      <c r="T731" s="271">
        <f>V731+Y731</f>
        <v>42000</v>
      </c>
      <c r="U731" s="271">
        <f>+T731/2</f>
        <v>21000</v>
      </c>
      <c r="V731" s="274">
        <v>35700</v>
      </c>
      <c r="W731" s="261" t="s">
        <v>98</v>
      </c>
      <c r="X731" s="261" t="s">
        <v>98</v>
      </c>
      <c r="Y731" s="274">
        <v>6300</v>
      </c>
      <c r="Z731" s="261" t="s">
        <v>98</v>
      </c>
      <c r="AA731" s="261" t="s">
        <v>98</v>
      </c>
      <c r="AB731" s="274">
        <v>8000</v>
      </c>
      <c r="AC731" s="239" t="s">
        <v>149</v>
      </c>
      <c r="AD731" s="278" t="s">
        <v>79</v>
      </c>
      <c r="AE731" s="278">
        <f>V731+Y731</f>
        <v>42000</v>
      </c>
      <c r="AF731" s="239" t="s">
        <v>79</v>
      </c>
      <c r="AG731" s="239" t="s">
        <v>33</v>
      </c>
      <c r="AH731" s="491" t="s">
        <v>756</v>
      </c>
      <c r="AI731" s="491" t="s">
        <v>355</v>
      </c>
      <c r="AJ731" s="239"/>
    </row>
    <row r="732" spans="2:36" ht="72.75" customHeight="1" x14ac:dyDescent="0.3">
      <c r="B732" s="232"/>
      <c r="C732" s="232"/>
      <c r="D732" s="232"/>
      <c r="E732" s="234"/>
      <c r="F732" s="234"/>
      <c r="G732" s="227"/>
      <c r="H732" s="232"/>
      <c r="I732" s="232"/>
      <c r="J732" s="11" t="s">
        <v>111</v>
      </c>
      <c r="K732" s="7" t="s">
        <v>112</v>
      </c>
      <c r="L732" s="7" t="s">
        <v>85</v>
      </c>
      <c r="M732" s="7">
        <v>2</v>
      </c>
      <c r="N732" s="248"/>
      <c r="O732" s="232"/>
      <c r="P732" s="232"/>
      <c r="Q732" s="232"/>
      <c r="R732" s="263"/>
      <c r="S732" s="265"/>
      <c r="T732" s="271"/>
      <c r="U732" s="271"/>
      <c r="V732" s="275"/>
      <c r="W732" s="261"/>
      <c r="X732" s="261"/>
      <c r="Y732" s="275"/>
      <c r="Z732" s="261"/>
      <c r="AA732" s="261"/>
      <c r="AB732" s="275"/>
      <c r="AC732" s="239"/>
      <c r="AD732" s="278"/>
      <c r="AE732" s="278"/>
      <c r="AF732" s="238"/>
      <c r="AG732" s="239"/>
      <c r="AH732" s="492"/>
      <c r="AI732" s="492"/>
      <c r="AJ732" s="238"/>
    </row>
    <row r="733" spans="2:36" ht="53.25" customHeight="1" x14ac:dyDescent="0.3">
      <c r="B733" s="233"/>
      <c r="C733" s="233"/>
      <c r="D733" s="233"/>
      <c r="E733" s="273"/>
      <c r="F733" s="273"/>
      <c r="G733" s="227"/>
      <c r="H733" s="233"/>
      <c r="I733" s="233"/>
      <c r="J733" s="11" t="s">
        <v>127</v>
      </c>
      <c r="K733" s="7" t="s">
        <v>128</v>
      </c>
      <c r="L733" s="7" t="s">
        <v>85</v>
      </c>
      <c r="M733" s="7">
        <v>24</v>
      </c>
      <c r="N733" s="249"/>
      <c r="O733" s="233"/>
      <c r="P733" s="233"/>
      <c r="Q733" s="233"/>
      <c r="R733" s="264"/>
      <c r="S733" s="265"/>
      <c r="T733" s="271"/>
      <c r="U733" s="271"/>
      <c r="V733" s="276"/>
      <c r="W733" s="261"/>
      <c r="X733" s="261"/>
      <c r="Y733" s="276"/>
      <c r="Z733" s="261"/>
      <c r="AA733" s="261"/>
      <c r="AB733" s="276"/>
      <c r="AC733" s="239"/>
      <c r="AD733" s="278"/>
      <c r="AE733" s="278"/>
      <c r="AF733" s="238"/>
      <c r="AG733" s="239"/>
      <c r="AH733" s="493"/>
      <c r="AI733" s="493"/>
      <c r="AJ733" s="238"/>
    </row>
    <row r="734" spans="2:36" ht="76.5" customHeight="1" x14ac:dyDescent="0.3">
      <c r="B734" s="231" t="s">
        <v>751</v>
      </c>
      <c r="C734" s="231" t="s">
        <v>745</v>
      </c>
      <c r="D734" s="231" t="s">
        <v>66</v>
      </c>
      <c r="E734" s="226" t="s">
        <v>67</v>
      </c>
      <c r="F734" s="31" t="s">
        <v>134</v>
      </c>
      <c r="G734" s="31" t="s">
        <v>147</v>
      </c>
      <c r="H734" s="231" t="s">
        <v>70</v>
      </c>
      <c r="I734" s="231" t="s">
        <v>98</v>
      </c>
      <c r="J734" s="11" t="s">
        <v>111</v>
      </c>
      <c r="K734" s="7" t="s">
        <v>112</v>
      </c>
      <c r="L734" s="7" t="s">
        <v>85</v>
      </c>
      <c r="M734" s="7">
        <v>1</v>
      </c>
      <c r="N734" s="247" t="s">
        <v>108</v>
      </c>
      <c r="O734" s="231" t="s">
        <v>755</v>
      </c>
      <c r="P734" s="231" t="s">
        <v>75</v>
      </c>
      <c r="Q734" s="231" t="s">
        <v>76</v>
      </c>
      <c r="R734" s="231" t="s">
        <v>77</v>
      </c>
      <c r="S734" s="262" t="s">
        <v>109</v>
      </c>
      <c r="T734" s="412">
        <f>+V734+Y734</f>
        <v>152020</v>
      </c>
      <c r="U734" s="412">
        <f>+T734</f>
        <v>152020</v>
      </c>
      <c r="V734" s="274">
        <v>129217</v>
      </c>
      <c r="W734" s="292" t="s">
        <v>98</v>
      </c>
      <c r="X734" s="292" t="s">
        <v>98</v>
      </c>
      <c r="Y734" s="274">
        <v>22803</v>
      </c>
      <c r="Z734" s="292" t="s">
        <v>98</v>
      </c>
      <c r="AA734" s="292" t="s">
        <v>98</v>
      </c>
      <c r="AB734" s="274">
        <v>28956.19</v>
      </c>
      <c r="AC734" s="292" t="s">
        <v>149</v>
      </c>
      <c r="AD734" s="262" t="s">
        <v>98</v>
      </c>
      <c r="AE734" s="471">
        <f>+V734+Y734</f>
        <v>152020</v>
      </c>
      <c r="AF734" s="262" t="s">
        <v>98</v>
      </c>
      <c r="AG734" s="292" t="s">
        <v>33</v>
      </c>
      <c r="AH734" s="491" t="s">
        <v>246</v>
      </c>
      <c r="AI734" s="491" t="s">
        <v>250</v>
      </c>
      <c r="AJ734" s="262"/>
    </row>
    <row r="735" spans="2:36" ht="51" customHeight="1" x14ac:dyDescent="0.3">
      <c r="B735" s="233"/>
      <c r="C735" s="232"/>
      <c r="D735" s="232"/>
      <c r="E735" s="234"/>
      <c r="F735" s="37"/>
      <c r="G735" s="37"/>
      <c r="H735" s="233"/>
      <c r="I735" s="233"/>
      <c r="J735" s="11" t="s">
        <v>127</v>
      </c>
      <c r="K735" s="7" t="s">
        <v>128</v>
      </c>
      <c r="L735" s="7" t="s">
        <v>85</v>
      </c>
      <c r="M735" s="7">
        <v>15</v>
      </c>
      <c r="N735" s="248"/>
      <c r="O735" s="232"/>
      <c r="P735" s="233"/>
      <c r="Q735" s="233"/>
      <c r="R735" s="233"/>
      <c r="S735" s="264"/>
      <c r="T735" s="264"/>
      <c r="U735" s="264"/>
      <c r="V735" s="275"/>
      <c r="W735" s="293"/>
      <c r="X735" s="293"/>
      <c r="Y735" s="275"/>
      <c r="Z735" s="293"/>
      <c r="AA735" s="293"/>
      <c r="AB735" s="275"/>
      <c r="AC735" s="293"/>
      <c r="AD735" s="264"/>
      <c r="AE735" s="293"/>
      <c r="AF735" s="264"/>
      <c r="AG735" s="293"/>
      <c r="AH735" s="492"/>
      <c r="AI735" s="492"/>
      <c r="AJ735" s="264"/>
    </row>
    <row r="736" spans="2:36" ht="54" customHeight="1" x14ac:dyDescent="0.3">
      <c r="B736" s="238" t="s">
        <v>752</v>
      </c>
      <c r="C736" s="238" t="s">
        <v>746</v>
      </c>
      <c r="D736" s="238" t="s">
        <v>66</v>
      </c>
      <c r="E736" s="227" t="s">
        <v>67</v>
      </c>
      <c r="F736" s="227" t="s">
        <v>132</v>
      </c>
      <c r="G736" s="227" t="s">
        <v>69</v>
      </c>
      <c r="H736" s="231" t="s">
        <v>70</v>
      </c>
      <c r="I736" s="231" t="s">
        <v>98</v>
      </c>
      <c r="J736" s="11" t="s">
        <v>113</v>
      </c>
      <c r="K736" s="7" t="s">
        <v>114</v>
      </c>
      <c r="L736" s="7" t="s">
        <v>115</v>
      </c>
      <c r="M736" s="7">
        <v>3.65</v>
      </c>
      <c r="N736" s="239" t="s">
        <v>108</v>
      </c>
      <c r="O736" s="238" t="s">
        <v>755</v>
      </c>
      <c r="P736" s="231" t="s">
        <v>75</v>
      </c>
      <c r="Q736" s="231" t="s">
        <v>76</v>
      </c>
      <c r="R736" s="262" t="s">
        <v>77</v>
      </c>
      <c r="S736" s="265" t="s">
        <v>109</v>
      </c>
      <c r="T736" s="271">
        <f>+V736+Y736</f>
        <v>277495.67999999999</v>
      </c>
      <c r="U736" s="271">
        <f>+T736</f>
        <v>277495.67999999999</v>
      </c>
      <c r="V736" s="278">
        <v>235871.33</v>
      </c>
      <c r="W736" s="261" t="s">
        <v>98</v>
      </c>
      <c r="X736" s="261" t="s">
        <v>98</v>
      </c>
      <c r="Y736" s="278">
        <v>41624.35</v>
      </c>
      <c r="Z736" s="261" t="s">
        <v>98</v>
      </c>
      <c r="AA736" s="261" t="s">
        <v>98</v>
      </c>
      <c r="AB736" s="278">
        <v>52856.32</v>
      </c>
      <c r="AC736" s="239" t="s">
        <v>80</v>
      </c>
      <c r="AD736" s="278" t="s">
        <v>79</v>
      </c>
      <c r="AE736" s="278">
        <f>V736+Y736</f>
        <v>277495.67999999999</v>
      </c>
      <c r="AF736" s="238" t="s">
        <v>79</v>
      </c>
      <c r="AG736" s="239" t="s">
        <v>33</v>
      </c>
      <c r="AH736" s="494" t="s">
        <v>253</v>
      </c>
      <c r="AI736" s="494" t="s">
        <v>166</v>
      </c>
      <c r="AJ736" s="238"/>
    </row>
    <row r="737" spans="2:36" ht="87.75" customHeight="1" x14ac:dyDescent="0.3">
      <c r="B737" s="238"/>
      <c r="C737" s="238"/>
      <c r="D737" s="238"/>
      <c r="E737" s="227"/>
      <c r="F737" s="227"/>
      <c r="G737" s="227"/>
      <c r="H737" s="232"/>
      <c r="I737" s="232"/>
      <c r="J737" s="11" t="s">
        <v>116</v>
      </c>
      <c r="K737" s="7" t="s">
        <v>117</v>
      </c>
      <c r="L737" s="7" t="s">
        <v>85</v>
      </c>
      <c r="M737" s="7">
        <v>1</v>
      </c>
      <c r="N737" s="239"/>
      <c r="O737" s="238"/>
      <c r="P737" s="232"/>
      <c r="Q737" s="232"/>
      <c r="R737" s="263"/>
      <c r="S737" s="265"/>
      <c r="T737" s="271"/>
      <c r="U737" s="271"/>
      <c r="V737" s="278"/>
      <c r="W737" s="261"/>
      <c r="X737" s="261"/>
      <c r="Y737" s="278"/>
      <c r="Z737" s="261"/>
      <c r="AA737" s="261"/>
      <c r="AB737" s="278"/>
      <c r="AC737" s="239"/>
      <c r="AD737" s="278"/>
      <c r="AE737" s="278"/>
      <c r="AF737" s="238"/>
      <c r="AG737" s="239"/>
      <c r="AH737" s="494"/>
      <c r="AI737" s="494"/>
      <c r="AJ737" s="238"/>
    </row>
    <row r="738" spans="2:36" ht="78" customHeight="1" x14ac:dyDescent="0.3">
      <c r="B738" s="238"/>
      <c r="C738" s="238"/>
      <c r="D738" s="238"/>
      <c r="E738" s="227"/>
      <c r="F738" s="227"/>
      <c r="G738" s="227"/>
      <c r="H738" s="232"/>
      <c r="I738" s="232"/>
      <c r="J738" s="11" t="s">
        <v>208</v>
      </c>
      <c r="K738" s="7" t="s">
        <v>118</v>
      </c>
      <c r="L738" s="7" t="s">
        <v>119</v>
      </c>
      <c r="M738" s="7">
        <v>1</v>
      </c>
      <c r="N738" s="239"/>
      <c r="O738" s="238"/>
      <c r="P738" s="232"/>
      <c r="Q738" s="232"/>
      <c r="R738" s="263"/>
      <c r="S738" s="265"/>
      <c r="T738" s="271"/>
      <c r="U738" s="271"/>
      <c r="V738" s="278"/>
      <c r="W738" s="261"/>
      <c r="X738" s="261"/>
      <c r="Y738" s="278"/>
      <c r="Z738" s="261"/>
      <c r="AA738" s="261"/>
      <c r="AB738" s="278"/>
      <c r="AC738" s="239"/>
      <c r="AD738" s="278"/>
      <c r="AE738" s="278"/>
      <c r="AF738" s="238"/>
      <c r="AG738" s="239"/>
      <c r="AH738" s="494"/>
      <c r="AI738" s="494"/>
      <c r="AJ738" s="238"/>
    </row>
    <row r="739" spans="2:36" ht="40.200000000000003" customHeight="1" x14ac:dyDescent="0.3">
      <c r="B739" s="238"/>
      <c r="C739" s="238"/>
      <c r="D739" s="238"/>
      <c r="E739" s="227"/>
      <c r="F739" s="227"/>
      <c r="G739" s="227"/>
      <c r="H739" s="233"/>
      <c r="I739" s="233"/>
      <c r="J739" s="28" t="s">
        <v>120</v>
      </c>
      <c r="K739" s="14" t="s">
        <v>121</v>
      </c>
      <c r="L739" s="14" t="s">
        <v>119</v>
      </c>
      <c r="M739" s="71">
        <v>1</v>
      </c>
      <c r="N739" s="239"/>
      <c r="O739" s="238"/>
      <c r="P739" s="233"/>
      <c r="Q739" s="233"/>
      <c r="R739" s="264"/>
      <c r="S739" s="265"/>
      <c r="T739" s="266"/>
      <c r="U739" s="266"/>
      <c r="V739" s="278"/>
      <c r="W739" s="258"/>
      <c r="X739" s="258"/>
      <c r="Y739" s="278"/>
      <c r="Z739" s="258"/>
      <c r="AA739" s="258"/>
      <c r="AB739" s="278"/>
      <c r="AC739" s="247"/>
      <c r="AD739" s="278"/>
      <c r="AE739" s="274"/>
      <c r="AF739" s="231"/>
      <c r="AG739" s="247"/>
      <c r="AH739" s="494"/>
      <c r="AI739" s="494"/>
      <c r="AJ739" s="238"/>
    </row>
    <row r="740" spans="2:36" ht="143.25" customHeight="1" x14ac:dyDescent="0.3">
      <c r="B740" s="231" t="s">
        <v>971</v>
      </c>
      <c r="C740" s="231" t="s">
        <v>741</v>
      </c>
      <c r="D740" s="231" t="s">
        <v>66</v>
      </c>
      <c r="E740" s="226" t="s">
        <v>67</v>
      </c>
      <c r="F740" s="226" t="s">
        <v>134</v>
      </c>
      <c r="G740" s="227" t="s">
        <v>147</v>
      </c>
      <c r="H740" s="231" t="s">
        <v>70</v>
      </c>
      <c r="I740" s="231" t="s">
        <v>98</v>
      </c>
      <c r="J740" s="11" t="s">
        <v>754</v>
      </c>
      <c r="K740" s="7" t="s">
        <v>107</v>
      </c>
      <c r="L740" s="14" t="s">
        <v>715</v>
      </c>
      <c r="M740" s="14">
        <v>40</v>
      </c>
      <c r="N740" s="247" t="s">
        <v>108</v>
      </c>
      <c r="O740" s="231" t="s">
        <v>755</v>
      </c>
      <c r="P740" s="231" t="s">
        <v>75</v>
      </c>
      <c r="Q740" s="231" t="s">
        <v>76</v>
      </c>
      <c r="R740" s="262" t="s">
        <v>77</v>
      </c>
      <c r="S740" s="265" t="s">
        <v>109</v>
      </c>
      <c r="T740" s="271">
        <f>V740+Y740</f>
        <v>101220</v>
      </c>
      <c r="U740" s="271">
        <f>+T740</f>
        <v>101220</v>
      </c>
      <c r="V740" s="274">
        <v>86037</v>
      </c>
      <c r="W740" s="261" t="s">
        <v>98</v>
      </c>
      <c r="X740" s="261" t="s">
        <v>98</v>
      </c>
      <c r="Y740" s="274">
        <v>15183</v>
      </c>
      <c r="Z740" s="261" t="s">
        <v>98</v>
      </c>
      <c r="AA740" s="261" t="s">
        <v>98</v>
      </c>
      <c r="AB740" s="274">
        <v>19280</v>
      </c>
      <c r="AC740" s="239" t="s">
        <v>149</v>
      </c>
      <c r="AD740" s="278" t="s">
        <v>79</v>
      </c>
      <c r="AE740" s="278">
        <f>V740+Y740</f>
        <v>101220</v>
      </c>
      <c r="AF740" s="239" t="s">
        <v>79</v>
      </c>
      <c r="AG740" s="239" t="s">
        <v>33</v>
      </c>
      <c r="AH740" s="491" t="s">
        <v>246</v>
      </c>
      <c r="AI740" s="491" t="s">
        <v>247</v>
      </c>
      <c r="AJ740" s="239"/>
    </row>
    <row r="741" spans="2:36" ht="57.75" customHeight="1" x14ac:dyDescent="0.3">
      <c r="B741" s="232"/>
      <c r="C741" s="232"/>
      <c r="D741" s="232"/>
      <c r="E741" s="234"/>
      <c r="F741" s="234"/>
      <c r="G741" s="227"/>
      <c r="H741" s="232"/>
      <c r="I741" s="232"/>
      <c r="J741" s="11" t="s">
        <v>111</v>
      </c>
      <c r="K741" s="7" t="s">
        <v>112</v>
      </c>
      <c r="L741" s="7" t="s">
        <v>85</v>
      </c>
      <c r="M741" s="7">
        <v>1</v>
      </c>
      <c r="N741" s="248"/>
      <c r="O741" s="232"/>
      <c r="P741" s="232"/>
      <c r="Q741" s="232"/>
      <c r="R741" s="263"/>
      <c r="S741" s="265"/>
      <c r="T741" s="271"/>
      <c r="U741" s="271"/>
      <c r="V741" s="275"/>
      <c r="W741" s="261"/>
      <c r="X741" s="261"/>
      <c r="Y741" s="275"/>
      <c r="Z741" s="261"/>
      <c r="AA741" s="261"/>
      <c r="AB741" s="275"/>
      <c r="AC741" s="239"/>
      <c r="AD741" s="278"/>
      <c r="AE741" s="278"/>
      <c r="AF741" s="238"/>
      <c r="AG741" s="239"/>
      <c r="AH741" s="492"/>
      <c r="AI741" s="492"/>
      <c r="AJ741" s="238"/>
    </row>
    <row r="742" spans="2:36" ht="72.75" customHeight="1" x14ac:dyDescent="0.3">
      <c r="B742" s="233"/>
      <c r="C742" s="233"/>
      <c r="D742" s="233"/>
      <c r="E742" s="273"/>
      <c r="F742" s="273"/>
      <c r="G742" s="227"/>
      <c r="H742" s="233"/>
      <c r="I742" s="233"/>
      <c r="J742" s="11" t="s">
        <v>127</v>
      </c>
      <c r="K742" s="7" t="s">
        <v>128</v>
      </c>
      <c r="L742" s="7" t="s">
        <v>85</v>
      </c>
      <c r="M742" s="7">
        <v>48</v>
      </c>
      <c r="N742" s="249"/>
      <c r="O742" s="233"/>
      <c r="P742" s="233"/>
      <c r="Q742" s="233"/>
      <c r="R742" s="264"/>
      <c r="S742" s="265"/>
      <c r="T742" s="271"/>
      <c r="U742" s="271"/>
      <c r="V742" s="276"/>
      <c r="W742" s="261"/>
      <c r="X742" s="261"/>
      <c r="Y742" s="276"/>
      <c r="Z742" s="261"/>
      <c r="AA742" s="261"/>
      <c r="AB742" s="276"/>
      <c r="AC742" s="239"/>
      <c r="AD742" s="278"/>
      <c r="AE742" s="278"/>
      <c r="AF742" s="238"/>
      <c r="AG742" s="239"/>
      <c r="AH742" s="493"/>
      <c r="AI742" s="493"/>
      <c r="AJ742" s="238"/>
    </row>
    <row r="743" spans="2:36" ht="144" customHeight="1" x14ac:dyDescent="0.3">
      <c r="B743" s="231" t="s">
        <v>1106</v>
      </c>
      <c r="C743" s="231" t="s">
        <v>753</v>
      </c>
      <c r="D743" s="231" t="s">
        <v>66</v>
      </c>
      <c r="E743" s="226" t="s">
        <v>67</v>
      </c>
      <c r="F743" s="226" t="s">
        <v>134</v>
      </c>
      <c r="G743" s="227" t="s">
        <v>147</v>
      </c>
      <c r="H743" s="231" t="s">
        <v>70</v>
      </c>
      <c r="I743" s="231" t="s">
        <v>98</v>
      </c>
      <c r="J743" s="11" t="s">
        <v>754</v>
      </c>
      <c r="K743" s="7" t="s">
        <v>107</v>
      </c>
      <c r="L743" s="14" t="s">
        <v>715</v>
      </c>
      <c r="M743" s="14">
        <v>40</v>
      </c>
      <c r="N743" s="247" t="s">
        <v>108</v>
      </c>
      <c r="O743" s="231" t="s">
        <v>755</v>
      </c>
      <c r="P743" s="231" t="s">
        <v>75</v>
      </c>
      <c r="Q743" s="231" t="s">
        <v>76</v>
      </c>
      <c r="R743" s="262" t="s">
        <v>77</v>
      </c>
      <c r="S743" s="265" t="s">
        <v>109</v>
      </c>
      <c r="T743" s="271">
        <f>V743+Y743</f>
        <v>292864.32</v>
      </c>
      <c r="U743" s="271">
        <f>+T743/M744</f>
        <v>292864.32</v>
      </c>
      <c r="V743" s="274">
        <v>248934.67</v>
      </c>
      <c r="W743" s="261" t="s">
        <v>98</v>
      </c>
      <c r="X743" s="261" t="s">
        <v>98</v>
      </c>
      <c r="Y743" s="274">
        <v>43929.65</v>
      </c>
      <c r="Z743" s="261" t="s">
        <v>98</v>
      </c>
      <c r="AA743" s="261" t="s">
        <v>98</v>
      </c>
      <c r="AB743" s="274">
        <v>55783.68</v>
      </c>
      <c r="AC743" s="239" t="s">
        <v>149</v>
      </c>
      <c r="AD743" s="278" t="s">
        <v>79</v>
      </c>
      <c r="AE743" s="278">
        <f>V743+Y743</f>
        <v>292864.32</v>
      </c>
      <c r="AF743" s="239" t="s">
        <v>79</v>
      </c>
      <c r="AG743" s="239" t="s">
        <v>33</v>
      </c>
      <c r="AH743" s="491" t="s">
        <v>253</v>
      </c>
      <c r="AI743" s="491" t="s">
        <v>167</v>
      </c>
      <c r="AJ743" s="239"/>
    </row>
    <row r="744" spans="2:36" ht="65.25" customHeight="1" x14ac:dyDescent="0.3">
      <c r="B744" s="232"/>
      <c r="C744" s="232"/>
      <c r="D744" s="232"/>
      <c r="E744" s="234"/>
      <c r="F744" s="234"/>
      <c r="G744" s="227"/>
      <c r="H744" s="232"/>
      <c r="I744" s="232"/>
      <c r="J744" s="11" t="s">
        <v>111</v>
      </c>
      <c r="K744" s="7" t="s">
        <v>112</v>
      </c>
      <c r="L744" s="7" t="s">
        <v>85</v>
      </c>
      <c r="M744" s="7">
        <v>1</v>
      </c>
      <c r="N744" s="248"/>
      <c r="O744" s="232"/>
      <c r="P744" s="232"/>
      <c r="Q744" s="232"/>
      <c r="R744" s="263"/>
      <c r="S744" s="265"/>
      <c r="T744" s="271"/>
      <c r="U744" s="271"/>
      <c r="V744" s="275"/>
      <c r="W744" s="261"/>
      <c r="X744" s="261"/>
      <c r="Y744" s="275"/>
      <c r="Z744" s="261"/>
      <c r="AA744" s="261"/>
      <c r="AB744" s="275"/>
      <c r="AC744" s="239"/>
      <c r="AD744" s="278"/>
      <c r="AE744" s="278"/>
      <c r="AF744" s="238"/>
      <c r="AG744" s="239"/>
      <c r="AH744" s="492"/>
      <c r="AI744" s="492"/>
      <c r="AJ744" s="238"/>
    </row>
    <row r="745" spans="2:36" ht="60" customHeight="1" x14ac:dyDescent="0.3">
      <c r="B745" s="233"/>
      <c r="C745" s="233"/>
      <c r="D745" s="233"/>
      <c r="E745" s="273"/>
      <c r="F745" s="273"/>
      <c r="G745" s="227"/>
      <c r="H745" s="233"/>
      <c r="I745" s="233"/>
      <c r="J745" s="11" t="s">
        <v>127</v>
      </c>
      <c r="K745" s="7" t="s">
        <v>128</v>
      </c>
      <c r="L745" s="7" t="s">
        <v>85</v>
      </c>
      <c r="M745" s="7">
        <v>190</v>
      </c>
      <c r="N745" s="249"/>
      <c r="O745" s="233"/>
      <c r="P745" s="233"/>
      <c r="Q745" s="233"/>
      <c r="R745" s="264"/>
      <c r="S745" s="265"/>
      <c r="T745" s="271"/>
      <c r="U745" s="271"/>
      <c r="V745" s="276"/>
      <c r="W745" s="261"/>
      <c r="X745" s="261"/>
      <c r="Y745" s="276"/>
      <c r="Z745" s="261"/>
      <c r="AA745" s="261"/>
      <c r="AB745" s="276"/>
      <c r="AC745" s="239"/>
      <c r="AD745" s="278"/>
      <c r="AE745" s="278"/>
      <c r="AF745" s="238"/>
      <c r="AG745" s="239"/>
      <c r="AH745" s="493"/>
      <c r="AI745" s="493"/>
      <c r="AJ745" s="238"/>
    </row>
    <row r="746" spans="2:36" ht="123" customHeight="1" x14ac:dyDescent="0.3">
      <c r="B746" s="231" t="s">
        <v>1107</v>
      </c>
      <c r="C746" s="231" t="s">
        <v>744</v>
      </c>
      <c r="D746" s="231" t="s">
        <v>66</v>
      </c>
      <c r="E746" s="226" t="s">
        <v>67</v>
      </c>
      <c r="F746" s="226" t="s">
        <v>134</v>
      </c>
      <c r="G746" s="227" t="s">
        <v>147</v>
      </c>
      <c r="H746" s="231" t="s">
        <v>70</v>
      </c>
      <c r="I746" s="231" t="s">
        <v>98</v>
      </c>
      <c r="J746" s="11" t="s">
        <v>754</v>
      </c>
      <c r="K746" s="7" t="s">
        <v>107</v>
      </c>
      <c r="L746" s="14" t="s">
        <v>715</v>
      </c>
      <c r="M746" s="14">
        <v>40</v>
      </c>
      <c r="N746" s="247" t="s">
        <v>108</v>
      </c>
      <c r="O746" s="231" t="s">
        <v>755</v>
      </c>
      <c r="P746" s="231" t="s">
        <v>75</v>
      </c>
      <c r="Q746" s="231" t="s">
        <v>76</v>
      </c>
      <c r="R746" s="262" t="s">
        <v>77</v>
      </c>
      <c r="S746" s="265" t="s">
        <v>109</v>
      </c>
      <c r="T746" s="271">
        <f>V746+Y746</f>
        <v>21000</v>
      </c>
      <c r="U746" s="271">
        <f>+T746/1</f>
        <v>21000</v>
      </c>
      <c r="V746" s="274">
        <v>17850</v>
      </c>
      <c r="W746" s="261" t="s">
        <v>98</v>
      </c>
      <c r="X746" s="261" t="s">
        <v>98</v>
      </c>
      <c r="Y746" s="274">
        <v>3150</v>
      </c>
      <c r="Z746" s="261" t="s">
        <v>98</v>
      </c>
      <c r="AA746" s="261" t="s">
        <v>98</v>
      </c>
      <c r="AB746" s="274">
        <v>4000</v>
      </c>
      <c r="AC746" s="239" t="s">
        <v>149</v>
      </c>
      <c r="AD746" s="278" t="s">
        <v>79</v>
      </c>
      <c r="AE746" s="278">
        <f>V746+Y746</f>
        <v>21000</v>
      </c>
      <c r="AF746" s="239" t="s">
        <v>79</v>
      </c>
      <c r="AG746" s="239" t="s">
        <v>33</v>
      </c>
      <c r="AH746" s="491" t="s">
        <v>253</v>
      </c>
      <c r="AI746" s="491" t="s">
        <v>166</v>
      </c>
      <c r="AJ746" s="239"/>
    </row>
    <row r="747" spans="2:36" ht="72.75" customHeight="1" x14ac:dyDescent="0.3">
      <c r="B747" s="232"/>
      <c r="C747" s="232"/>
      <c r="D747" s="232"/>
      <c r="E747" s="234"/>
      <c r="F747" s="234"/>
      <c r="G747" s="227"/>
      <c r="H747" s="232"/>
      <c r="I747" s="232"/>
      <c r="J747" s="11" t="s">
        <v>111</v>
      </c>
      <c r="K747" s="7" t="s">
        <v>112</v>
      </c>
      <c r="L747" s="7" t="s">
        <v>85</v>
      </c>
      <c r="M747" s="7">
        <v>1</v>
      </c>
      <c r="N747" s="248"/>
      <c r="O747" s="232"/>
      <c r="P747" s="232"/>
      <c r="Q747" s="232"/>
      <c r="R747" s="263"/>
      <c r="S747" s="265"/>
      <c r="T747" s="271"/>
      <c r="U747" s="271"/>
      <c r="V747" s="275"/>
      <c r="W747" s="261"/>
      <c r="X747" s="261"/>
      <c r="Y747" s="275"/>
      <c r="Z747" s="261"/>
      <c r="AA747" s="261"/>
      <c r="AB747" s="275"/>
      <c r="AC747" s="239"/>
      <c r="AD747" s="278"/>
      <c r="AE747" s="278"/>
      <c r="AF747" s="238"/>
      <c r="AG747" s="239"/>
      <c r="AH747" s="492"/>
      <c r="AI747" s="492"/>
      <c r="AJ747" s="238"/>
    </row>
    <row r="748" spans="2:36" ht="53.25" customHeight="1" x14ac:dyDescent="0.3">
      <c r="B748" s="233"/>
      <c r="C748" s="233"/>
      <c r="D748" s="233"/>
      <c r="E748" s="273"/>
      <c r="F748" s="273"/>
      <c r="G748" s="227"/>
      <c r="H748" s="233"/>
      <c r="I748" s="233"/>
      <c r="J748" s="11" t="s">
        <v>127</v>
      </c>
      <c r="K748" s="7" t="s">
        <v>128</v>
      </c>
      <c r="L748" s="7" t="s">
        <v>85</v>
      </c>
      <c r="M748" s="7">
        <v>12</v>
      </c>
      <c r="N748" s="249"/>
      <c r="O748" s="233"/>
      <c r="P748" s="233"/>
      <c r="Q748" s="233"/>
      <c r="R748" s="264"/>
      <c r="S748" s="265"/>
      <c r="T748" s="271"/>
      <c r="U748" s="271"/>
      <c r="V748" s="276"/>
      <c r="W748" s="261"/>
      <c r="X748" s="261"/>
      <c r="Y748" s="276"/>
      <c r="Z748" s="261"/>
      <c r="AA748" s="261"/>
      <c r="AB748" s="276"/>
      <c r="AC748" s="239"/>
      <c r="AD748" s="278"/>
      <c r="AE748" s="278"/>
      <c r="AF748" s="238"/>
      <c r="AG748" s="239"/>
      <c r="AH748" s="493"/>
      <c r="AI748" s="493"/>
      <c r="AJ748" s="238"/>
    </row>
    <row r="749" spans="2:36" ht="119.25" customHeight="1" x14ac:dyDescent="0.3">
      <c r="B749" s="238" t="s">
        <v>621</v>
      </c>
      <c r="C749" s="238" t="s">
        <v>606</v>
      </c>
      <c r="D749" s="238" t="s">
        <v>66</v>
      </c>
      <c r="E749" s="227" t="s">
        <v>67</v>
      </c>
      <c r="F749" s="227" t="s">
        <v>607</v>
      </c>
      <c r="G749" s="227" t="s">
        <v>609</v>
      </c>
      <c r="H749" s="231" t="s">
        <v>70</v>
      </c>
      <c r="I749" s="238" t="s">
        <v>98</v>
      </c>
      <c r="J749" s="11" t="s">
        <v>207</v>
      </c>
      <c r="K749" s="7" t="s">
        <v>107</v>
      </c>
      <c r="L749" s="7" t="s">
        <v>86</v>
      </c>
      <c r="M749" s="7">
        <v>40</v>
      </c>
      <c r="N749" s="239" t="s">
        <v>108</v>
      </c>
      <c r="O749" s="277" t="s">
        <v>616</v>
      </c>
      <c r="P749" s="238" t="s">
        <v>75</v>
      </c>
      <c r="Q749" s="238" t="s">
        <v>76</v>
      </c>
      <c r="R749" s="265" t="s">
        <v>77</v>
      </c>
      <c r="S749" s="265" t="s">
        <v>109</v>
      </c>
      <c r="T749" s="271">
        <f>V749+Y749</f>
        <v>251581.86</v>
      </c>
      <c r="U749" s="271" t="s">
        <v>79</v>
      </c>
      <c r="V749" s="261">
        <v>213844.58</v>
      </c>
      <c r="W749" s="261" t="s">
        <v>98</v>
      </c>
      <c r="X749" s="261" t="s">
        <v>98</v>
      </c>
      <c r="Y749" s="239">
        <v>37737.279999999999</v>
      </c>
      <c r="Z749" s="261" t="s">
        <v>98</v>
      </c>
      <c r="AA749" s="261" t="s">
        <v>98</v>
      </c>
      <c r="AB749" s="250">
        <v>21876.68</v>
      </c>
      <c r="AC749" s="239" t="s">
        <v>149</v>
      </c>
      <c r="AD749" s="278" t="s">
        <v>79</v>
      </c>
      <c r="AE749" s="278">
        <f>V749+Y749</f>
        <v>251581.86</v>
      </c>
      <c r="AF749" s="238" t="s">
        <v>79</v>
      </c>
      <c r="AG749" s="239" t="s">
        <v>33</v>
      </c>
      <c r="AH749" s="294" t="s">
        <v>157</v>
      </c>
      <c r="AI749" s="294" t="s">
        <v>158</v>
      </c>
      <c r="AJ749" s="239"/>
    </row>
    <row r="750" spans="2:36" ht="59.25" customHeight="1" x14ac:dyDescent="0.3">
      <c r="B750" s="277"/>
      <c r="C750" s="277"/>
      <c r="D750" s="277"/>
      <c r="E750" s="227"/>
      <c r="F750" s="227"/>
      <c r="G750" s="227"/>
      <c r="H750" s="232"/>
      <c r="I750" s="238"/>
      <c r="J750" s="11" t="s">
        <v>111</v>
      </c>
      <c r="K750" s="7" t="s">
        <v>112</v>
      </c>
      <c r="L750" s="7" t="s">
        <v>85</v>
      </c>
      <c r="M750" s="7">
        <v>4</v>
      </c>
      <c r="N750" s="239"/>
      <c r="O750" s="277"/>
      <c r="P750" s="238"/>
      <c r="Q750" s="238"/>
      <c r="R750" s="265"/>
      <c r="S750" s="265"/>
      <c r="T750" s="271"/>
      <c r="U750" s="271"/>
      <c r="V750" s="261"/>
      <c r="W750" s="261"/>
      <c r="X750" s="261"/>
      <c r="Y750" s="294"/>
      <c r="Z750" s="261"/>
      <c r="AA750" s="261"/>
      <c r="AB750" s="294"/>
      <c r="AC750" s="239"/>
      <c r="AD750" s="278"/>
      <c r="AE750" s="278"/>
      <c r="AF750" s="238"/>
      <c r="AG750" s="239"/>
      <c r="AH750" s="294"/>
      <c r="AI750" s="294"/>
      <c r="AJ750" s="238"/>
    </row>
    <row r="751" spans="2:36" ht="40.200000000000003" customHeight="1" x14ac:dyDescent="0.3">
      <c r="B751" s="277"/>
      <c r="C751" s="277"/>
      <c r="D751" s="277"/>
      <c r="E751" s="227"/>
      <c r="F751" s="227"/>
      <c r="G751" s="227"/>
      <c r="H751" s="233"/>
      <c r="I751" s="238"/>
      <c r="J751" s="11" t="s">
        <v>127</v>
      </c>
      <c r="K751" s="7" t="s">
        <v>128</v>
      </c>
      <c r="L751" s="7" t="s">
        <v>85</v>
      </c>
      <c r="M751" s="63">
        <v>120</v>
      </c>
      <c r="N751" s="239"/>
      <c r="O751" s="277"/>
      <c r="P751" s="238"/>
      <c r="Q751" s="238"/>
      <c r="R751" s="265"/>
      <c r="S751" s="265"/>
      <c r="T751" s="271"/>
      <c r="U751" s="271"/>
      <c r="V751" s="261"/>
      <c r="W751" s="261"/>
      <c r="X751" s="261"/>
      <c r="Y751" s="294"/>
      <c r="Z751" s="261"/>
      <c r="AA751" s="261"/>
      <c r="AB751" s="294"/>
      <c r="AC751" s="239"/>
      <c r="AD751" s="278"/>
      <c r="AE751" s="278"/>
      <c r="AF751" s="238"/>
      <c r="AG751" s="239"/>
      <c r="AH751" s="294"/>
      <c r="AI751" s="294"/>
      <c r="AJ751" s="238"/>
    </row>
    <row r="752" spans="2:36" ht="96.6" x14ac:dyDescent="0.3">
      <c r="B752" s="238" t="s">
        <v>622</v>
      </c>
      <c r="C752" s="238" t="s">
        <v>608</v>
      </c>
      <c r="D752" s="238" t="s">
        <v>66</v>
      </c>
      <c r="E752" s="227" t="s">
        <v>67</v>
      </c>
      <c r="F752" s="227" t="s">
        <v>607</v>
      </c>
      <c r="G752" s="227" t="s">
        <v>609</v>
      </c>
      <c r="H752" s="231" t="s">
        <v>70</v>
      </c>
      <c r="I752" s="238" t="s">
        <v>98</v>
      </c>
      <c r="J752" s="11" t="s">
        <v>207</v>
      </c>
      <c r="K752" s="7" t="s">
        <v>107</v>
      </c>
      <c r="L752" s="7" t="s">
        <v>86</v>
      </c>
      <c r="M752" s="7">
        <v>40</v>
      </c>
      <c r="N752" s="239" t="s">
        <v>108</v>
      </c>
      <c r="O752" s="277" t="s">
        <v>616</v>
      </c>
      <c r="P752" s="238" t="s">
        <v>75</v>
      </c>
      <c r="Q752" s="238" t="s">
        <v>76</v>
      </c>
      <c r="R752" s="265" t="s">
        <v>77</v>
      </c>
      <c r="S752" s="265" t="s">
        <v>109</v>
      </c>
      <c r="T752" s="271">
        <f>V752+Y752</f>
        <v>129357.78</v>
      </c>
      <c r="U752" s="271" t="s">
        <v>79</v>
      </c>
      <c r="V752" s="239">
        <v>109954.11</v>
      </c>
      <c r="W752" s="261" t="s">
        <v>98</v>
      </c>
      <c r="X752" s="261" t="s">
        <v>98</v>
      </c>
      <c r="Y752" s="239">
        <v>19403.669999999998</v>
      </c>
      <c r="Z752" s="261" t="s">
        <v>98</v>
      </c>
      <c r="AA752" s="261" t="s">
        <v>98</v>
      </c>
      <c r="AB752" s="250">
        <v>11248.5</v>
      </c>
      <c r="AC752" s="239" t="s">
        <v>149</v>
      </c>
      <c r="AD752" s="278" t="s">
        <v>79</v>
      </c>
      <c r="AE752" s="278">
        <f>V752+Y752</f>
        <v>129357.78</v>
      </c>
      <c r="AF752" s="238" t="s">
        <v>79</v>
      </c>
      <c r="AG752" s="239" t="s">
        <v>33</v>
      </c>
      <c r="AH752" s="294" t="s">
        <v>157</v>
      </c>
      <c r="AI752" s="294" t="s">
        <v>158</v>
      </c>
      <c r="AJ752" s="239"/>
    </row>
    <row r="753" spans="2:36" ht="41.4" x14ac:dyDescent="0.3">
      <c r="B753" s="277"/>
      <c r="C753" s="277"/>
      <c r="D753" s="277"/>
      <c r="E753" s="227"/>
      <c r="F753" s="227"/>
      <c r="G753" s="227"/>
      <c r="H753" s="232"/>
      <c r="I753" s="238"/>
      <c r="J753" s="11" t="s">
        <v>111</v>
      </c>
      <c r="K753" s="7" t="s">
        <v>112</v>
      </c>
      <c r="L753" s="7" t="s">
        <v>85</v>
      </c>
      <c r="M753" s="7">
        <v>2</v>
      </c>
      <c r="N753" s="239"/>
      <c r="O753" s="277"/>
      <c r="P753" s="238"/>
      <c r="Q753" s="238"/>
      <c r="R753" s="265"/>
      <c r="S753" s="265"/>
      <c r="T753" s="271"/>
      <c r="U753" s="271"/>
      <c r="V753" s="294"/>
      <c r="W753" s="261"/>
      <c r="X753" s="261"/>
      <c r="Y753" s="294"/>
      <c r="Z753" s="261"/>
      <c r="AA753" s="261"/>
      <c r="AB753" s="294"/>
      <c r="AC753" s="239"/>
      <c r="AD753" s="278"/>
      <c r="AE753" s="278"/>
      <c r="AF753" s="238"/>
      <c r="AG753" s="239"/>
      <c r="AH753" s="294"/>
      <c r="AI753" s="294"/>
      <c r="AJ753" s="238"/>
    </row>
    <row r="754" spans="2:36" ht="40.200000000000003" customHeight="1" x14ac:dyDescent="0.3">
      <c r="B754" s="277"/>
      <c r="C754" s="277"/>
      <c r="D754" s="277"/>
      <c r="E754" s="227"/>
      <c r="F754" s="227"/>
      <c r="G754" s="227"/>
      <c r="H754" s="233"/>
      <c r="I754" s="238"/>
      <c r="J754" s="11" t="s">
        <v>127</v>
      </c>
      <c r="K754" s="7" t="s">
        <v>128</v>
      </c>
      <c r="L754" s="7" t="s">
        <v>85</v>
      </c>
      <c r="M754" s="63">
        <v>68</v>
      </c>
      <c r="N754" s="239"/>
      <c r="O754" s="277"/>
      <c r="P754" s="238"/>
      <c r="Q754" s="238"/>
      <c r="R754" s="265"/>
      <c r="S754" s="265"/>
      <c r="T754" s="271"/>
      <c r="U754" s="271"/>
      <c r="V754" s="294"/>
      <c r="W754" s="261"/>
      <c r="X754" s="261"/>
      <c r="Y754" s="294"/>
      <c r="Z754" s="261"/>
      <c r="AA754" s="261"/>
      <c r="AB754" s="294"/>
      <c r="AC754" s="239"/>
      <c r="AD754" s="278"/>
      <c r="AE754" s="278"/>
      <c r="AF754" s="238"/>
      <c r="AG754" s="239"/>
      <c r="AH754" s="294"/>
      <c r="AI754" s="294"/>
      <c r="AJ754" s="238"/>
    </row>
    <row r="755" spans="2:36" ht="40.200000000000003" customHeight="1" x14ac:dyDescent="0.3">
      <c r="B755" s="270" t="s">
        <v>1158</v>
      </c>
      <c r="C755" s="270" t="s">
        <v>610</v>
      </c>
      <c r="D755" s="270" t="s">
        <v>66</v>
      </c>
      <c r="E755" s="322" t="s">
        <v>67</v>
      </c>
      <c r="F755" s="322" t="s">
        <v>611</v>
      </c>
      <c r="G755" s="322" t="s">
        <v>612</v>
      </c>
      <c r="H755" s="306" t="s">
        <v>70</v>
      </c>
      <c r="I755" s="270" t="s">
        <v>98</v>
      </c>
      <c r="J755" s="20" t="s">
        <v>113</v>
      </c>
      <c r="K755" s="27" t="s">
        <v>114</v>
      </c>
      <c r="L755" s="27" t="s">
        <v>115</v>
      </c>
      <c r="M755" s="27">
        <v>3</v>
      </c>
      <c r="N755" s="279" t="s">
        <v>108</v>
      </c>
      <c r="O755" s="270" t="s">
        <v>616</v>
      </c>
      <c r="P755" s="306" t="s">
        <v>75</v>
      </c>
      <c r="Q755" s="306" t="s">
        <v>76</v>
      </c>
      <c r="R755" s="306" t="s">
        <v>77</v>
      </c>
      <c r="S755" s="310" t="s">
        <v>109</v>
      </c>
      <c r="T755" s="286">
        <f>+V755+Y755</f>
        <v>188235.29</v>
      </c>
      <c r="U755" s="286" t="s">
        <v>98</v>
      </c>
      <c r="V755" s="403">
        <v>160000</v>
      </c>
      <c r="W755" s="269"/>
      <c r="X755" s="269"/>
      <c r="Y755" s="403">
        <v>28235.29</v>
      </c>
      <c r="Z755" s="269"/>
      <c r="AA755" s="269"/>
      <c r="AB755" s="403">
        <v>16368.29</v>
      </c>
      <c r="AC755" s="279" t="s">
        <v>80</v>
      </c>
      <c r="AD755" s="269" t="s">
        <v>98</v>
      </c>
      <c r="AE755" s="269"/>
      <c r="AF755" s="286"/>
      <c r="AG755" s="269"/>
      <c r="AH755" s="326" t="s">
        <v>176</v>
      </c>
      <c r="AI755" s="326" t="s">
        <v>160</v>
      </c>
      <c r="AJ755" s="270"/>
    </row>
    <row r="756" spans="2:36" ht="40.200000000000003" customHeight="1" x14ac:dyDescent="0.3">
      <c r="B756" s="329"/>
      <c r="C756" s="329"/>
      <c r="D756" s="329"/>
      <c r="E756" s="322"/>
      <c r="F756" s="322"/>
      <c r="G756" s="322"/>
      <c r="H756" s="307"/>
      <c r="I756" s="270"/>
      <c r="J756" s="20" t="s">
        <v>116</v>
      </c>
      <c r="K756" s="27" t="s">
        <v>117</v>
      </c>
      <c r="L756" s="27" t="s">
        <v>85</v>
      </c>
      <c r="M756" s="27">
        <v>1</v>
      </c>
      <c r="N756" s="279"/>
      <c r="O756" s="270"/>
      <c r="P756" s="307"/>
      <c r="Q756" s="307"/>
      <c r="R756" s="307"/>
      <c r="S756" s="310"/>
      <c r="T756" s="286"/>
      <c r="U756" s="286"/>
      <c r="V756" s="326"/>
      <c r="W756" s="269"/>
      <c r="X756" s="269"/>
      <c r="Y756" s="326"/>
      <c r="Z756" s="269"/>
      <c r="AA756" s="269"/>
      <c r="AB756" s="326"/>
      <c r="AC756" s="279"/>
      <c r="AD756" s="269"/>
      <c r="AE756" s="269"/>
      <c r="AF756" s="286"/>
      <c r="AG756" s="269"/>
      <c r="AH756" s="326"/>
      <c r="AI756" s="326"/>
      <c r="AJ756" s="270"/>
    </row>
    <row r="757" spans="2:36" ht="40.200000000000003" customHeight="1" x14ac:dyDescent="0.3">
      <c r="B757" s="329"/>
      <c r="C757" s="329"/>
      <c r="D757" s="329"/>
      <c r="E757" s="322"/>
      <c r="F757" s="322"/>
      <c r="G757" s="322"/>
      <c r="H757" s="307"/>
      <c r="I757" s="270"/>
      <c r="J757" s="20" t="s">
        <v>208</v>
      </c>
      <c r="K757" s="27" t="s">
        <v>118</v>
      </c>
      <c r="L757" s="27" t="s">
        <v>119</v>
      </c>
      <c r="M757" s="27">
        <v>1</v>
      </c>
      <c r="N757" s="279"/>
      <c r="O757" s="270"/>
      <c r="P757" s="307"/>
      <c r="Q757" s="307"/>
      <c r="R757" s="307"/>
      <c r="S757" s="310"/>
      <c r="T757" s="286"/>
      <c r="U757" s="286"/>
      <c r="V757" s="326"/>
      <c r="W757" s="269"/>
      <c r="X757" s="269"/>
      <c r="Y757" s="326"/>
      <c r="Z757" s="269"/>
      <c r="AA757" s="269"/>
      <c r="AB757" s="326"/>
      <c r="AC757" s="279"/>
      <c r="AD757" s="269"/>
      <c r="AE757" s="269"/>
      <c r="AF757" s="286"/>
      <c r="AG757" s="269"/>
      <c r="AH757" s="326"/>
      <c r="AI757" s="326"/>
      <c r="AJ757" s="270"/>
    </row>
    <row r="758" spans="2:36" ht="40.200000000000003" customHeight="1" x14ac:dyDescent="0.3">
      <c r="B758" s="329"/>
      <c r="C758" s="329"/>
      <c r="D758" s="329"/>
      <c r="E758" s="322"/>
      <c r="F758" s="322"/>
      <c r="G758" s="322"/>
      <c r="H758" s="308"/>
      <c r="I758" s="270"/>
      <c r="J758" s="20" t="s">
        <v>120</v>
      </c>
      <c r="K758" s="27" t="s">
        <v>121</v>
      </c>
      <c r="L758" s="27" t="s">
        <v>119</v>
      </c>
      <c r="M758" s="27">
        <v>1</v>
      </c>
      <c r="N758" s="279"/>
      <c r="O758" s="270"/>
      <c r="P758" s="308"/>
      <c r="Q758" s="308"/>
      <c r="R758" s="308"/>
      <c r="S758" s="310"/>
      <c r="T758" s="286"/>
      <c r="U758" s="286"/>
      <c r="V758" s="326"/>
      <c r="W758" s="269"/>
      <c r="X758" s="269"/>
      <c r="Y758" s="326"/>
      <c r="Z758" s="269"/>
      <c r="AA758" s="269"/>
      <c r="AB758" s="326"/>
      <c r="AC758" s="279"/>
      <c r="AD758" s="269"/>
      <c r="AE758" s="269"/>
      <c r="AF758" s="286"/>
      <c r="AG758" s="269"/>
      <c r="AH758" s="326"/>
      <c r="AI758" s="326"/>
      <c r="AJ758" s="270"/>
    </row>
    <row r="759" spans="2:36" ht="96.6" x14ac:dyDescent="0.3">
      <c r="B759" s="238" t="s">
        <v>623</v>
      </c>
      <c r="C759" s="238" t="s">
        <v>613</v>
      </c>
      <c r="D759" s="238" t="s">
        <v>66</v>
      </c>
      <c r="E759" s="227" t="s">
        <v>67</v>
      </c>
      <c r="F759" s="227" t="s">
        <v>607</v>
      </c>
      <c r="G759" s="227" t="s">
        <v>609</v>
      </c>
      <c r="H759" s="231" t="s">
        <v>70</v>
      </c>
      <c r="I759" s="238" t="s">
        <v>98</v>
      </c>
      <c r="J759" s="11" t="s">
        <v>207</v>
      </c>
      <c r="K759" s="7" t="s">
        <v>107</v>
      </c>
      <c r="L759" s="7" t="s">
        <v>86</v>
      </c>
      <c r="M759" s="7">
        <v>40</v>
      </c>
      <c r="N759" s="239" t="s">
        <v>108</v>
      </c>
      <c r="O759" s="238" t="s">
        <v>616</v>
      </c>
      <c r="P759" s="231" t="s">
        <v>75</v>
      </c>
      <c r="Q759" s="231" t="s">
        <v>76</v>
      </c>
      <c r="R759" s="231" t="s">
        <v>77</v>
      </c>
      <c r="S759" s="265" t="s">
        <v>109</v>
      </c>
      <c r="T759" s="271">
        <f>V759+Y759</f>
        <v>139591.32</v>
      </c>
      <c r="U759" s="271" t="s">
        <v>79</v>
      </c>
      <c r="V759" s="250">
        <v>118652.62</v>
      </c>
      <c r="W759" s="261" t="s">
        <v>98</v>
      </c>
      <c r="X759" s="261" t="s">
        <v>98</v>
      </c>
      <c r="Y759" s="250">
        <v>20938.7</v>
      </c>
      <c r="Z759" s="261" t="s">
        <v>98</v>
      </c>
      <c r="AA759" s="261" t="s">
        <v>98</v>
      </c>
      <c r="AB759" s="250">
        <v>12138.38</v>
      </c>
      <c r="AC759" s="239" t="s">
        <v>149</v>
      </c>
      <c r="AD759" s="278" t="s">
        <v>79</v>
      </c>
      <c r="AE759" s="278">
        <f>V759+Y759</f>
        <v>139591.32</v>
      </c>
      <c r="AF759" s="238" t="s">
        <v>79</v>
      </c>
      <c r="AG759" s="239" t="s">
        <v>33</v>
      </c>
      <c r="AH759" s="294" t="s">
        <v>246</v>
      </c>
      <c r="AI759" s="294" t="s">
        <v>247</v>
      </c>
      <c r="AJ759" s="239"/>
    </row>
    <row r="760" spans="2:36" ht="41.4" x14ac:dyDescent="0.3">
      <c r="B760" s="277"/>
      <c r="C760" s="277"/>
      <c r="D760" s="277"/>
      <c r="E760" s="227"/>
      <c r="F760" s="227"/>
      <c r="G760" s="227"/>
      <c r="H760" s="232"/>
      <c r="I760" s="238"/>
      <c r="J760" s="11" t="s">
        <v>111</v>
      </c>
      <c r="K760" s="7" t="s">
        <v>112</v>
      </c>
      <c r="L760" s="7" t="s">
        <v>85</v>
      </c>
      <c r="M760" s="7">
        <v>2</v>
      </c>
      <c r="N760" s="239"/>
      <c r="O760" s="238"/>
      <c r="P760" s="232"/>
      <c r="Q760" s="232"/>
      <c r="R760" s="232"/>
      <c r="S760" s="265"/>
      <c r="T760" s="271"/>
      <c r="U760" s="271"/>
      <c r="V760" s="294"/>
      <c r="W760" s="261"/>
      <c r="X760" s="261"/>
      <c r="Y760" s="294"/>
      <c r="Z760" s="261"/>
      <c r="AA760" s="261"/>
      <c r="AB760" s="294"/>
      <c r="AC760" s="239"/>
      <c r="AD760" s="278"/>
      <c r="AE760" s="278"/>
      <c r="AF760" s="238"/>
      <c r="AG760" s="239"/>
      <c r="AH760" s="294"/>
      <c r="AI760" s="294"/>
      <c r="AJ760" s="238"/>
    </row>
    <row r="761" spans="2:36" ht="40.200000000000003" customHeight="1" x14ac:dyDescent="0.3">
      <c r="B761" s="277"/>
      <c r="C761" s="277"/>
      <c r="D761" s="277"/>
      <c r="E761" s="227"/>
      <c r="F761" s="227"/>
      <c r="G761" s="227"/>
      <c r="H761" s="233"/>
      <c r="I761" s="238"/>
      <c r="J761" s="11" t="s">
        <v>127</v>
      </c>
      <c r="K761" s="7" t="s">
        <v>128</v>
      </c>
      <c r="L761" s="7" t="s">
        <v>85</v>
      </c>
      <c r="M761" s="63">
        <v>65</v>
      </c>
      <c r="N761" s="239"/>
      <c r="O761" s="238"/>
      <c r="P761" s="233"/>
      <c r="Q761" s="233"/>
      <c r="R761" s="233"/>
      <c r="S761" s="265"/>
      <c r="T761" s="271"/>
      <c r="U761" s="271"/>
      <c r="V761" s="294"/>
      <c r="W761" s="261"/>
      <c r="X761" s="261"/>
      <c r="Y761" s="294"/>
      <c r="Z761" s="261"/>
      <c r="AA761" s="261"/>
      <c r="AB761" s="294"/>
      <c r="AC761" s="239"/>
      <c r="AD761" s="278"/>
      <c r="AE761" s="278"/>
      <c r="AF761" s="238"/>
      <c r="AG761" s="239"/>
      <c r="AH761" s="294"/>
      <c r="AI761" s="294"/>
      <c r="AJ761" s="238"/>
    </row>
    <row r="762" spans="2:36" ht="124.2" customHeight="1" x14ac:dyDescent="0.3">
      <c r="B762" s="238" t="s">
        <v>624</v>
      </c>
      <c r="C762" s="238" t="s">
        <v>614</v>
      </c>
      <c r="D762" s="238" t="s">
        <v>66</v>
      </c>
      <c r="E762" s="227" t="s">
        <v>67</v>
      </c>
      <c r="F762" s="227" t="s">
        <v>607</v>
      </c>
      <c r="G762" s="227" t="s">
        <v>609</v>
      </c>
      <c r="H762" s="231" t="s">
        <v>70</v>
      </c>
      <c r="I762" s="238" t="s">
        <v>98</v>
      </c>
      <c r="J762" s="11" t="s">
        <v>207</v>
      </c>
      <c r="K762" s="7" t="s">
        <v>107</v>
      </c>
      <c r="L762" s="7" t="s">
        <v>86</v>
      </c>
      <c r="M762" s="7">
        <v>40</v>
      </c>
      <c r="N762" s="239" t="s">
        <v>108</v>
      </c>
      <c r="O762" s="238" t="s">
        <v>616</v>
      </c>
      <c r="P762" s="231" t="s">
        <v>75</v>
      </c>
      <c r="Q762" s="231" t="s">
        <v>76</v>
      </c>
      <c r="R762" s="231" t="s">
        <v>77</v>
      </c>
      <c r="S762" s="265" t="s">
        <v>109</v>
      </c>
      <c r="T762" s="271">
        <f>V762+Y762</f>
        <v>106875.98</v>
      </c>
      <c r="U762" s="271" t="s">
        <v>79</v>
      </c>
      <c r="V762" s="250">
        <v>90844.58</v>
      </c>
      <c r="W762" s="261" t="s">
        <v>98</v>
      </c>
      <c r="X762" s="261" t="s">
        <v>98</v>
      </c>
      <c r="Y762" s="250">
        <v>16031.4</v>
      </c>
      <c r="Z762" s="261" t="s">
        <v>98</v>
      </c>
      <c r="AA762" s="261" t="s">
        <v>98</v>
      </c>
      <c r="AB762" s="250">
        <v>9293.56</v>
      </c>
      <c r="AC762" s="239" t="s">
        <v>149</v>
      </c>
      <c r="AD762" s="278" t="s">
        <v>79</v>
      </c>
      <c r="AE762" s="278">
        <f>V762+Y762</f>
        <v>106875.98</v>
      </c>
      <c r="AF762" s="238" t="s">
        <v>79</v>
      </c>
      <c r="AG762" s="239" t="s">
        <v>33</v>
      </c>
      <c r="AH762" s="294" t="s">
        <v>247</v>
      </c>
      <c r="AI762" s="294" t="s">
        <v>250</v>
      </c>
      <c r="AJ762" s="239"/>
    </row>
    <row r="763" spans="2:36" ht="85.2" customHeight="1" x14ac:dyDescent="0.3">
      <c r="B763" s="277"/>
      <c r="C763" s="277"/>
      <c r="D763" s="277"/>
      <c r="E763" s="227"/>
      <c r="F763" s="227"/>
      <c r="G763" s="227"/>
      <c r="H763" s="232"/>
      <c r="I763" s="238"/>
      <c r="J763" s="11" t="s">
        <v>111</v>
      </c>
      <c r="K763" s="7" t="s">
        <v>112</v>
      </c>
      <c r="L763" s="7" t="s">
        <v>85</v>
      </c>
      <c r="M763" s="7">
        <v>1</v>
      </c>
      <c r="N763" s="239"/>
      <c r="O763" s="238"/>
      <c r="P763" s="232"/>
      <c r="Q763" s="232"/>
      <c r="R763" s="232"/>
      <c r="S763" s="265"/>
      <c r="T763" s="271"/>
      <c r="U763" s="271"/>
      <c r="V763" s="294"/>
      <c r="W763" s="261"/>
      <c r="X763" s="261"/>
      <c r="Y763" s="294"/>
      <c r="Z763" s="261"/>
      <c r="AA763" s="261"/>
      <c r="AB763" s="294"/>
      <c r="AC763" s="239"/>
      <c r="AD763" s="278"/>
      <c r="AE763" s="278"/>
      <c r="AF763" s="238"/>
      <c r="AG763" s="239"/>
      <c r="AH763" s="294"/>
      <c r="AI763" s="294"/>
      <c r="AJ763" s="238"/>
    </row>
    <row r="764" spans="2:36" ht="68.099999999999994" customHeight="1" x14ac:dyDescent="0.3">
      <c r="B764" s="277"/>
      <c r="C764" s="277"/>
      <c r="D764" s="277"/>
      <c r="E764" s="227"/>
      <c r="F764" s="227"/>
      <c r="G764" s="227"/>
      <c r="H764" s="233"/>
      <c r="I764" s="238"/>
      <c r="J764" s="11" t="s">
        <v>127</v>
      </c>
      <c r="K764" s="7" t="s">
        <v>128</v>
      </c>
      <c r="L764" s="7" t="s">
        <v>85</v>
      </c>
      <c r="M764" s="63">
        <v>40</v>
      </c>
      <c r="N764" s="239"/>
      <c r="O764" s="238"/>
      <c r="P764" s="233"/>
      <c r="Q764" s="233"/>
      <c r="R764" s="233"/>
      <c r="S764" s="265"/>
      <c r="T764" s="271"/>
      <c r="U764" s="271"/>
      <c r="V764" s="294"/>
      <c r="W764" s="261"/>
      <c r="X764" s="261"/>
      <c r="Y764" s="294"/>
      <c r="Z764" s="261"/>
      <c r="AA764" s="261"/>
      <c r="AB764" s="294"/>
      <c r="AC764" s="239"/>
      <c r="AD764" s="278"/>
      <c r="AE764" s="278"/>
      <c r="AF764" s="238"/>
      <c r="AG764" s="239"/>
      <c r="AH764" s="294"/>
      <c r="AI764" s="294"/>
      <c r="AJ764" s="238"/>
    </row>
    <row r="765" spans="2:36" ht="116.1" customHeight="1" x14ac:dyDescent="0.3">
      <c r="B765" s="238" t="s">
        <v>625</v>
      </c>
      <c r="C765" s="238" t="s">
        <v>615</v>
      </c>
      <c r="D765" s="238" t="s">
        <v>66</v>
      </c>
      <c r="E765" s="227" t="s">
        <v>67</v>
      </c>
      <c r="F765" s="227" t="s">
        <v>607</v>
      </c>
      <c r="G765" s="227" t="s">
        <v>609</v>
      </c>
      <c r="H765" s="231" t="s">
        <v>70</v>
      </c>
      <c r="I765" s="238" t="s">
        <v>98</v>
      </c>
      <c r="J765" s="11" t="s">
        <v>207</v>
      </c>
      <c r="K765" s="7" t="s">
        <v>107</v>
      </c>
      <c r="L765" s="7" t="s">
        <v>86</v>
      </c>
      <c r="M765" s="7">
        <v>40</v>
      </c>
      <c r="N765" s="239" t="s">
        <v>108</v>
      </c>
      <c r="O765" s="238" t="s">
        <v>616</v>
      </c>
      <c r="P765" s="231" t="s">
        <v>75</v>
      </c>
      <c r="Q765" s="231" t="s">
        <v>76</v>
      </c>
      <c r="R765" s="231" t="s">
        <v>77</v>
      </c>
      <c r="S765" s="265" t="s">
        <v>109</v>
      </c>
      <c r="T765" s="271">
        <f>V765+Y765</f>
        <v>144935.07</v>
      </c>
      <c r="U765" s="271" t="s">
        <v>79</v>
      </c>
      <c r="V765" s="239">
        <v>123194.82</v>
      </c>
      <c r="W765" s="261" t="s">
        <v>98</v>
      </c>
      <c r="X765" s="261" t="s">
        <v>98</v>
      </c>
      <c r="Y765" s="239">
        <v>21740.25</v>
      </c>
      <c r="Z765" s="261" t="s">
        <v>98</v>
      </c>
      <c r="AA765" s="261" t="s">
        <v>98</v>
      </c>
      <c r="AB765" s="250">
        <v>12603.05</v>
      </c>
      <c r="AC765" s="239" t="s">
        <v>149</v>
      </c>
      <c r="AD765" s="278" t="s">
        <v>79</v>
      </c>
      <c r="AE765" s="278">
        <f>V765+Y765</f>
        <v>144935.07</v>
      </c>
      <c r="AF765" s="238" t="s">
        <v>79</v>
      </c>
      <c r="AG765" s="239" t="s">
        <v>33</v>
      </c>
      <c r="AH765" s="294" t="s">
        <v>253</v>
      </c>
      <c r="AI765" s="294" t="s">
        <v>166</v>
      </c>
      <c r="AJ765" s="239"/>
    </row>
    <row r="766" spans="2:36" ht="73.2" customHeight="1" x14ac:dyDescent="0.3">
      <c r="B766" s="277"/>
      <c r="C766" s="277"/>
      <c r="D766" s="277"/>
      <c r="E766" s="227"/>
      <c r="F766" s="227"/>
      <c r="G766" s="227"/>
      <c r="H766" s="232"/>
      <c r="I766" s="238"/>
      <c r="J766" s="11" t="s">
        <v>111</v>
      </c>
      <c r="K766" s="7" t="s">
        <v>112</v>
      </c>
      <c r="L766" s="7" t="s">
        <v>85</v>
      </c>
      <c r="M766" s="7">
        <v>2</v>
      </c>
      <c r="N766" s="239"/>
      <c r="O766" s="238"/>
      <c r="P766" s="232"/>
      <c r="Q766" s="232"/>
      <c r="R766" s="232"/>
      <c r="S766" s="265"/>
      <c r="T766" s="271"/>
      <c r="U766" s="271"/>
      <c r="V766" s="294"/>
      <c r="W766" s="261"/>
      <c r="X766" s="261"/>
      <c r="Y766" s="294"/>
      <c r="Z766" s="261"/>
      <c r="AA766" s="261"/>
      <c r="AB766" s="294"/>
      <c r="AC766" s="239"/>
      <c r="AD766" s="278"/>
      <c r="AE766" s="278"/>
      <c r="AF766" s="238"/>
      <c r="AG766" s="239"/>
      <c r="AH766" s="294"/>
      <c r="AI766" s="294"/>
      <c r="AJ766" s="238"/>
    </row>
    <row r="767" spans="2:36" ht="86.1" customHeight="1" x14ac:dyDescent="0.3">
      <c r="B767" s="277"/>
      <c r="C767" s="277"/>
      <c r="D767" s="277"/>
      <c r="E767" s="227"/>
      <c r="F767" s="227"/>
      <c r="G767" s="227"/>
      <c r="H767" s="233"/>
      <c r="I767" s="238"/>
      <c r="J767" s="11" t="s">
        <v>127</v>
      </c>
      <c r="K767" s="7" t="s">
        <v>128</v>
      </c>
      <c r="L767" s="7" t="s">
        <v>85</v>
      </c>
      <c r="M767" s="63">
        <v>67</v>
      </c>
      <c r="N767" s="239"/>
      <c r="O767" s="238"/>
      <c r="P767" s="233"/>
      <c r="Q767" s="233"/>
      <c r="R767" s="233"/>
      <c r="S767" s="265"/>
      <c r="T767" s="271"/>
      <c r="U767" s="271"/>
      <c r="V767" s="294"/>
      <c r="W767" s="261"/>
      <c r="X767" s="261"/>
      <c r="Y767" s="294"/>
      <c r="Z767" s="261"/>
      <c r="AA767" s="261"/>
      <c r="AB767" s="294"/>
      <c r="AC767" s="239"/>
      <c r="AD767" s="278"/>
      <c r="AE767" s="278"/>
      <c r="AF767" s="238"/>
      <c r="AG767" s="239"/>
      <c r="AH767" s="294"/>
      <c r="AI767" s="294"/>
      <c r="AJ767" s="238"/>
    </row>
    <row r="768" spans="2:36" ht="143.1" customHeight="1" x14ac:dyDescent="0.3">
      <c r="B768" s="270" t="s">
        <v>1043</v>
      </c>
      <c r="C768" s="270" t="s">
        <v>613</v>
      </c>
      <c r="D768" s="270" t="s">
        <v>66</v>
      </c>
      <c r="E768" s="322" t="s">
        <v>67</v>
      </c>
      <c r="F768" s="322" t="s">
        <v>607</v>
      </c>
      <c r="G768" s="322" t="s">
        <v>609</v>
      </c>
      <c r="H768" s="306" t="s">
        <v>70</v>
      </c>
      <c r="I768" s="270" t="s">
        <v>98</v>
      </c>
      <c r="J768" s="20" t="s">
        <v>207</v>
      </c>
      <c r="K768" s="27" t="s">
        <v>107</v>
      </c>
      <c r="L768" s="27" t="s">
        <v>86</v>
      </c>
      <c r="M768" s="27">
        <v>40</v>
      </c>
      <c r="N768" s="279" t="s">
        <v>108</v>
      </c>
      <c r="O768" s="270" t="s">
        <v>616</v>
      </c>
      <c r="P768" s="306" t="s">
        <v>75</v>
      </c>
      <c r="Q768" s="306" t="s">
        <v>76</v>
      </c>
      <c r="R768" s="306" t="s">
        <v>77</v>
      </c>
      <c r="S768" s="310" t="s">
        <v>109</v>
      </c>
      <c r="T768" s="286">
        <f>V768+Y768</f>
        <v>69795.66</v>
      </c>
      <c r="U768" s="286" t="s">
        <v>79</v>
      </c>
      <c r="V768" s="403">
        <v>59326.31</v>
      </c>
      <c r="W768" s="269" t="s">
        <v>98</v>
      </c>
      <c r="X768" s="269" t="s">
        <v>98</v>
      </c>
      <c r="Y768" s="403">
        <v>10469.35</v>
      </c>
      <c r="Z768" s="269" t="s">
        <v>98</v>
      </c>
      <c r="AA768" s="269" t="s">
        <v>98</v>
      </c>
      <c r="AB768" s="403">
        <v>6069.19</v>
      </c>
      <c r="AC768" s="279" t="s">
        <v>149</v>
      </c>
      <c r="AD768" s="295" t="s">
        <v>79</v>
      </c>
      <c r="AE768" s="295">
        <f>V768+Y768</f>
        <v>69795.66</v>
      </c>
      <c r="AF768" s="270" t="s">
        <v>79</v>
      </c>
      <c r="AG768" s="279" t="s">
        <v>33</v>
      </c>
      <c r="AH768" s="326" t="s">
        <v>232</v>
      </c>
      <c r="AI768" s="326" t="s">
        <v>405</v>
      </c>
      <c r="AJ768" s="270"/>
    </row>
    <row r="769" spans="2:36" ht="69" customHeight="1" x14ac:dyDescent="0.3">
      <c r="B769" s="469"/>
      <c r="C769" s="588"/>
      <c r="D769" s="589"/>
      <c r="E769" s="447"/>
      <c r="F769" s="587"/>
      <c r="G769" s="447"/>
      <c r="H769" s="307"/>
      <c r="I769" s="270"/>
      <c r="J769" s="20" t="s">
        <v>111</v>
      </c>
      <c r="K769" s="27" t="s">
        <v>112</v>
      </c>
      <c r="L769" s="27" t="s">
        <v>85</v>
      </c>
      <c r="M769" s="27">
        <v>1</v>
      </c>
      <c r="N769" s="279"/>
      <c r="O769" s="270"/>
      <c r="P769" s="307"/>
      <c r="Q769" s="307"/>
      <c r="R769" s="307"/>
      <c r="S769" s="310"/>
      <c r="T769" s="286"/>
      <c r="U769" s="286"/>
      <c r="V769" s="326"/>
      <c r="W769" s="269"/>
      <c r="X769" s="269"/>
      <c r="Y769" s="326"/>
      <c r="Z769" s="269"/>
      <c r="AA769" s="269"/>
      <c r="AB769" s="326"/>
      <c r="AC769" s="279"/>
      <c r="AD769" s="295"/>
      <c r="AE769" s="295"/>
      <c r="AF769" s="270"/>
      <c r="AG769" s="279"/>
      <c r="AH769" s="326"/>
      <c r="AI769" s="326"/>
      <c r="AJ769" s="270"/>
    </row>
    <row r="770" spans="2:36" ht="64.2" customHeight="1" x14ac:dyDescent="0.3">
      <c r="B770" s="469"/>
      <c r="C770" s="588"/>
      <c r="D770" s="589"/>
      <c r="E770" s="447"/>
      <c r="F770" s="587"/>
      <c r="G770" s="447"/>
      <c r="H770" s="308"/>
      <c r="I770" s="270"/>
      <c r="J770" s="20" t="s">
        <v>127</v>
      </c>
      <c r="K770" s="27" t="s">
        <v>128</v>
      </c>
      <c r="L770" s="27" t="s">
        <v>85</v>
      </c>
      <c r="M770" s="61">
        <v>32</v>
      </c>
      <c r="N770" s="279"/>
      <c r="O770" s="270"/>
      <c r="P770" s="308"/>
      <c r="Q770" s="308"/>
      <c r="R770" s="308"/>
      <c r="S770" s="310"/>
      <c r="T770" s="286"/>
      <c r="U770" s="286"/>
      <c r="V770" s="326"/>
      <c r="W770" s="269"/>
      <c r="X770" s="269"/>
      <c r="Y770" s="326"/>
      <c r="Z770" s="269"/>
      <c r="AA770" s="269"/>
      <c r="AB770" s="326"/>
      <c r="AC770" s="279"/>
      <c r="AD770" s="295"/>
      <c r="AE770" s="295"/>
      <c r="AF770" s="270"/>
      <c r="AG770" s="279"/>
      <c r="AH770" s="326"/>
      <c r="AI770" s="326"/>
      <c r="AJ770" s="270"/>
    </row>
    <row r="771" spans="2:36" ht="119.25" customHeight="1" x14ac:dyDescent="0.3">
      <c r="B771" s="238" t="s">
        <v>943</v>
      </c>
      <c r="C771" s="238" t="s">
        <v>944</v>
      </c>
      <c r="D771" s="238" t="s">
        <v>66</v>
      </c>
      <c r="E771" s="227" t="s">
        <v>67</v>
      </c>
      <c r="F771" s="227" t="s">
        <v>607</v>
      </c>
      <c r="G771" s="227" t="s">
        <v>609</v>
      </c>
      <c r="H771" s="231" t="s">
        <v>70</v>
      </c>
      <c r="I771" s="238" t="s">
        <v>98</v>
      </c>
      <c r="J771" s="11" t="s">
        <v>207</v>
      </c>
      <c r="K771" s="7" t="s">
        <v>107</v>
      </c>
      <c r="L771" s="7" t="s">
        <v>86</v>
      </c>
      <c r="M771" s="7">
        <v>40</v>
      </c>
      <c r="N771" s="239" t="s">
        <v>108</v>
      </c>
      <c r="O771" s="277" t="s">
        <v>616</v>
      </c>
      <c r="P771" s="238" t="s">
        <v>75</v>
      </c>
      <c r="Q771" s="238" t="s">
        <v>76</v>
      </c>
      <c r="R771" s="265" t="s">
        <v>77</v>
      </c>
      <c r="S771" s="265" t="s">
        <v>109</v>
      </c>
      <c r="T771" s="271">
        <f>V771+Y771</f>
        <v>127056.07</v>
      </c>
      <c r="U771" s="271" t="s">
        <v>79</v>
      </c>
      <c r="V771" s="261">
        <v>107997.67</v>
      </c>
      <c r="W771" s="261" t="s">
        <v>98</v>
      </c>
      <c r="X771" s="261" t="s">
        <v>98</v>
      </c>
      <c r="Y771" s="239">
        <v>19058.400000000001</v>
      </c>
      <c r="Z771" s="261" t="s">
        <v>98</v>
      </c>
      <c r="AA771" s="261" t="s">
        <v>98</v>
      </c>
      <c r="AB771" s="250">
        <v>11048.35</v>
      </c>
      <c r="AC771" s="239" t="s">
        <v>149</v>
      </c>
      <c r="AD771" s="278" t="s">
        <v>79</v>
      </c>
      <c r="AE771" s="278">
        <f>V771+Y771</f>
        <v>127056.07</v>
      </c>
      <c r="AF771" s="238" t="s">
        <v>79</v>
      </c>
      <c r="AG771" s="239" t="s">
        <v>33</v>
      </c>
      <c r="AH771" s="294" t="s">
        <v>294</v>
      </c>
      <c r="AI771" s="294" t="s">
        <v>355</v>
      </c>
      <c r="AJ771" s="239"/>
    </row>
    <row r="772" spans="2:36" ht="59.25" customHeight="1" x14ac:dyDescent="0.3">
      <c r="B772" s="277"/>
      <c r="C772" s="277"/>
      <c r="D772" s="277"/>
      <c r="E772" s="227"/>
      <c r="F772" s="227"/>
      <c r="G772" s="227"/>
      <c r="H772" s="232"/>
      <c r="I772" s="238"/>
      <c r="J772" s="11" t="s">
        <v>111</v>
      </c>
      <c r="K772" s="7" t="s">
        <v>112</v>
      </c>
      <c r="L772" s="7" t="s">
        <v>85</v>
      </c>
      <c r="M772" s="7">
        <v>2</v>
      </c>
      <c r="N772" s="239"/>
      <c r="O772" s="277"/>
      <c r="P772" s="238"/>
      <c r="Q772" s="238"/>
      <c r="R772" s="265"/>
      <c r="S772" s="265"/>
      <c r="T772" s="271"/>
      <c r="U772" s="271"/>
      <c r="V772" s="261"/>
      <c r="W772" s="261"/>
      <c r="X772" s="261"/>
      <c r="Y772" s="294"/>
      <c r="Z772" s="261"/>
      <c r="AA772" s="261"/>
      <c r="AB772" s="294"/>
      <c r="AC772" s="239"/>
      <c r="AD772" s="278"/>
      <c r="AE772" s="278"/>
      <c r="AF772" s="238"/>
      <c r="AG772" s="239"/>
      <c r="AH772" s="294"/>
      <c r="AI772" s="294"/>
      <c r="AJ772" s="238"/>
    </row>
    <row r="773" spans="2:36" ht="40.200000000000003" customHeight="1" x14ac:dyDescent="0.3">
      <c r="B773" s="277"/>
      <c r="C773" s="277"/>
      <c r="D773" s="277"/>
      <c r="E773" s="227"/>
      <c r="F773" s="227"/>
      <c r="G773" s="227"/>
      <c r="H773" s="233"/>
      <c r="I773" s="238"/>
      <c r="J773" s="11" t="s">
        <v>127</v>
      </c>
      <c r="K773" s="7" t="s">
        <v>128</v>
      </c>
      <c r="L773" s="7" t="s">
        <v>85</v>
      </c>
      <c r="M773" s="63">
        <v>60</v>
      </c>
      <c r="N773" s="239"/>
      <c r="O773" s="277"/>
      <c r="P773" s="238"/>
      <c r="Q773" s="238"/>
      <c r="R773" s="265"/>
      <c r="S773" s="265"/>
      <c r="T773" s="271"/>
      <c r="U773" s="271"/>
      <c r="V773" s="261"/>
      <c r="W773" s="261"/>
      <c r="X773" s="261"/>
      <c r="Y773" s="294"/>
      <c r="Z773" s="261"/>
      <c r="AA773" s="261"/>
      <c r="AB773" s="294"/>
      <c r="AC773" s="239"/>
      <c r="AD773" s="278"/>
      <c r="AE773" s="278"/>
      <c r="AF773" s="238"/>
      <c r="AG773" s="239"/>
      <c r="AH773" s="294"/>
      <c r="AI773" s="294"/>
      <c r="AJ773" s="238"/>
    </row>
    <row r="774" spans="2:36" ht="40.200000000000003" customHeight="1" x14ac:dyDescent="0.3">
      <c r="B774" s="238" t="s">
        <v>1095</v>
      </c>
      <c r="C774" s="238" t="s">
        <v>610</v>
      </c>
      <c r="D774" s="238" t="s">
        <v>66</v>
      </c>
      <c r="E774" s="227" t="s">
        <v>67</v>
      </c>
      <c r="F774" s="227" t="s">
        <v>611</v>
      </c>
      <c r="G774" s="227" t="s">
        <v>612</v>
      </c>
      <c r="H774" s="231" t="s">
        <v>70</v>
      </c>
      <c r="I774" s="238" t="s">
        <v>98</v>
      </c>
      <c r="J774" s="11" t="s">
        <v>113</v>
      </c>
      <c r="K774" s="7" t="s">
        <v>114</v>
      </c>
      <c r="L774" s="7" t="s">
        <v>115</v>
      </c>
      <c r="M774" s="7">
        <v>3</v>
      </c>
      <c r="N774" s="239" t="s">
        <v>108</v>
      </c>
      <c r="O774" s="238" t="s">
        <v>616</v>
      </c>
      <c r="P774" s="231" t="s">
        <v>75</v>
      </c>
      <c r="Q774" s="231" t="s">
        <v>76</v>
      </c>
      <c r="R774" s="231" t="s">
        <v>77</v>
      </c>
      <c r="S774" s="265" t="s">
        <v>109</v>
      </c>
      <c r="T774" s="271">
        <f>+V774+Y774</f>
        <v>188235.29</v>
      </c>
      <c r="U774" s="271" t="s">
        <v>98</v>
      </c>
      <c r="V774" s="250">
        <v>160000</v>
      </c>
      <c r="W774" s="261"/>
      <c r="X774" s="261"/>
      <c r="Y774" s="250">
        <v>28235.29</v>
      </c>
      <c r="Z774" s="261"/>
      <c r="AA774" s="261"/>
      <c r="AB774" s="250">
        <v>16368.29</v>
      </c>
      <c r="AC774" s="239" t="s">
        <v>80</v>
      </c>
      <c r="AD774" s="261" t="s">
        <v>98</v>
      </c>
      <c r="AE774" s="261"/>
      <c r="AF774" s="271"/>
      <c r="AG774" s="261"/>
      <c r="AH774" s="294" t="s">
        <v>167</v>
      </c>
      <c r="AI774" s="294" t="s">
        <v>232</v>
      </c>
      <c r="AJ774" s="238"/>
    </row>
    <row r="775" spans="2:36" ht="40.200000000000003" customHeight="1" x14ac:dyDescent="0.3">
      <c r="B775" s="277"/>
      <c r="C775" s="277"/>
      <c r="D775" s="277"/>
      <c r="E775" s="227"/>
      <c r="F775" s="227"/>
      <c r="G775" s="227"/>
      <c r="H775" s="232"/>
      <c r="I775" s="238"/>
      <c r="J775" s="11" t="s">
        <v>116</v>
      </c>
      <c r="K775" s="7" t="s">
        <v>117</v>
      </c>
      <c r="L775" s="7" t="s">
        <v>85</v>
      </c>
      <c r="M775" s="7">
        <v>1</v>
      </c>
      <c r="N775" s="239"/>
      <c r="O775" s="238"/>
      <c r="P775" s="232"/>
      <c r="Q775" s="232"/>
      <c r="R775" s="232"/>
      <c r="S775" s="265"/>
      <c r="T775" s="271"/>
      <c r="U775" s="271"/>
      <c r="V775" s="294"/>
      <c r="W775" s="261"/>
      <c r="X775" s="261"/>
      <c r="Y775" s="294"/>
      <c r="Z775" s="261"/>
      <c r="AA775" s="261"/>
      <c r="AB775" s="294"/>
      <c r="AC775" s="239"/>
      <c r="AD775" s="261"/>
      <c r="AE775" s="261"/>
      <c r="AF775" s="271"/>
      <c r="AG775" s="261"/>
      <c r="AH775" s="294"/>
      <c r="AI775" s="294"/>
      <c r="AJ775" s="238"/>
    </row>
    <row r="776" spans="2:36" ht="40.200000000000003" customHeight="1" x14ac:dyDescent="0.3">
      <c r="B776" s="277"/>
      <c r="C776" s="277"/>
      <c r="D776" s="277"/>
      <c r="E776" s="227"/>
      <c r="F776" s="227"/>
      <c r="G776" s="227"/>
      <c r="H776" s="232"/>
      <c r="I776" s="238"/>
      <c r="J776" s="11" t="s">
        <v>208</v>
      </c>
      <c r="K776" s="7" t="s">
        <v>118</v>
      </c>
      <c r="L776" s="7" t="s">
        <v>119</v>
      </c>
      <c r="M776" s="7">
        <v>1</v>
      </c>
      <c r="N776" s="239"/>
      <c r="O776" s="238"/>
      <c r="P776" s="232"/>
      <c r="Q776" s="232"/>
      <c r="R776" s="232"/>
      <c r="S776" s="265"/>
      <c r="T776" s="271"/>
      <c r="U776" s="271"/>
      <c r="V776" s="294"/>
      <c r="W776" s="261"/>
      <c r="X776" s="261"/>
      <c r="Y776" s="294"/>
      <c r="Z776" s="261"/>
      <c r="AA776" s="261"/>
      <c r="AB776" s="294"/>
      <c r="AC776" s="239"/>
      <c r="AD776" s="261"/>
      <c r="AE776" s="261"/>
      <c r="AF776" s="271"/>
      <c r="AG776" s="261"/>
      <c r="AH776" s="294"/>
      <c r="AI776" s="294"/>
      <c r="AJ776" s="238"/>
    </row>
    <row r="777" spans="2:36" ht="40.200000000000003" customHeight="1" x14ac:dyDescent="0.3">
      <c r="B777" s="277"/>
      <c r="C777" s="277"/>
      <c r="D777" s="277"/>
      <c r="E777" s="227"/>
      <c r="F777" s="227"/>
      <c r="G777" s="227"/>
      <c r="H777" s="233"/>
      <c r="I777" s="238"/>
      <c r="J777" s="11" t="s">
        <v>120</v>
      </c>
      <c r="K777" s="7" t="s">
        <v>121</v>
      </c>
      <c r="L777" s="7" t="s">
        <v>119</v>
      </c>
      <c r="M777" s="7">
        <v>1</v>
      </c>
      <c r="N777" s="239"/>
      <c r="O777" s="238"/>
      <c r="P777" s="233"/>
      <c r="Q777" s="233"/>
      <c r="R777" s="233"/>
      <c r="S777" s="265"/>
      <c r="T777" s="271"/>
      <c r="U777" s="271"/>
      <c r="V777" s="294"/>
      <c r="W777" s="261"/>
      <c r="X777" s="261"/>
      <c r="Y777" s="294"/>
      <c r="Z777" s="261"/>
      <c r="AA777" s="261"/>
      <c r="AB777" s="294"/>
      <c r="AC777" s="239"/>
      <c r="AD777" s="261"/>
      <c r="AE777" s="261"/>
      <c r="AF777" s="271"/>
      <c r="AG777" s="261"/>
      <c r="AH777" s="294"/>
      <c r="AI777" s="294"/>
      <c r="AJ777" s="238"/>
    </row>
    <row r="778" spans="2:36" ht="96.6" x14ac:dyDescent="0.3">
      <c r="B778" s="238" t="s">
        <v>1291</v>
      </c>
      <c r="C778" s="238" t="s">
        <v>1292</v>
      </c>
      <c r="D778" s="238" t="s">
        <v>66</v>
      </c>
      <c r="E778" s="227" t="s">
        <v>67</v>
      </c>
      <c r="F778" s="227" t="s">
        <v>607</v>
      </c>
      <c r="G778" s="227" t="s">
        <v>609</v>
      </c>
      <c r="H778" s="231" t="s">
        <v>70</v>
      </c>
      <c r="I778" s="238" t="s">
        <v>98</v>
      </c>
      <c r="J778" s="11" t="s">
        <v>207</v>
      </c>
      <c r="K778" s="7" t="s">
        <v>107</v>
      </c>
      <c r="L778" s="7" t="s">
        <v>86</v>
      </c>
      <c r="M778" s="7">
        <v>40</v>
      </c>
      <c r="N778" s="239" t="s">
        <v>108</v>
      </c>
      <c r="O778" s="238" t="s">
        <v>616</v>
      </c>
      <c r="P778" s="231" t="s">
        <v>75</v>
      </c>
      <c r="Q778" s="231" t="s">
        <v>76</v>
      </c>
      <c r="R778" s="231" t="s">
        <v>77</v>
      </c>
      <c r="S778" s="265" t="s">
        <v>109</v>
      </c>
      <c r="T778" s="271">
        <f>V778+Y778</f>
        <v>7644.4699999999993</v>
      </c>
      <c r="U778" s="271" t="s">
        <v>79</v>
      </c>
      <c r="V778" s="250">
        <v>6497.82</v>
      </c>
      <c r="W778" s="261" t="s">
        <v>98</v>
      </c>
      <c r="X778" s="261" t="s">
        <v>98</v>
      </c>
      <c r="Y778" s="250">
        <v>1146.6500000000001</v>
      </c>
      <c r="Z778" s="261" t="s">
        <v>98</v>
      </c>
      <c r="AA778" s="261" t="s">
        <v>98</v>
      </c>
      <c r="AB778" s="250">
        <v>664.74</v>
      </c>
      <c r="AC778" s="239" t="s">
        <v>149</v>
      </c>
      <c r="AD778" s="278" t="s">
        <v>79</v>
      </c>
      <c r="AE778" s="278">
        <f>V778+Y778</f>
        <v>7644.4699999999993</v>
      </c>
      <c r="AF778" s="238" t="s">
        <v>79</v>
      </c>
      <c r="AG778" s="239" t="s">
        <v>33</v>
      </c>
      <c r="AH778" s="294" t="s">
        <v>406</v>
      </c>
      <c r="AI778" s="294" t="s">
        <v>510</v>
      </c>
      <c r="AJ778" s="239"/>
    </row>
    <row r="779" spans="2:36" ht="41.4" x14ac:dyDescent="0.3">
      <c r="B779" s="277"/>
      <c r="C779" s="277"/>
      <c r="D779" s="277"/>
      <c r="E779" s="227"/>
      <c r="F779" s="227"/>
      <c r="G779" s="227"/>
      <c r="H779" s="232"/>
      <c r="I779" s="238"/>
      <c r="J779" s="11" t="s">
        <v>111</v>
      </c>
      <c r="K779" s="7" t="s">
        <v>112</v>
      </c>
      <c r="L779" s="7" t="s">
        <v>85</v>
      </c>
      <c r="M779" s="7">
        <v>1</v>
      </c>
      <c r="N779" s="239"/>
      <c r="O779" s="238"/>
      <c r="P779" s="232"/>
      <c r="Q779" s="232"/>
      <c r="R779" s="232"/>
      <c r="S779" s="265"/>
      <c r="T779" s="271"/>
      <c r="U779" s="271"/>
      <c r="V779" s="294"/>
      <c r="W779" s="261"/>
      <c r="X779" s="261"/>
      <c r="Y779" s="294"/>
      <c r="Z779" s="261"/>
      <c r="AA779" s="261"/>
      <c r="AB779" s="294"/>
      <c r="AC779" s="239"/>
      <c r="AD779" s="278"/>
      <c r="AE779" s="278"/>
      <c r="AF779" s="238"/>
      <c r="AG779" s="239"/>
      <c r="AH779" s="294"/>
      <c r="AI779" s="294"/>
      <c r="AJ779" s="238"/>
    </row>
    <row r="780" spans="2:36" ht="40.200000000000003" customHeight="1" x14ac:dyDescent="0.3">
      <c r="B780" s="277"/>
      <c r="C780" s="277"/>
      <c r="D780" s="277"/>
      <c r="E780" s="227"/>
      <c r="F780" s="227"/>
      <c r="G780" s="227"/>
      <c r="H780" s="233"/>
      <c r="I780" s="238"/>
      <c r="J780" s="11" t="s">
        <v>127</v>
      </c>
      <c r="K780" s="7" t="s">
        <v>128</v>
      </c>
      <c r="L780" s="7" t="s">
        <v>85</v>
      </c>
      <c r="M780" s="63">
        <v>7</v>
      </c>
      <c r="N780" s="239"/>
      <c r="O780" s="238"/>
      <c r="P780" s="233"/>
      <c r="Q780" s="233"/>
      <c r="R780" s="233"/>
      <c r="S780" s="265"/>
      <c r="T780" s="271"/>
      <c r="U780" s="271"/>
      <c r="V780" s="294"/>
      <c r="W780" s="261"/>
      <c r="X780" s="261"/>
      <c r="Y780" s="294"/>
      <c r="Z780" s="261"/>
      <c r="AA780" s="261"/>
      <c r="AB780" s="294"/>
      <c r="AC780" s="239"/>
      <c r="AD780" s="278"/>
      <c r="AE780" s="278"/>
      <c r="AF780" s="238"/>
      <c r="AG780" s="239"/>
      <c r="AH780" s="294"/>
      <c r="AI780" s="294"/>
      <c r="AJ780" s="238"/>
    </row>
    <row r="781" spans="2:36" ht="139.5" customHeight="1" x14ac:dyDescent="0.3">
      <c r="B781" s="238" t="s">
        <v>592</v>
      </c>
      <c r="C781" s="238" t="s">
        <v>593</v>
      </c>
      <c r="D781" s="238" t="s">
        <v>106</v>
      </c>
      <c r="E781" s="227" t="s">
        <v>67</v>
      </c>
      <c r="F781" s="227" t="s">
        <v>134</v>
      </c>
      <c r="G781" s="227" t="s">
        <v>147</v>
      </c>
      <c r="H781" s="231" t="s">
        <v>70</v>
      </c>
      <c r="I781" s="238" t="s">
        <v>98</v>
      </c>
      <c r="J781" s="11" t="s">
        <v>207</v>
      </c>
      <c r="K781" s="7" t="s">
        <v>107</v>
      </c>
      <c r="L781" s="7" t="s">
        <v>86</v>
      </c>
      <c r="M781" s="7">
        <v>40</v>
      </c>
      <c r="N781" s="239" t="s">
        <v>108</v>
      </c>
      <c r="O781" s="277" t="s">
        <v>594</v>
      </c>
      <c r="P781" s="231" t="s">
        <v>75</v>
      </c>
      <c r="Q781" s="231" t="s">
        <v>76</v>
      </c>
      <c r="R781" s="231" t="s">
        <v>77</v>
      </c>
      <c r="S781" s="346" t="s">
        <v>109</v>
      </c>
      <c r="T781" s="271">
        <f>V781+Y781</f>
        <v>732499.53</v>
      </c>
      <c r="U781" s="271">
        <f>+T781/M782</f>
        <v>122083.255</v>
      </c>
      <c r="V781" s="278">
        <v>622624.6</v>
      </c>
      <c r="W781" s="391" t="s">
        <v>98</v>
      </c>
      <c r="X781" s="391" t="s">
        <v>98</v>
      </c>
      <c r="Y781" s="278">
        <v>109874.93</v>
      </c>
      <c r="Z781" s="261" t="s">
        <v>98</v>
      </c>
      <c r="AA781" s="261" t="s">
        <v>79</v>
      </c>
      <c r="AB781" s="278">
        <v>63695.61</v>
      </c>
      <c r="AC781" s="239" t="s">
        <v>149</v>
      </c>
      <c r="AD781" s="278" t="s">
        <v>98</v>
      </c>
      <c r="AE781" s="278">
        <f>+V781+Y781</f>
        <v>732499.53</v>
      </c>
      <c r="AF781" s="238" t="s">
        <v>79</v>
      </c>
      <c r="AG781" s="239" t="s">
        <v>33</v>
      </c>
      <c r="AH781" s="239" t="s">
        <v>174</v>
      </c>
      <c r="AI781" s="239" t="s">
        <v>158</v>
      </c>
      <c r="AJ781" s="238"/>
    </row>
    <row r="782" spans="2:36" ht="73.2" customHeight="1" x14ac:dyDescent="0.3">
      <c r="B782" s="238"/>
      <c r="C782" s="238"/>
      <c r="D782" s="238"/>
      <c r="E782" s="227"/>
      <c r="F782" s="227"/>
      <c r="G782" s="227"/>
      <c r="H782" s="232"/>
      <c r="I782" s="238"/>
      <c r="J782" s="11" t="s">
        <v>111</v>
      </c>
      <c r="K782" s="7" t="s">
        <v>112</v>
      </c>
      <c r="L782" s="7" t="s">
        <v>85</v>
      </c>
      <c r="M782" s="7">
        <v>6</v>
      </c>
      <c r="N782" s="239"/>
      <c r="O782" s="277"/>
      <c r="P782" s="232"/>
      <c r="Q782" s="232"/>
      <c r="R782" s="232"/>
      <c r="S782" s="346"/>
      <c r="T782" s="271"/>
      <c r="U782" s="271"/>
      <c r="V782" s="278"/>
      <c r="W782" s="391"/>
      <c r="X782" s="391"/>
      <c r="Y782" s="278"/>
      <c r="Z782" s="261"/>
      <c r="AA782" s="261"/>
      <c r="AB782" s="278"/>
      <c r="AC782" s="239"/>
      <c r="AD782" s="278"/>
      <c r="AE782" s="278"/>
      <c r="AF782" s="238"/>
      <c r="AG782" s="239"/>
      <c r="AH782" s="239"/>
      <c r="AI782" s="239"/>
      <c r="AJ782" s="238"/>
    </row>
    <row r="783" spans="2:36" ht="54" customHeight="1" x14ac:dyDescent="0.3">
      <c r="B783" s="238"/>
      <c r="C783" s="238"/>
      <c r="D783" s="238"/>
      <c r="E783" s="227"/>
      <c r="F783" s="227"/>
      <c r="G783" s="227"/>
      <c r="H783" s="233"/>
      <c r="I783" s="238"/>
      <c r="J783" s="11" t="s">
        <v>127</v>
      </c>
      <c r="K783" s="7" t="s">
        <v>128</v>
      </c>
      <c r="L783" s="7" t="s">
        <v>85</v>
      </c>
      <c r="M783" s="63">
        <v>350</v>
      </c>
      <c r="N783" s="239"/>
      <c r="O783" s="277"/>
      <c r="P783" s="233"/>
      <c r="Q783" s="233"/>
      <c r="R783" s="233"/>
      <c r="S783" s="346"/>
      <c r="T783" s="271"/>
      <c r="U783" s="271"/>
      <c r="V783" s="278"/>
      <c r="W783" s="391"/>
      <c r="X783" s="391"/>
      <c r="Y783" s="278"/>
      <c r="Z783" s="261"/>
      <c r="AA783" s="261"/>
      <c r="AB783" s="278"/>
      <c r="AC783" s="239"/>
      <c r="AD783" s="278"/>
      <c r="AE783" s="278"/>
      <c r="AF783" s="238"/>
      <c r="AG783" s="239"/>
      <c r="AH783" s="239"/>
      <c r="AI783" s="239"/>
      <c r="AJ783" s="238"/>
    </row>
    <row r="784" spans="2:36" ht="41.4" x14ac:dyDescent="0.3">
      <c r="B784" s="270" t="s">
        <v>1100</v>
      </c>
      <c r="C784" s="270" t="s">
        <v>595</v>
      </c>
      <c r="D784" s="270" t="s">
        <v>106</v>
      </c>
      <c r="E784" s="322" t="s">
        <v>67</v>
      </c>
      <c r="F784" s="322" t="s">
        <v>134</v>
      </c>
      <c r="G784" s="322" t="s">
        <v>147</v>
      </c>
      <c r="H784" s="306" t="s">
        <v>70</v>
      </c>
      <c r="I784" s="270" t="s">
        <v>98</v>
      </c>
      <c r="J784" s="20" t="s">
        <v>111</v>
      </c>
      <c r="K784" s="27" t="s">
        <v>112</v>
      </c>
      <c r="L784" s="27" t="s">
        <v>85</v>
      </c>
      <c r="M784" s="27">
        <v>1</v>
      </c>
      <c r="N784" s="279" t="s">
        <v>108</v>
      </c>
      <c r="O784" s="329" t="s">
        <v>594</v>
      </c>
      <c r="P784" s="306" t="s">
        <v>75</v>
      </c>
      <c r="Q784" s="306" t="s">
        <v>76</v>
      </c>
      <c r="R784" s="306" t="s">
        <v>77</v>
      </c>
      <c r="S784" s="310" t="s">
        <v>605</v>
      </c>
      <c r="T784" s="286">
        <f>V784+Y784</f>
        <v>117700</v>
      </c>
      <c r="U784" s="286">
        <f>+T784/M784</f>
        <v>117700</v>
      </c>
      <c r="V784" s="295">
        <v>100045</v>
      </c>
      <c r="W784" s="269" t="s">
        <v>98</v>
      </c>
      <c r="X784" s="269" t="s">
        <v>79</v>
      </c>
      <c r="Y784" s="295">
        <v>17655</v>
      </c>
      <c r="Z784" s="269" t="s">
        <v>98</v>
      </c>
      <c r="AA784" s="269" t="s">
        <v>79</v>
      </c>
      <c r="AB784" s="295">
        <v>10234.780000000001</v>
      </c>
      <c r="AC784" s="279" t="s">
        <v>149</v>
      </c>
      <c r="AD784" s="295" t="s">
        <v>98</v>
      </c>
      <c r="AE784" s="295">
        <f>+V784+Y784</f>
        <v>117700</v>
      </c>
      <c r="AF784" s="270" t="s">
        <v>79</v>
      </c>
      <c r="AG784" s="279" t="s">
        <v>33</v>
      </c>
      <c r="AH784" s="279" t="s">
        <v>294</v>
      </c>
      <c r="AI784" s="279" t="s">
        <v>617</v>
      </c>
      <c r="AJ784" s="270"/>
    </row>
    <row r="785" spans="2:36" ht="129" customHeight="1" x14ac:dyDescent="0.3">
      <c r="B785" s="270"/>
      <c r="C785" s="270"/>
      <c r="D785" s="270"/>
      <c r="E785" s="322"/>
      <c r="F785" s="322"/>
      <c r="G785" s="322"/>
      <c r="H785" s="308"/>
      <c r="I785" s="270"/>
      <c r="J785" s="20" t="s">
        <v>127</v>
      </c>
      <c r="K785" s="27" t="s">
        <v>128</v>
      </c>
      <c r="L785" s="27" t="s">
        <v>85</v>
      </c>
      <c r="M785" s="61">
        <v>10</v>
      </c>
      <c r="N785" s="279"/>
      <c r="O785" s="329"/>
      <c r="P785" s="308"/>
      <c r="Q785" s="308"/>
      <c r="R785" s="308"/>
      <c r="S785" s="310"/>
      <c r="T785" s="286"/>
      <c r="U785" s="286"/>
      <c r="V785" s="295"/>
      <c r="W785" s="269"/>
      <c r="X785" s="269"/>
      <c r="Y785" s="295"/>
      <c r="Z785" s="269"/>
      <c r="AA785" s="269"/>
      <c r="AB785" s="295"/>
      <c r="AC785" s="279"/>
      <c r="AD785" s="295"/>
      <c r="AE785" s="295"/>
      <c r="AF785" s="270"/>
      <c r="AG785" s="279"/>
      <c r="AH785" s="279"/>
      <c r="AI785" s="279"/>
      <c r="AJ785" s="270"/>
    </row>
    <row r="786" spans="2:36" ht="75.599999999999994" customHeight="1" x14ac:dyDescent="0.3">
      <c r="B786" s="238" t="s">
        <v>630</v>
      </c>
      <c r="C786" s="238" t="s">
        <v>596</v>
      </c>
      <c r="D786" s="238" t="s">
        <v>106</v>
      </c>
      <c r="E786" s="227" t="s">
        <v>67</v>
      </c>
      <c r="F786" s="227" t="s">
        <v>132</v>
      </c>
      <c r="G786" s="227" t="s">
        <v>69</v>
      </c>
      <c r="H786" s="231" t="s">
        <v>70</v>
      </c>
      <c r="I786" s="231" t="s">
        <v>98</v>
      </c>
      <c r="J786" s="11" t="s">
        <v>113</v>
      </c>
      <c r="K786" s="7" t="s">
        <v>114</v>
      </c>
      <c r="L786" s="7" t="s">
        <v>115</v>
      </c>
      <c r="M786" s="7">
        <v>2</v>
      </c>
      <c r="N786" s="239" t="s">
        <v>108</v>
      </c>
      <c r="O786" s="238" t="s">
        <v>597</v>
      </c>
      <c r="P786" s="231" t="s">
        <v>75</v>
      </c>
      <c r="Q786" s="231" t="s">
        <v>76</v>
      </c>
      <c r="R786" s="231" t="s">
        <v>77</v>
      </c>
      <c r="S786" s="265" t="s">
        <v>109</v>
      </c>
      <c r="T786" s="271">
        <f>V786+Y786</f>
        <v>149800</v>
      </c>
      <c r="U786" s="271">
        <f>+T786/M787</f>
        <v>74900</v>
      </c>
      <c r="V786" s="411">
        <v>127330</v>
      </c>
      <c r="W786" s="261" t="s">
        <v>98</v>
      </c>
      <c r="X786" s="261" t="s">
        <v>98</v>
      </c>
      <c r="Y786" s="411">
        <v>22470</v>
      </c>
      <c r="Z786" s="261" t="s">
        <v>98</v>
      </c>
      <c r="AA786" s="261" t="s">
        <v>98</v>
      </c>
      <c r="AB786" s="411">
        <v>13026.09</v>
      </c>
      <c r="AC786" s="239" t="s">
        <v>80</v>
      </c>
      <c r="AD786" s="278"/>
      <c r="AE786" s="278">
        <f>V786+Y786</f>
        <v>149800</v>
      </c>
      <c r="AF786" s="238" t="s">
        <v>79</v>
      </c>
      <c r="AG786" s="239" t="s">
        <v>33</v>
      </c>
      <c r="AH786" s="294" t="s">
        <v>294</v>
      </c>
      <c r="AI786" s="294" t="s">
        <v>246</v>
      </c>
      <c r="AJ786" s="238"/>
    </row>
    <row r="787" spans="2:36" ht="75.599999999999994" customHeight="1" x14ac:dyDescent="0.3">
      <c r="B787" s="238"/>
      <c r="C787" s="238"/>
      <c r="D787" s="238"/>
      <c r="E787" s="227"/>
      <c r="F787" s="227"/>
      <c r="G787" s="227"/>
      <c r="H787" s="232"/>
      <c r="I787" s="232"/>
      <c r="J787" s="11" t="s">
        <v>116</v>
      </c>
      <c r="K787" s="7" t="s">
        <v>117</v>
      </c>
      <c r="L787" s="7" t="s">
        <v>85</v>
      </c>
      <c r="M787" s="7">
        <v>2</v>
      </c>
      <c r="N787" s="239"/>
      <c r="O787" s="238"/>
      <c r="P787" s="232"/>
      <c r="Q787" s="232"/>
      <c r="R787" s="232"/>
      <c r="S787" s="265"/>
      <c r="T787" s="271"/>
      <c r="U787" s="271"/>
      <c r="V787" s="411"/>
      <c r="W787" s="261"/>
      <c r="X787" s="261"/>
      <c r="Y787" s="411"/>
      <c r="Z787" s="261"/>
      <c r="AA787" s="261"/>
      <c r="AB787" s="411"/>
      <c r="AC787" s="239"/>
      <c r="AD787" s="278"/>
      <c r="AE787" s="278"/>
      <c r="AF787" s="238"/>
      <c r="AG787" s="239"/>
      <c r="AH787" s="294"/>
      <c r="AI787" s="294"/>
      <c r="AJ787" s="238"/>
    </row>
    <row r="788" spans="2:36" ht="75.599999999999994" customHeight="1" x14ac:dyDescent="0.3">
      <c r="B788" s="238"/>
      <c r="C788" s="238"/>
      <c r="D788" s="238"/>
      <c r="E788" s="227"/>
      <c r="F788" s="227"/>
      <c r="G788" s="227"/>
      <c r="H788" s="232"/>
      <c r="I788" s="232"/>
      <c r="J788" s="11" t="s">
        <v>208</v>
      </c>
      <c r="K788" s="7" t="s">
        <v>118</v>
      </c>
      <c r="L788" s="7" t="s">
        <v>119</v>
      </c>
      <c r="M788" s="7">
        <v>2</v>
      </c>
      <c r="N788" s="239"/>
      <c r="O788" s="238"/>
      <c r="P788" s="232"/>
      <c r="Q788" s="232"/>
      <c r="R788" s="232"/>
      <c r="S788" s="265"/>
      <c r="T788" s="271"/>
      <c r="U788" s="271"/>
      <c r="V788" s="411"/>
      <c r="W788" s="261"/>
      <c r="X788" s="261"/>
      <c r="Y788" s="411"/>
      <c r="Z788" s="261"/>
      <c r="AA788" s="261"/>
      <c r="AB788" s="411"/>
      <c r="AC788" s="239"/>
      <c r="AD788" s="278"/>
      <c r="AE788" s="278"/>
      <c r="AF788" s="238"/>
      <c r="AG788" s="239"/>
      <c r="AH788" s="294"/>
      <c r="AI788" s="294"/>
      <c r="AJ788" s="238"/>
    </row>
    <row r="789" spans="2:36" ht="75.599999999999994" customHeight="1" x14ac:dyDescent="0.3">
      <c r="B789" s="238"/>
      <c r="C789" s="238"/>
      <c r="D789" s="238"/>
      <c r="E789" s="227"/>
      <c r="F789" s="227"/>
      <c r="G789" s="227"/>
      <c r="H789" s="233"/>
      <c r="I789" s="233"/>
      <c r="J789" s="11" t="s">
        <v>120</v>
      </c>
      <c r="K789" s="7" t="s">
        <v>121</v>
      </c>
      <c r="L789" s="7" t="s">
        <v>119</v>
      </c>
      <c r="M789" s="63">
        <v>2</v>
      </c>
      <c r="N789" s="239"/>
      <c r="O789" s="238"/>
      <c r="P789" s="233"/>
      <c r="Q789" s="233"/>
      <c r="R789" s="233"/>
      <c r="S789" s="265"/>
      <c r="T789" s="271"/>
      <c r="U789" s="271"/>
      <c r="V789" s="411"/>
      <c r="W789" s="261"/>
      <c r="X789" s="261"/>
      <c r="Y789" s="411"/>
      <c r="Z789" s="261"/>
      <c r="AA789" s="261"/>
      <c r="AB789" s="411"/>
      <c r="AC789" s="239"/>
      <c r="AD789" s="278"/>
      <c r="AE789" s="278"/>
      <c r="AF789" s="238"/>
      <c r="AG789" s="239"/>
      <c r="AH789" s="294"/>
      <c r="AI789" s="294"/>
      <c r="AJ789" s="238"/>
    </row>
    <row r="790" spans="2:36" ht="41.4" x14ac:dyDescent="0.3">
      <c r="B790" s="270" t="s">
        <v>1224</v>
      </c>
      <c r="C790" s="270" t="s">
        <v>595</v>
      </c>
      <c r="D790" s="270" t="s">
        <v>106</v>
      </c>
      <c r="E790" s="322" t="s">
        <v>67</v>
      </c>
      <c r="F790" s="322" t="s">
        <v>134</v>
      </c>
      <c r="G790" s="322" t="s">
        <v>147</v>
      </c>
      <c r="H790" s="306" t="s">
        <v>70</v>
      </c>
      <c r="I790" s="270" t="s">
        <v>98</v>
      </c>
      <c r="J790" s="20" t="s">
        <v>111</v>
      </c>
      <c r="K790" s="27" t="s">
        <v>112</v>
      </c>
      <c r="L790" s="27" t="s">
        <v>85</v>
      </c>
      <c r="M790" s="27">
        <v>1</v>
      </c>
      <c r="N790" s="279" t="s">
        <v>108</v>
      </c>
      <c r="O790" s="329" t="s">
        <v>594</v>
      </c>
      <c r="P790" s="306" t="s">
        <v>75</v>
      </c>
      <c r="Q790" s="306" t="s">
        <v>76</v>
      </c>
      <c r="R790" s="306" t="s">
        <v>77</v>
      </c>
      <c r="S790" s="310" t="s">
        <v>605</v>
      </c>
      <c r="T790" s="286">
        <f>V790+Y790</f>
        <v>117700</v>
      </c>
      <c r="U790" s="286">
        <f>+T790/M790</f>
        <v>117700</v>
      </c>
      <c r="V790" s="295">
        <v>100045</v>
      </c>
      <c r="W790" s="269" t="s">
        <v>98</v>
      </c>
      <c r="X790" s="269" t="s">
        <v>79</v>
      </c>
      <c r="Y790" s="295">
        <v>17655</v>
      </c>
      <c r="Z790" s="269" t="s">
        <v>98</v>
      </c>
      <c r="AA790" s="269" t="s">
        <v>79</v>
      </c>
      <c r="AB790" s="295">
        <v>10234.780000000001</v>
      </c>
      <c r="AC790" s="279" t="s">
        <v>149</v>
      </c>
      <c r="AD790" s="295" t="s">
        <v>98</v>
      </c>
      <c r="AE790" s="295">
        <f>+V790+Y790</f>
        <v>117700</v>
      </c>
      <c r="AF790" s="270" t="s">
        <v>79</v>
      </c>
      <c r="AG790" s="279" t="s">
        <v>33</v>
      </c>
      <c r="AH790" s="279" t="s">
        <v>166</v>
      </c>
      <c r="AI790" s="279" t="s">
        <v>232</v>
      </c>
      <c r="AJ790" s="270"/>
    </row>
    <row r="791" spans="2:36" ht="129" customHeight="1" x14ac:dyDescent="0.3">
      <c r="B791" s="270"/>
      <c r="C791" s="270"/>
      <c r="D791" s="270"/>
      <c r="E791" s="322"/>
      <c r="F791" s="322"/>
      <c r="G791" s="322"/>
      <c r="H791" s="308"/>
      <c r="I791" s="270"/>
      <c r="J791" s="20" t="s">
        <v>127</v>
      </c>
      <c r="K791" s="27" t="s">
        <v>128</v>
      </c>
      <c r="L791" s="27" t="s">
        <v>85</v>
      </c>
      <c r="M791" s="61">
        <v>10</v>
      </c>
      <c r="N791" s="279"/>
      <c r="O791" s="329"/>
      <c r="P791" s="308"/>
      <c r="Q791" s="308"/>
      <c r="R791" s="308"/>
      <c r="S791" s="310"/>
      <c r="T791" s="286"/>
      <c r="U791" s="286"/>
      <c r="V791" s="295"/>
      <c r="W791" s="269"/>
      <c r="X791" s="269"/>
      <c r="Y791" s="295"/>
      <c r="Z791" s="269"/>
      <c r="AA791" s="269"/>
      <c r="AB791" s="295"/>
      <c r="AC791" s="279"/>
      <c r="AD791" s="295"/>
      <c r="AE791" s="295"/>
      <c r="AF791" s="270"/>
      <c r="AG791" s="279"/>
      <c r="AH791" s="279"/>
      <c r="AI791" s="279"/>
      <c r="AJ791" s="270"/>
    </row>
    <row r="792" spans="2:36" ht="75.599999999999994" customHeight="1" x14ac:dyDescent="0.3">
      <c r="B792" s="238" t="s">
        <v>1099</v>
      </c>
      <c r="C792" s="238" t="s">
        <v>596</v>
      </c>
      <c r="D792" s="238" t="s">
        <v>106</v>
      </c>
      <c r="E792" s="227" t="s">
        <v>67</v>
      </c>
      <c r="F792" s="227" t="s">
        <v>132</v>
      </c>
      <c r="G792" s="227" t="s">
        <v>69</v>
      </c>
      <c r="H792" s="231" t="s">
        <v>70</v>
      </c>
      <c r="I792" s="231" t="s">
        <v>98</v>
      </c>
      <c r="J792" s="11" t="s">
        <v>113</v>
      </c>
      <c r="K792" s="7" t="s">
        <v>114</v>
      </c>
      <c r="L792" s="7" t="s">
        <v>115</v>
      </c>
      <c r="M792" s="7">
        <v>1</v>
      </c>
      <c r="N792" s="239" t="s">
        <v>108</v>
      </c>
      <c r="O792" s="238" t="s">
        <v>597</v>
      </c>
      <c r="P792" s="231" t="s">
        <v>75</v>
      </c>
      <c r="Q792" s="231" t="s">
        <v>76</v>
      </c>
      <c r="R792" s="231" t="s">
        <v>77</v>
      </c>
      <c r="S792" s="265" t="s">
        <v>109</v>
      </c>
      <c r="T792" s="271">
        <f>V792+Y792</f>
        <v>74915.77</v>
      </c>
      <c r="U792" s="271">
        <f>+T792/M793</f>
        <v>74915.77</v>
      </c>
      <c r="V792" s="411">
        <v>63678.400000000001</v>
      </c>
      <c r="W792" s="261" t="s">
        <v>98</v>
      </c>
      <c r="X792" s="261" t="s">
        <v>98</v>
      </c>
      <c r="Y792" s="411">
        <v>11237.37</v>
      </c>
      <c r="Z792" s="261" t="s">
        <v>98</v>
      </c>
      <c r="AA792" s="261" t="s">
        <v>98</v>
      </c>
      <c r="AB792" s="411">
        <v>6514.41</v>
      </c>
      <c r="AC792" s="239" t="s">
        <v>80</v>
      </c>
      <c r="AD792" s="278"/>
      <c r="AE792" s="278">
        <f>V792+Y792</f>
        <v>74915.77</v>
      </c>
      <c r="AF792" s="238" t="s">
        <v>79</v>
      </c>
      <c r="AG792" s="239" t="s">
        <v>33</v>
      </c>
      <c r="AH792" s="294" t="s">
        <v>166</v>
      </c>
      <c r="AI792" s="294" t="s">
        <v>232</v>
      </c>
      <c r="AJ792" s="238"/>
    </row>
    <row r="793" spans="2:36" ht="75.599999999999994" customHeight="1" x14ac:dyDescent="0.3">
      <c r="B793" s="238"/>
      <c r="C793" s="238"/>
      <c r="D793" s="238"/>
      <c r="E793" s="227"/>
      <c r="F793" s="227"/>
      <c r="G793" s="227"/>
      <c r="H793" s="232"/>
      <c r="I793" s="232"/>
      <c r="J793" s="11" t="s">
        <v>116</v>
      </c>
      <c r="K793" s="7" t="s">
        <v>117</v>
      </c>
      <c r="L793" s="7" t="s">
        <v>85</v>
      </c>
      <c r="M793" s="7">
        <v>1</v>
      </c>
      <c r="N793" s="239"/>
      <c r="O793" s="238"/>
      <c r="P793" s="232"/>
      <c r="Q793" s="232"/>
      <c r="R793" s="232"/>
      <c r="S793" s="265"/>
      <c r="T793" s="271"/>
      <c r="U793" s="271"/>
      <c r="V793" s="411"/>
      <c r="W793" s="261"/>
      <c r="X793" s="261"/>
      <c r="Y793" s="411"/>
      <c r="Z793" s="261"/>
      <c r="AA793" s="261"/>
      <c r="AB793" s="411"/>
      <c r="AC793" s="239"/>
      <c r="AD793" s="278"/>
      <c r="AE793" s="278"/>
      <c r="AF793" s="238"/>
      <c r="AG793" s="239"/>
      <c r="AH793" s="294"/>
      <c r="AI793" s="294"/>
      <c r="AJ793" s="238"/>
    </row>
    <row r="794" spans="2:36" ht="75.599999999999994" customHeight="1" x14ac:dyDescent="0.3">
      <c r="B794" s="238"/>
      <c r="C794" s="238"/>
      <c r="D794" s="238"/>
      <c r="E794" s="227"/>
      <c r="F794" s="227"/>
      <c r="G794" s="227"/>
      <c r="H794" s="232"/>
      <c r="I794" s="232"/>
      <c r="J794" s="11" t="s">
        <v>208</v>
      </c>
      <c r="K794" s="7" t="s">
        <v>118</v>
      </c>
      <c r="L794" s="7" t="s">
        <v>119</v>
      </c>
      <c r="M794" s="7">
        <v>1</v>
      </c>
      <c r="N794" s="239"/>
      <c r="O794" s="238"/>
      <c r="P794" s="232"/>
      <c r="Q794" s="232"/>
      <c r="R794" s="232"/>
      <c r="S794" s="265"/>
      <c r="T794" s="271"/>
      <c r="U794" s="271"/>
      <c r="V794" s="411"/>
      <c r="W794" s="261"/>
      <c r="X794" s="261"/>
      <c r="Y794" s="411"/>
      <c r="Z794" s="261"/>
      <c r="AA794" s="261"/>
      <c r="AB794" s="411"/>
      <c r="AC794" s="239"/>
      <c r="AD794" s="278"/>
      <c r="AE794" s="278"/>
      <c r="AF794" s="238"/>
      <c r="AG794" s="239"/>
      <c r="AH794" s="294"/>
      <c r="AI794" s="294"/>
      <c r="AJ794" s="238"/>
    </row>
    <row r="795" spans="2:36" ht="75.599999999999994" customHeight="1" x14ac:dyDescent="0.3">
      <c r="B795" s="238"/>
      <c r="C795" s="238"/>
      <c r="D795" s="238"/>
      <c r="E795" s="227"/>
      <c r="F795" s="227"/>
      <c r="G795" s="227"/>
      <c r="H795" s="233"/>
      <c r="I795" s="233"/>
      <c r="J795" s="11" t="s">
        <v>120</v>
      </c>
      <c r="K795" s="7" t="s">
        <v>121</v>
      </c>
      <c r="L795" s="7" t="s">
        <v>119</v>
      </c>
      <c r="M795" s="7">
        <v>1</v>
      </c>
      <c r="N795" s="239"/>
      <c r="O795" s="238"/>
      <c r="P795" s="233"/>
      <c r="Q795" s="233"/>
      <c r="R795" s="233"/>
      <c r="S795" s="265"/>
      <c r="T795" s="271"/>
      <c r="U795" s="271"/>
      <c r="V795" s="411"/>
      <c r="W795" s="261"/>
      <c r="X795" s="261"/>
      <c r="Y795" s="411"/>
      <c r="Z795" s="261"/>
      <c r="AA795" s="261"/>
      <c r="AB795" s="411"/>
      <c r="AC795" s="239"/>
      <c r="AD795" s="278"/>
      <c r="AE795" s="278"/>
      <c r="AF795" s="238"/>
      <c r="AG795" s="239"/>
      <c r="AH795" s="294"/>
      <c r="AI795" s="294"/>
      <c r="AJ795" s="238"/>
    </row>
    <row r="796" spans="2:36" ht="41.4" x14ac:dyDescent="0.3">
      <c r="B796" s="238" t="s">
        <v>1223</v>
      </c>
      <c r="C796" s="238" t="s">
        <v>1233</v>
      </c>
      <c r="D796" s="238" t="s">
        <v>106</v>
      </c>
      <c r="E796" s="227" t="s">
        <v>67</v>
      </c>
      <c r="F796" s="227" t="s">
        <v>134</v>
      </c>
      <c r="G796" s="227" t="s">
        <v>147</v>
      </c>
      <c r="H796" s="231" t="s">
        <v>70</v>
      </c>
      <c r="I796" s="238" t="s">
        <v>98</v>
      </c>
      <c r="J796" s="11" t="s">
        <v>111</v>
      </c>
      <c r="K796" s="7" t="s">
        <v>112</v>
      </c>
      <c r="L796" s="7" t="s">
        <v>85</v>
      </c>
      <c r="M796" s="7">
        <v>1</v>
      </c>
      <c r="N796" s="239" t="s">
        <v>108</v>
      </c>
      <c r="O796" s="277" t="s">
        <v>594</v>
      </c>
      <c r="P796" s="231" t="s">
        <v>75</v>
      </c>
      <c r="Q796" s="231" t="s">
        <v>76</v>
      </c>
      <c r="R796" s="231" t="s">
        <v>77</v>
      </c>
      <c r="S796" s="265" t="s">
        <v>605</v>
      </c>
      <c r="T796" s="271">
        <f>V796+Y796</f>
        <v>117700</v>
      </c>
      <c r="U796" s="271">
        <f>+T796/M796</f>
        <v>117700</v>
      </c>
      <c r="V796" s="278">
        <v>100045</v>
      </c>
      <c r="W796" s="261" t="s">
        <v>98</v>
      </c>
      <c r="X796" s="261" t="s">
        <v>79</v>
      </c>
      <c r="Y796" s="278">
        <v>17655</v>
      </c>
      <c r="Z796" s="261" t="s">
        <v>98</v>
      </c>
      <c r="AA796" s="261" t="s">
        <v>79</v>
      </c>
      <c r="AB796" s="278">
        <v>10234.780000000001</v>
      </c>
      <c r="AC796" s="239" t="s">
        <v>149</v>
      </c>
      <c r="AD796" s="278" t="s">
        <v>98</v>
      </c>
      <c r="AE796" s="278">
        <f>+V796+Y796</f>
        <v>117700</v>
      </c>
      <c r="AF796" s="238" t="s">
        <v>79</v>
      </c>
      <c r="AG796" s="239" t="s">
        <v>33</v>
      </c>
      <c r="AH796" s="239" t="s">
        <v>405</v>
      </c>
      <c r="AI796" s="239" t="s">
        <v>406</v>
      </c>
      <c r="AJ796" s="238"/>
    </row>
    <row r="797" spans="2:36" ht="129" customHeight="1" x14ac:dyDescent="0.3">
      <c r="B797" s="238"/>
      <c r="C797" s="238"/>
      <c r="D797" s="238"/>
      <c r="E797" s="227"/>
      <c r="F797" s="227"/>
      <c r="G797" s="227"/>
      <c r="H797" s="233"/>
      <c r="I797" s="238"/>
      <c r="J797" s="11" t="s">
        <v>127</v>
      </c>
      <c r="K797" s="7" t="s">
        <v>128</v>
      </c>
      <c r="L797" s="7" t="s">
        <v>85</v>
      </c>
      <c r="M797" s="63">
        <v>10</v>
      </c>
      <c r="N797" s="239"/>
      <c r="O797" s="277"/>
      <c r="P797" s="233"/>
      <c r="Q797" s="233"/>
      <c r="R797" s="233"/>
      <c r="S797" s="265"/>
      <c r="T797" s="271"/>
      <c r="U797" s="271"/>
      <c r="V797" s="278"/>
      <c r="W797" s="261"/>
      <c r="X797" s="261"/>
      <c r="Y797" s="278"/>
      <c r="Z797" s="261"/>
      <c r="AA797" s="261"/>
      <c r="AB797" s="278"/>
      <c r="AC797" s="239"/>
      <c r="AD797" s="278"/>
      <c r="AE797" s="278"/>
      <c r="AF797" s="238"/>
      <c r="AG797" s="239"/>
      <c r="AH797" s="239"/>
      <c r="AI797" s="239"/>
      <c r="AJ797" s="238"/>
    </row>
    <row r="798" spans="2:36" s="36" customFormat="1" ht="96.6" x14ac:dyDescent="0.3">
      <c r="B798" s="232" t="s">
        <v>367</v>
      </c>
      <c r="C798" s="232" t="s">
        <v>368</v>
      </c>
      <c r="D798" s="232" t="s">
        <v>106</v>
      </c>
      <c r="E798" s="234" t="s">
        <v>67</v>
      </c>
      <c r="F798" s="234" t="s">
        <v>134</v>
      </c>
      <c r="G798" s="234" t="s">
        <v>147</v>
      </c>
      <c r="H798" s="232" t="s">
        <v>70</v>
      </c>
      <c r="I798" s="232" t="s">
        <v>79</v>
      </c>
      <c r="J798" s="72" t="s">
        <v>207</v>
      </c>
      <c r="K798" s="22" t="s">
        <v>107</v>
      </c>
      <c r="L798" s="22" t="s">
        <v>86</v>
      </c>
      <c r="M798" s="22">
        <v>40</v>
      </c>
      <c r="N798" s="248" t="s">
        <v>108</v>
      </c>
      <c r="O798" s="232" t="s">
        <v>369</v>
      </c>
      <c r="P798" s="232" t="s">
        <v>75</v>
      </c>
      <c r="Q798" s="232" t="s">
        <v>76</v>
      </c>
      <c r="R798" s="263" t="s">
        <v>77</v>
      </c>
      <c r="S798" s="263" t="s">
        <v>109</v>
      </c>
      <c r="T798" s="267">
        <f>V798+Y798</f>
        <v>440884.58</v>
      </c>
      <c r="U798" s="267" t="s">
        <v>79</v>
      </c>
      <c r="V798" s="259">
        <v>374751.89</v>
      </c>
      <c r="W798" s="259" t="s">
        <v>79</v>
      </c>
      <c r="X798" s="259" t="s">
        <v>79</v>
      </c>
      <c r="Y798" s="259">
        <v>66132.69</v>
      </c>
      <c r="Z798" s="259" t="s">
        <v>98</v>
      </c>
      <c r="AA798" s="259" t="s">
        <v>79</v>
      </c>
      <c r="AB798" s="259">
        <v>77864.19</v>
      </c>
      <c r="AC798" s="248" t="s">
        <v>149</v>
      </c>
      <c r="AD798" s="275" t="s">
        <v>79</v>
      </c>
      <c r="AE798" s="275">
        <f>V798+Y798</f>
        <v>440884.58</v>
      </c>
      <c r="AF798" s="232" t="s">
        <v>79</v>
      </c>
      <c r="AG798" s="248" t="s">
        <v>33</v>
      </c>
      <c r="AH798" s="248" t="s">
        <v>157</v>
      </c>
      <c r="AI798" s="248" t="s">
        <v>158</v>
      </c>
      <c r="AJ798" s="232"/>
    </row>
    <row r="799" spans="2:36" s="36" customFormat="1" ht="86.1" customHeight="1" x14ac:dyDescent="0.3">
      <c r="B799" s="232"/>
      <c r="C799" s="232"/>
      <c r="D799" s="232"/>
      <c r="E799" s="234"/>
      <c r="F799" s="234"/>
      <c r="G799" s="234"/>
      <c r="H799" s="232"/>
      <c r="I799" s="232"/>
      <c r="J799" s="11" t="s">
        <v>111</v>
      </c>
      <c r="K799" s="7" t="s">
        <v>112</v>
      </c>
      <c r="L799" s="7" t="s">
        <v>85</v>
      </c>
      <c r="M799" s="7">
        <v>11</v>
      </c>
      <c r="N799" s="248"/>
      <c r="O799" s="232"/>
      <c r="P799" s="232"/>
      <c r="Q799" s="232"/>
      <c r="R799" s="263"/>
      <c r="S799" s="263"/>
      <c r="T799" s="267"/>
      <c r="U799" s="267"/>
      <c r="V799" s="259"/>
      <c r="W799" s="259"/>
      <c r="X799" s="259"/>
      <c r="Y799" s="259"/>
      <c r="Z799" s="259"/>
      <c r="AA799" s="259"/>
      <c r="AB799" s="259"/>
      <c r="AC799" s="248"/>
      <c r="AD799" s="275"/>
      <c r="AE799" s="275"/>
      <c r="AF799" s="232"/>
      <c r="AG799" s="248"/>
      <c r="AH799" s="248"/>
      <c r="AI799" s="248"/>
      <c r="AJ799" s="232"/>
    </row>
    <row r="800" spans="2:36" s="36" customFormat="1" ht="66.599999999999994" customHeight="1" x14ac:dyDescent="0.3">
      <c r="B800" s="233"/>
      <c r="C800" s="233"/>
      <c r="D800" s="233"/>
      <c r="E800" s="273"/>
      <c r="F800" s="273"/>
      <c r="G800" s="273"/>
      <c r="H800" s="233"/>
      <c r="I800" s="233"/>
      <c r="J800" s="11" t="s">
        <v>127</v>
      </c>
      <c r="K800" s="7" t="s">
        <v>128</v>
      </c>
      <c r="L800" s="7" t="s">
        <v>85</v>
      </c>
      <c r="M800" s="63">
        <v>255</v>
      </c>
      <c r="N800" s="249"/>
      <c r="O800" s="233"/>
      <c r="P800" s="233"/>
      <c r="Q800" s="233"/>
      <c r="R800" s="264"/>
      <c r="S800" s="264"/>
      <c r="T800" s="268"/>
      <c r="U800" s="268"/>
      <c r="V800" s="260"/>
      <c r="W800" s="260"/>
      <c r="X800" s="260"/>
      <c r="Y800" s="260"/>
      <c r="Z800" s="260"/>
      <c r="AA800" s="260"/>
      <c r="AB800" s="260"/>
      <c r="AC800" s="249"/>
      <c r="AD800" s="276"/>
      <c r="AE800" s="276"/>
      <c r="AF800" s="233"/>
      <c r="AG800" s="249"/>
      <c r="AH800" s="249"/>
      <c r="AI800" s="249"/>
      <c r="AJ800" s="233"/>
    </row>
    <row r="801" spans="2:442" s="36" customFormat="1" ht="113.7" customHeight="1" x14ac:dyDescent="0.3">
      <c r="B801" s="231" t="s">
        <v>370</v>
      </c>
      <c r="C801" s="231" t="s">
        <v>371</v>
      </c>
      <c r="D801" s="231" t="s">
        <v>106</v>
      </c>
      <c r="E801" s="226" t="s">
        <v>67</v>
      </c>
      <c r="F801" s="287" t="s">
        <v>134</v>
      </c>
      <c r="G801" s="226" t="s">
        <v>147</v>
      </c>
      <c r="H801" s="288" t="s">
        <v>70</v>
      </c>
      <c r="I801" s="288" t="s">
        <v>79</v>
      </c>
      <c r="J801" s="11" t="s">
        <v>207</v>
      </c>
      <c r="K801" s="7" t="s">
        <v>107</v>
      </c>
      <c r="L801" s="7" t="s">
        <v>86</v>
      </c>
      <c r="M801" s="7">
        <v>40</v>
      </c>
      <c r="N801" s="272" t="s">
        <v>108</v>
      </c>
      <c r="O801" s="231" t="s">
        <v>369</v>
      </c>
      <c r="P801" s="231" t="s">
        <v>75</v>
      </c>
      <c r="Q801" s="231" t="s">
        <v>76</v>
      </c>
      <c r="R801" s="262" t="s">
        <v>77</v>
      </c>
      <c r="S801" s="262" t="s">
        <v>109</v>
      </c>
      <c r="T801" s="266">
        <f>V801+Y801</f>
        <v>164151.37</v>
      </c>
      <c r="U801" s="266" t="s">
        <v>79</v>
      </c>
      <c r="V801" s="258">
        <v>139528.66</v>
      </c>
      <c r="W801" s="258" t="s">
        <v>79</v>
      </c>
      <c r="X801" s="258" t="s">
        <v>79</v>
      </c>
      <c r="Y801" s="258">
        <v>24622.71</v>
      </c>
      <c r="Z801" s="258" t="s">
        <v>98</v>
      </c>
      <c r="AA801" s="258" t="s">
        <v>79</v>
      </c>
      <c r="AB801" s="258">
        <v>28990.61</v>
      </c>
      <c r="AC801" s="247" t="s">
        <v>149</v>
      </c>
      <c r="AD801" s="274" t="s">
        <v>79</v>
      </c>
      <c r="AE801" s="274">
        <f>V801+Y801</f>
        <v>164151.37</v>
      </c>
      <c r="AF801" s="247" t="s">
        <v>79</v>
      </c>
      <c r="AG801" s="247" t="s">
        <v>33</v>
      </c>
      <c r="AH801" s="272" t="s">
        <v>176</v>
      </c>
      <c r="AI801" s="247" t="s">
        <v>160</v>
      </c>
      <c r="AJ801" s="247"/>
    </row>
    <row r="802" spans="2:442" s="36" customFormat="1" ht="86.1" customHeight="1" x14ac:dyDescent="0.3">
      <c r="B802" s="232"/>
      <c r="C802" s="232"/>
      <c r="D802" s="232"/>
      <c r="E802" s="234"/>
      <c r="F802" s="234"/>
      <c r="G802" s="234"/>
      <c r="H802" s="232"/>
      <c r="I802" s="232"/>
      <c r="J802" s="11" t="s">
        <v>111</v>
      </c>
      <c r="K802" s="7" t="s">
        <v>112</v>
      </c>
      <c r="L802" s="7" t="s">
        <v>85</v>
      </c>
      <c r="M802" s="7">
        <v>6</v>
      </c>
      <c r="N802" s="248"/>
      <c r="O802" s="232"/>
      <c r="P802" s="232"/>
      <c r="Q802" s="232"/>
      <c r="R802" s="263"/>
      <c r="S802" s="263"/>
      <c r="T802" s="267"/>
      <c r="U802" s="267"/>
      <c r="V802" s="259"/>
      <c r="W802" s="259"/>
      <c r="X802" s="259"/>
      <c r="Y802" s="259"/>
      <c r="Z802" s="259"/>
      <c r="AA802" s="259"/>
      <c r="AB802" s="259"/>
      <c r="AC802" s="248"/>
      <c r="AD802" s="275"/>
      <c r="AE802" s="275"/>
      <c r="AF802" s="232"/>
      <c r="AG802" s="248"/>
      <c r="AH802" s="248"/>
      <c r="AI802" s="248"/>
      <c r="AJ802" s="232"/>
    </row>
    <row r="803" spans="2:442" s="36" customFormat="1" ht="66.599999999999994" customHeight="1" x14ac:dyDescent="0.3">
      <c r="B803" s="233"/>
      <c r="C803" s="233"/>
      <c r="D803" s="233"/>
      <c r="E803" s="273"/>
      <c r="F803" s="273"/>
      <c r="G803" s="273"/>
      <c r="H803" s="233"/>
      <c r="I803" s="233"/>
      <c r="J803" s="11" t="s">
        <v>127</v>
      </c>
      <c r="K803" s="7" t="s">
        <v>128</v>
      </c>
      <c r="L803" s="7" t="s">
        <v>85</v>
      </c>
      <c r="M803" s="63">
        <v>45</v>
      </c>
      <c r="N803" s="249"/>
      <c r="O803" s="233"/>
      <c r="P803" s="233"/>
      <c r="Q803" s="233"/>
      <c r="R803" s="264"/>
      <c r="S803" s="264"/>
      <c r="T803" s="268"/>
      <c r="U803" s="268"/>
      <c r="V803" s="260"/>
      <c r="W803" s="260"/>
      <c r="X803" s="260"/>
      <c r="Y803" s="260"/>
      <c r="Z803" s="260"/>
      <c r="AA803" s="260"/>
      <c r="AB803" s="260"/>
      <c r="AC803" s="249"/>
      <c r="AD803" s="276"/>
      <c r="AE803" s="276"/>
      <c r="AF803" s="233"/>
      <c r="AG803" s="249"/>
      <c r="AH803" s="249"/>
      <c r="AI803" s="249"/>
      <c r="AJ803" s="233"/>
    </row>
    <row r="804" spans="2:442" ht="52.2" customHeight="1" x14ac:dyDescent="0.3">
      <c r="B804" s="238" t="s">
        <v>372</v>
      </c>
      <c r="C804" s="238" t="s">
        <v>373</v>
      </c>
      <c r="D804" s="238" t="s">
        <v>66</v>
      </c>
      <c r="E804" s="227" t="s">
        <v>67</v>
      </c>
      <c r="F804" s="227" t="s">
        <v>132</v>
      </c>
      <c r="G804" s="227" t="s">
        <v>69</v>
      </c>
      <c r="H804" s="238" t="s">
        <v>70</v>
      </c>
      <c r="I804" s="238" t="s">
        <v>79</v>
      </c>
      <c r="J804" s="11" t="s">
        <v>113</v>
      </c>
      <c r="K804" s="7" t="s">
        <v>114</v>
      </c>
      <c r="L804" s="7" t="s">
        <v>115</v>
      </c>
      <c r="M804" s="7">
        <v>4</v>
      </c>
      <c r="N804" s="239" t="s">
        <v>108</v>
      </c>
      <c r="O804" s="238" t="s">
        <v>369</v>
      </c>
      <c r="P804" s="238" t="s">
        <v>75</v>
      </c>
      <c r="Q804" s="238" t="s">
        <v>76</v>
      </c>
      <c r="R804" s="265" t="s">
        <v>77</v>
      </c>
      <c r="S804" s="265" t="s">
        <v>109</v>
      </c>
      <c r="T804" s="271">
        <f>V804+Y804</f>
        <v>295320</v>
      </c>
      <c r="U804" s="271" t="s">
        <v>79</v>
      </c>
      <c r="V804" s="261">
        <v>251022</v>
      </c>
      <c r="W804" s="261" t="s">
        <v>79</v>
      </c>
      <c r="X804" s="261" t="s">
        <v>79</v>
      </c>
      <c r="Y804" s="261">
        <v>44298</v>
      </c>
      <c r="Z804" s="261" t="s">
        <v>79</v>
      </c>
      <c r="AA804" s="261" t="s">
        <v>79</v>
      </c>
      <c r="AB804" s="261">
        <v>52156.17</v>
      </c>
      <c r="AC804" s="239" t="s">
        <v>80</v>
      </c>
      <c r="AD804" s="278" t="s">
        <v>79</v>
      </c>
      <c r="AE804" s="278">
        <f>V804+Y804</f>
        <v>295320</v>
      </c>
      <c r="AF804" s="239" t="s">
        <v>79</v>
      </c>
      <c r="AG804" s="239" t="s">
        <v>33</v>
      </c>
      <c r="AH804" s="239" t="s">
        <v>161</v>
      </c>
      <c r="AI804" s="239" t="s">
        <v>179</v>
      </c>
      <c r="AJ804" s="239"/>
    </row>
    <row r="805" spans="2:442" ht="55.2" x14ac:dyDescent="0.3">
      <c r="B805" s="238"/>
      <c r="C805" s="238"/>
      <c r="D805" s="238"/>
      <c r="E805" s="227"/>
      <c r="F805" s="227"/>
      <c r="G805" s="227"/>
      <c r="H805" s="238"/>
      <c r="I805" s="238"/>
      <c r="J805" s="11" t="s">
        <v>116</v>
      </c>
      <c r="K805" s="7" t="s">
        <v>117</v>
      </c>
      <c r="L805" s="7" t="s">
        <v>85</v>
      </c>
      <c r="M805" s="7">
        <v>4</v>
      </c>
      <c r="N805" s="239"/>
      <c r="O805" s="238"/>
      <c r="P805" s="238"/>
      <c r="Q805" s="238"/>
      <c r="R805" s="265"/>
      <c r="S805" s="265"/>
      <c r="T805" s="271"/>
      <c r="U805" s="271"/>
      <c r="V805" s="261"/>
      <c r="W805" s="261"/>
      <c r="X805" s="261"/>
      <c r="Y805" s="261"/>
      <c r="Z805" s="261"/>
      <c r="AA805" s="261"/>
      <c r="AB805" s="261"/>
      <c r="AC805" s="239"/>
      <c r="AD805" s="278"/>
      <c r="AE805" s="278"/>
      <c r="AF805" s="238"/>
      <c r="AG805" s="239"/>
      <c r="AH805" s="239"/>
      <c r="AI805" s="239"/>
      <c r="AJ805" s="238"/>
    </row>
    <row r="806" spans="2:442" ht="41.4" x14ac:dyDescent="0.3">
      <c r="B806" s="238"/>
      <c r="C806" s="238"/>
      <c r="D806" s="238"/>
      <c r="E806" s="227"/>
      <c r="F806" s="227"/>
      <c r="G806" s="227"/>
      <c r="H806" s="238"/>
      <c r="I806" s="238"/>
      <c r="J806" s="11" t="s">
        <v>208</v>
      </c>
      <c r="K806" s="7" t="s">
        <v>118</v>
      </c>
      <c r="L806" s="7" t="s">
        <v>119</v>
      </c>
      <c r="M806" s="7">
        <v>4</v>
      </c>
      <c r="N806" s="239"/>
      <c r="O806" s="238"/>
      <c r="P806" s="238"/>
      <c r="Q806" s="238"/>
      <c r="R806" s="265"/>
      <c r="S806" s="265"/>
      <c r="T806" s="271"/>
      <c r="U806" s="271"/>
      <c r="V806" s="261"/>
      <c r="W806" s="261"/>
      <c r="X806" s="261"/>
      <c r="Y806" s="261"/>
      <c r="Z806" s="261"/>
      <c r="AA806" s="261"/>
      <c r="AB806" s="261"/>
      <c r="AC806" s="239"/>
      <c r="AD806" s="278"/>
      <c r="AE806" s="278"/>
      <c r="AF806" s="238"/>
      <c r="AG806" s="239"/>
      <c r="AH806" s="239"/>
      <c r="AI806" s="239"/>
      <c r="AJ806" s="238"/>
    </row>
    <row r="807" spans="2:442" ht="43.5" customHeight="1" x14ac:dyDescent="0.3">
      <c r="B807" s="238"/>
      <c r="C807" s="238"/>
      <c r="D807" s="238"/>
      <c r="E807" s="227"/>
      <c r="F807" s="227"/>
      <c r="G807" s="227"/>
      <c r="H807" s="238"/>
      <c r="I807" s="238"/>
      <c r="J807" s="11" t="s">
        <v>120</v>
      </c>
      <c r="K807" s="7" t="s">
        <v>121</v>
      </c>
      <c r="L807" s="7" t="s">
        <v>119</v>
      </c>
      <c r="M807" s="63">
        <v>4</v>
      </c>
      <c r="N807" s="239"/>
      <c r="O807" s="238"/>
      <c r="P807" s="238"/>
      <c r="Q807" s="238"/>
      <c r="R807" s="265"/>
      <c r="S807" s="265"/>
      <c r="T807" s="271"/>
      <c r="U807" s="271"/>
      <c r="V807" s="261"/>
      <c r="W807" s="261"/>
      <c r="X807" s="261"/>
      <c r="Y807" s="261"/>
      <c r="Z807" s="261"/>
      <c r="AA807" s="261"/>
      <c r="AB807" s="261"/>
      <c r="AC807" s="239"/>
      <c r="AD807" s="278"/>
      <c r="AE807" s="278"/>
      <c r="AF807" s="238"/>
      <c r="AG807" s="239"/>
      <c r="AH807" s="239"/>
      <c r="AI807" s="239"/>
      <c r="AJ807" s="238"/>
    </row>
    <row r="808" spans="2:442" s="64" customFormat="1" ht="102" customHeight="1" x14ac:dyDescent="0.3">
      <c r="B808" s="270" t="s">
        <v>1020</v>
      </c>
      <c r="C808" s="270" t="s">
        <v>374</v>
      </c>
      <c r="D808" s="270" t="s">
        <v>106</v>
      </c>
      <c r="E808" s="322" t="s">
        <v>67</v>
      </c>
      <c r="F808" s="322" t="s">
        <v>134</v>
      </c>
      <c r="G808" s="322" t="s">
        <v>147</v>
      </c>
      <c r="H808" s="270" t="s">
        <v>70</v>
      </c>
      <c r="I808" s="270" t="s">
        <v>79</v>
      </c>
      <c r="J808" s="20" t="s">
        <v>207</v>
      </c>
      <c r="K808" s="27" t="s">
        <v>107</v>
      </c>
      <c r="L808" s="27" t="s">
        <v>86</v>
      </c>
      <c r="M808" s="27">
        <v>40</v>
      </c>
      <c r="N808" s="279" t="s">
        <v>108</v>
      </c>
      <c r="O808" s="270" t="s">
        <v>369</v>
      </c>
      <c r="P808" s="270" t="s">
        <v>75</v>
      </c>
      <c r="Q808" s="270" t="s">
        <v>76</v>
      </c>
      <c r="R808" s="310" t="s">
        <v>77</v>
      </c>
      <c r="S808" s="310" t="s">
        <v>109</v>
      </c>
      <c r="T808" s="286">
        <f>V808+Y808</f>
        <v>94797.56</v>
      </c>
      <c r="U808" s="286" t="s">
        <v>79</v>
      </c>
      <c r="V808" s="280">
        <v>80577.929999999993</v>
      </c>
      <c r="W808" s="269" t="s">
        <v>79</v>
      </c>
      <c r="X808" s="269" t="s">
        <v>79</v>
      </c>
      <c r="Y808" s="269">
        <v>14219.63</v>
      </c>
      <c r="Z808" s="269" t="s">
        <v>98</v>
      </c>
      <c r="AA808" s="269" t="s">
        <v>79</v>
      </c>
      <c r="AB808" s="269">
        <v>16742.099999999999</v>
      </c>
      <c r="AC808" s="279" t="s">
        <v>149</v>
      </c>
      <c r="AD808" s="295" t="s">
        <v>79</v>
      </c>
      <c r="AE808" s="295">
        <f>V808+Y808</f>
        <v>94797.56</v>
      </c>
      <c r="AF808" s="279" t="s">
        <v>79</v>
      </c>
      <c r="AG808" s="279" t="s">
        <v>33</v>
      </c>
      <c r="AH808" s="279" t="s">
        <v>253</v>
      </c>
      <c r="AI808" s="279" t="s">
        <v>166</v>
      </c>
      <c r="AJ808" s="279"/>
      <c r="AK808" s="149"/>
      <c r="AL808" s="149"/>
      <c r="AN808" s="149"/>
      <c r="AO808" s="149"/>
      <c r="AP808" s="149"/>
      <c r="AQ808" s="149"/>
      <c r="AR808" s="149"/>
      <c r="AS808" s="149"/>
      <c r="AT808" s="149"/>
      <c r="AU808" s="149"/>
      <c r="AV808" s="149"/>
      <c r="AW808" s="149"/>
      <c r="AX808" s="149"/>
      <c r="AY808" s="149"/>
      <c r="AZ808" s="149"/>
      <c r="BA808" s="149"/>
      <c r="BB808" s="149"/>
      <c r="BC808" s="149"/>
      <c r="BD808" s="149"/>
      <c r="BE808" s="149"/>
      <c r="BF808" s="149"/>
      <c r="BG808" s="149"/>
      <c r="BH808" s="149"/>
      <c r="BI808" s="149"/>
      <c r="BJ808" s="149"/>
      <c r="BK808" s="149"/>
      <c r="BL808" s="149"/>
      <c r="BM808" s="149"/>
      <c r="BN808" s="149"/>
      <c r="BO808" s="149"/>
      <c r="BP808" s="149"/>
      <c r="BQ808" s="149"/>
      <c r="BR808" s="149"/>
      <c r="BS808" s="149"/>
      <c r="BT808" s="149"/>
      <c r="BU808" s="149"/>
      <c r="BV808" s="149"/>
      <c r="BW808" s="149"/>
      <c r="BX808" s="149"/>
      <c r="BY808" s="149"/>
      <c r="BZ808" s="149"/>
      <c r="CA808" s="149"/>
      <c r="CB808" s="149"/>
      <c r="CC808" s="149"/>
      <c r="CD808" s="149"/>
      <c r="CE808" s="149"/>
      <c r="CF808" s="149"/>
      <c r="CG808" s="149"/>
      <c r="CH808" s="149"/>
      <c r="CI808" s="149"/>
      <c r="CJ808" s="149"/>
      <c r="CK808" s="149"/>
      <c r="CL808" s="149"/>
      <c r="CM808" s="149"/>
      <c r="CN808" s="149"/>
      <c r="CO808" s="149"/>
      <c r="CP808" s="149"/>
      <c r="CQ808" s="149"/>
      <c r="CR808" s="149"/>
      <c r="CS808" s="149"/>
      <c r="CT808" s="149"/>
      <c r="CU808" s="149"/>
      <c r="CV808" s="149"/>
      <c r="CW808" s="149"/>
      <c r="CX808" s="149"/>
      <c r="CY808" s="149"/>
      <c r="CZ808" s="149"/>
      <c r="DA808" s="149"/>
      <c r="DB808" s="149"/>
      <c r="DC808" s="149"/>
      <c r="DD808" s="149"/>
      <c r="DE808" s="149"/>
      <c r="DF808" s="149"/>
      <c r="DG808" s="149"/>
      <c r="DH808" s="149"/>
      <c r="DI808" s="149"/>
      <c r="DJ808" s="149"/>
      <c r="DK808" s="149"/>
      <c r="DL808" s="149"/>
      <c r="DM808" s="149"/>
      <c r="DN808" s="149"/>
      <c r="DO808" s="149"/>
      <c r="DP808" s="149"/>
      <c r="DQ808" s="149"/>
      <c r="DR808" s="149"/>
      <c r="DS808" s="149"/>
      <c r="DT808" s="149"/>
      <c r="DU808" s="149"/>
      <c r="DV808" s="149"/>
      <c r="DW808" s="149"/>
      <c r="DX808" s="149"/>
      <c r="DY808" s="149"/>
      <c r="DZ808" s="149"/>
      <c r="EA808" s="149"/>
      <c r="EB808" s="149"/>
      <c r="EC808" s="149"/>
      <c r="ED808" s="149"/>
      <c r="EE808" s="149"/>
      <c r="EF808" s="149"/>
      <c r="EG808" s="149"/>
      <c r="EH808" s="149"/>
      <c r="EI808" s="149"/>
      <c r="EJ808" s="149"/>
      <c r="EK808" s="149"/>
      <c r="EL808" s="149"/>
      <c r="EM808" s="149"/>
      <c r="EN808" s="149"/>
      <c r="EO808" s="149"/>
      <c r="EP808" s="149"/>
      <c r="EQ808" s="149"/>
      <c r="ER808" s="149"/>
      <c r="ES808" s="149"/>
      <c r="ET808" s="149"/>
      <c r="EU808" s="149"/>
      <c r="EV808" s="149"/>
      <c r="EW808" s="149"/>
      <c r="EX808" s="149"/>
      <c r="EY808" s="149"/>
      <c r="EZ808" s="149"/>
      <c r="FA808" s="149"/>
      <c r="FB808" s="149"/>
      <c r="FC808" s="149"/>
      <c r="FD808" s="149"/>
      <c r="FE808" s="149"/>
      <c r="FF808" s="149"/>
      <c r="FG808" s="149"/>
      <c r="FH808" s="149"/>
      <c r="FI808" s="149"/>
      <c r="FJ808" s="149"/>
      <c r="FK808" s="149"/>
      <c r="FL808" s="149"/>
      <c r="FM808" s="149"/>
      <c r="FN808" s="149"/>
      <c r="FO808" s="149"/>
      <c r="FP808" s="149"/>
      <c r="FQ808" s="149"/>
      <c r="FR808" s="149"/>
      <c r="FS808" s="149"/>
      <c r="FT808" s="149"/>
      <c r="FU808" s="149"/>
      <c r="FV808" s="149"/>
      <c r="FW808" s="149"/>
      <c r="FX808" s="149"/>
      <c r="FY808" s="149"/>
      <c r="FZ808" s="149"/>
      <c r="GA808" s="149"/>
      <c r="GB808" s="149"/>
      <c r="GC808" s="149"/>
      <c r="GD808" s="149"/>
      <c r="GE808" s="149"/>
      <c r="GF808" s="149"/>
      <c r="GG808" s="149"/>
      <c r="GH808" s="149"/>
      <c r="GI808" s="149"/>
      <c r="GJ808" s="149"/>
      <c r="GK808" s="149"/>
      <c r="GL808" s="149"/>
      <c r="GM808" s="149"/>
      <c r="GN808" s="149"/>
      <c r="GO808" s="149"/>
      <c r="GP808" s="149"/>
      <c r="GQ808" s="149"/>
      <c r="GR808" s="149"/>
      <c r="GS808" s="149"/>
      <c r="GT808" s="149"/>
      <c r="GU808" s="149"/>
      <c r="GV808" s="149"/>
      <c r="GW808" s="149"/>
      <c r="GX808" s="149"/>
      <c r="GY808" s="149"/>
      <c r="GZ808" s="149"/>
      <c r="HA808" s="149"/>
      <c r="HB808" s="149"/>
      <c r="HC808" s="149"/>
      <c r="HD808" s="149"/>
      <c r="HE808" s="149"/>
      <c r="HF808" s="149"/>
      <c r="HG808" s="149"/>
      <c r="HH808" s="149"/>
      <c r="HI808" s="149"/>
      <c r="HJ808" s="149"/>
      <c r="HK808" s="149"/>
      <c r="HL808" s="149"/>
      <c r="HM808" s="149"/>
      <c r="HN808" s="149"/>
      <c r="HO808" s="149"/>
      <c r="HP808" s="149"/>
      <c r="HQ808" s="149"/>
      <c r="HR808" s="149"/>
      <c r="HS808" s="149"/>
      <c r="HT808" s="149"/>
      <c r="HU808" s="149"/>
      <c r="HV808" s="149"/>
      <c r="HW808" s="149"/>
      <c r="HX808" s="149"/>
      <c r="HY808" s="149"/>
      <c r="HZ808" s="149"/>
      <c r="IA808" s="149"/>
      <c r="IB808" s="149"/>
      <c r="IC808" s="149"/>
      <c r="ID808" s="149"/>
      <c r="IE808" s="149"/>
      <c r="IF808" s="149"/>
      <c r="IG808" s="149"/>
      <c r="IH808" s="149"/>
      <c r="II808" s="149"/>
      <c r="IJ808" s="149"/>
      <c r="IK808" s="149"/>
      <c r="IL808" s="149"/>
      <c r="IM808" s="149"/>
      <c r="IN808" s="149"/>
      <c r="IO808" s="149"/>
      <c r="IP808" s="149"/>
      <c r="IQ808" s="149"/>
      <c r="IR808" s="149"/>
      <c r="IS808" s="149"/>
      <c r="IT808" s="149"/>
      <c r="IU808" s="149"/>
      <c r="IV808" s="149"/>
      <c r="IW808" s="149"/>
      <c r="IX808" s="149"/>
      <c r="IY808" s="149"/>
      <c r="IZ808" s="149"/>
      <c r="JA808" s="149"/>
      <c r="JB808" s="149"/>
      <c r="JC808" s="149"/>
      <c r="JD808" s="149"/>
      <c r="JE808" s="149"/>
      <c r="JF808" s="149"/>
      <c r="JG808" s="149"/>
      <c r="JH808" s="149"/>
      <c r="JI808" s="149"/>
      <c r="JJ808" s="149"/>
      <c r="JK808" s="149"/>
      <c r="JL808" s="149"/>
      <c r="JM808" s="149"/>
      <c r="JN808" s="149"/>
      <c r="JO808" s="149"/>
      <c r="JP808" s="149"/>
      <c r="JQ808" s="149"/>
      <c r="JR808" s="149"/>
      <c r="JS808" s="149"/>
      <c r="JT808" s="149"/>
      <c r="JU808" s="149"/>
      <c r="JV808" s="149"/>
      <c r="JW808" s="149"/>
      <c r="JX808" s="149"/>
      <c r="JY808" s="149"/>
      <c r="JZ808" s="149"/>
      <c r="KA808" s="149"/>
      <c r="KB808" s="149"/>
      <c r="KC808" s="149"/>
      <c r="KD808" s="149"/>
      <c r="KE808" s="149"/>
      <c r="KF808" s="149"/>
      <c r="KG808" s="149"/>
      <c r="KH808" s="149"/>
      <c r="KI808" s="149"/>
      <c r="KJ808" s="149"/>
      <c r="KK808" s="149"/>
      <c r="KL808" s="149"/>
      <c r="KM808" s="149"/>
      <c r="KN808" s="149"/>
      <c r="KO808" s="149"/>
      <c r="KP808" s="149"/>
      <c r="KQ808" s="149"/>
      <c r="KR808" s="149"/>
      <c r="KS808" s="149"/>
      <c r="KT808" s="149"/>
      <c r="KU808" s="149"/>
      <c r="KV808" s="149"/>
      <c r="KW808" s="149"/>
      <c r="KX808" s="149"/>
      <c r="KY808" s="149"/>
      <c r="KZ808" s="149"/>
      <c r="LA808" s="149"/>
      <c r="LB808" s="149"/>
      <c r="LC808" s="149"/>
      <c r="LD808" s="149"/>
      <c r="LE808" s="149"/>
      <c r="LF808" s="149"/>
      <c r="LG808" s="149"/>
      <c r="LH808" s="149"/>
      <c r="LI808" s="149"/>
      <c r="LJ808" s="149"/>
      <c r="LK808" s="149"/>
      <c r="LL808" s="149"/>
      <c r="LM808" s="149"/>
      <c r="LN808" s="149"/>
      <c r="LO808" s="149"/>
      <c r="LP808" s="149"/>
      <c r="LQ808" s="149"/>
      <c r="LR808" s="149"/>
      <c r="LS808" s="149"/>
      <c r="LT808" s="149"/>
      <c r="LU808" s="149"/>
      <c r="LV808" s="149"/>
      <c r="LW808" s="149"/>
      <c r="LX808" s="149"/>
      <c r="LY808" s="149"/>
      <c r="LZ808" s="149"/>
      <c r="MA808" s="149"/>
      <c r="MB808" s="149"/>
      <c r="MC808" s="149"/>
      <c r="MD808" s="149"/>
      <c r="ME808" s="149"/>
      <c r="MF808" s="149"/>
      <c r="MG808" s="149"/>
      <c r="MH808" s="149"/>
      <c r="MI808" s="149"/>
      <c r="MJ808" s="149"/>
      <c r="MK808" s="149"/>
      <c r="ML808" s="149"/>
      <c r="MM808" s="149"/>
      <c r="MN808" s="149"/>
      <c r="MO808" s="149"/>
      <c r="MP808" s="149"/>
      <c r="MQ808" s="149"/>
      <c r="MR808" s="149"/>
      <c r="MS808" s="149"/>
      <c r="MT808" s="149"/>
      <c r="MU808" s="149"/>
      <c r="MV808" s="149"/>
      <c r="MW808" s="149"/>
      <c r="MX808" s="149"/>
      <c r="MY808" s="149"/>
      <c r="MZ808" s="149"/>
      <c r="NA808" s="149"/>
      <c r="NB808" s="149"/>
      <c r="NC808" s="149"/>
      <c r="ND808" s="149"/>
      <c r="NE808" s="149"/>
      <c r="NF808" s="149"/>
      <c r="NG808" s="149"/>
      <c r="NH808" s="149"/>
      <c r="NI808" s="149"/>
      <c r="NJ808" s="149"/>
      <c r="NK808" s="149"/>
      <c r="NL808" s="149"/>
      <c r="NM808" s="149"/>
      <c r="NN808" s="149"/>
      <c r="NO808" s="149"/>
      <c r="NP808" s="149"/>
      <c r="NQ808" s="149"/>
      <c r="NR808" s="149"/>
      <c r="NS808" s="149"/>
      <c r="NT808" s="149"/>
      <c r="NU808" s="149"/>
      <c r="NV808" s="149"/>
      <c r="NW808" s="149"/>
      <c r="NX808" s="149"/>
      <c r="NY808" s="149"/>
      <c r="NZ808" s="149"/>
      <c r="OA808" s="149"/>
      <c r="OB808" s="149"/>
      <c r="OC808" s="149"/>
      <c r="OD808" s="149"/>
      <c r="OE808" s="149"/>
      <c r="OF808" s="149"/>
      <c r="OG808" s="149"/>
      <c r="OH808" s="149"/>
      <c r="OI808" s="149"/>
      <c r="OJ808" s="149"/>
      <c r="OK808" s="149"/>
      <c r="OL808" s="149"/>
      <c r="OM808" s="149"/>
      <c r="ON808" s="149"/>
      <c r="OO808" s="149"/>
      <c r="OP808" s="149"/>
      <c r="OQ808" s="149"/>
      <c r="OR808" s="149"/>
      <c r="OS808" s="149"/>
      <c r="OT808" s="149"/>
      <c r="OU808" s="149"/>
      <c r="OV808" s="149"/>
      <c r="OW808" s="149"/>
      <c r="OX808" s="149"/>
      <c r="OY808" s="149"/>
      <c r="OZ808" s="149"/>
      <c r="PA808" s="149"/>
      <c r="PB808" s="149"/>
      <c r="PC808" s="149"/>
      <c r="PD808" s="149"/>
      <c r="PE808" s="149"/>
      <c r="PF808" s="149"/>
      <c r="PG808" s="149"/>
      <c r="PH808" s="149"/>
      <c r="PI808" s="149"/>
      <c r="PJ808" s="149"/>
      <c r="PK808" s="149"/>
      <c r="PL808" s="149"/>
      <c r="PM808" s="149"/>
      <c r="PN808" s="149"/>
      <c r="PO808" s="149"/>
      <c r="PP808" s="149"/>
      <c r="PQ808" s="149"/>
      <c r="PR808" s="149"/>
      <c r="PS808" s="149"/>
      <c r="PT808" s="149"/>
      <c r="PU808" s="149"/>
      <c r="PV808" s="149"/>
      <c r="PW808" s="149"/>
      <c r="PX808" s="149"/>
      <c r="PY808" s="149"/>
      <c r="PZ808" s="149"/>
    </row>
    <row r="809" spans="2:442" s="64" customFormat="1" ht="56.7" customHeight="1" x14ac:dyDescent="0.3">
      <c r="B809" s="270"/>
      <c r="C809" s="270"/>
      <c r="D809" s="270"/>
      <c r="E809" s="322"/>
      <c r="F809" s="322"/>
      <c r="G809" s="322"/>
      <c r="H809" s="270"/>
      <c r="I809" s="270"/>
      <c r="J809" s="20" t="s">
        <v>111</v>
      </c>
      <c r="K809" s="27" t="s">
        <v>112</v>
      </c>
      <c r="L809" s="27" t="s">
        <v>85</v>
      </c>
      <c r="M809" s="27">
        <v>3</v>
      </c>
      <c r="N809" s="279"/>
      <c r="O809" s="270"/>
      <c r="P809" s="270"/>
      <c r="Q809" s="270"/>
      <c r="R809" s="310"/>
      <c r="S809" s="310"/>
      <c r="T809" s="286"/>
      <c r="U809" s="286"/>
      <c r="V809" s="281"/>
      <c r="W809" s="269"/>
      <c r="X809" s="269"/>
      <c r="Y809" s="269"/>
      <c r="Z809" s="269"/>
      <c r="AA809" s="269"/>
      <c r="AB809" s="269"/>
      <c r="AC809" s="279"/>
      <c r="AD809" s="295"/>
      <c r="AE809" s="295"/>
      <c r="AF809" s="270"/>
      <c r="AG809" s="279"/>
      <c r="AH809" s="279"/>
      <c r="AI809" s="279"/>
      <c r="AJ809" s="270"/>
      <c r="AK809" s="149"/>
      <c r="AL809" s="149"/>
      <c r="AM809" s="149"/>
      <c r="AN809" s="149"/>
      <c r="AO809" s="149"/>
      <c r="AP809" s="149"/>
      <c r="AQ809" s="149"/>
      <c r="AR809" s="149"/>
      <c r="AS809" s="149"/>
      <c r="AT809" s="149"/>
      <c r="AU809" s="149"/>
      <c r="AV809" s="149"/>
      <c r="AW809" s="149"/>
      <c r="AX809" s="149"/>
      <c r="AY809" s="149"/>
      <c r="AZ809" s="149"/>
      <c r="BA809" s="149"/>
      <c r="BB809" s="149"/>
      <c r="BC809" s="149"/>
      <c r="BD809" s="149"/>
      <c r="BE809" s="149"/>
      <c r="BF809" s="149"/>
      <c r="BG809" s="149"/>
      <c r="BH809" s="149"/>
      <c r="BI809" s="149"/>
      <c r="BJ809" s="149"/>
      <c r="BK809" s="149"/>
      <c r="BL809" s="149"/>
      <c r="BM809" s="149"/>
      <c r="BN809" s="149"/>
      <c r="BO809" s="149"/>
      <c r="BP809" s="149"/>
      <c r="BQ809" s="149"/>
      <c r="BR809" s="149"/>
      <c r="BS809" s="149"/>
      <c r="BT809" s="149"/>
      <c r="BU809" s="149"/>
      <c r="BV809" s="149"/>
      <c r="BW809" s="149"/>
      <c r="BX809" s="149"/>
      <c r="BY809" s="149"/>
      <c r="BZ809" s="149"/>
      <c r="CA809" s="149"/>
      <c r="CB809" s="149"/>
      <c r="CC809" s="149"/>
      <c r="CD809" s="149"/>
      <c r="CE809" s="149"/>
      <c r="CF809" s="149"/>
      <c r="CG809" s="149"/>
      <c r="CH809" s="149"/>
      <c r="CI809" s="149"/>
      <c r="CJ809" s="149"/>
      <c r="CK809" s="149"/>
      <c r="CL809" s="149"/>
      <c r="CM809" s="149"/>
      <c r="CN809" s="149"/>
      <c r="CO809" s="149"/>
      <c r="CP809" s="149"/>
      <c r="CQ809" s="149"/>
      <c r="CR809" s="149"/>
      <c r="CS809" s="149"/>
      <c r="CT809" s="149"/>
      <c r="CU809" s="149"/>
      <c r="CV809" s="149"/>
      <c r="CW809" s="149"/>
      <c r="CX809" s="149"/>
      <c r="CY809" s="149"/>
      <c r="CZ809" s="149"/>
      <c r="DA809" s="149"/>
      <c r="DB809" s="149"/>
      <c r="DC809" s="149"/>
      <c r="DD809" s="149"/>
      <c r="DE809" s="149"/>
      <c r="DF809" s="149"/>
      <c r="DG809" s="149"/>
      <c r="DH809" s="149"/>
      <c r="DI809" s="149"/>
      <c r="DJ809" s="149"/>
      <c r="DK809" s="149"/>
      <c r="DL809" s="149"/>
      <c r="DM809" s="149"/>
      <c r="DN809" s="149"/>
      <c r="DO809" s="149"/>
      <c r="DP809" s="149"/>
      <c r="DQ809" s="149"/>
      <c r="DR809" s="149"/>
      <c r="DS809" s="149"/>
      <c r="DT809" s="149"/>
      <c r="DU809" s="149"/>
      <c r="DV809" s="149"/>
      <c r="DW809" s="149"/>
      <c r="DX809" s="149"/>
      <c r="DY809" s="149"/>
      <c r="DZ809" s="149"/>
      <c r="EA809" s="149"/>
      <c r="EB809" s="149"/>
      <c r="EC809" s="149"/>
      <c r="ED809" s="149"/>
      <c r="EE809" s="149"/>
      <c r="EF809" s="149"/>
      <c r="EG809" s="149"/>
      <c r="EH809" s="149"/>
      <c r="EI809" s="149"/>
      <c r="EJ809" s="149"/>
      <c r="EK809" s="149"/>
      <c r="EL809" s="149"/>
      <c r="EM809" s="149"/>
      <c r="EN809" s="149"/>
      <c r="EO809" s="149"/>
      <c r="EP809" s="149"/>
      <c r="EQ809" s="149"/>
      <c r="ER809" s="149"/>
      <c r="ES809" s="149"/>
      <c r="ET809" s="149"/>
      <c r="EU809" s="149"/>
      <c r="EV809" s="149"/>
      <c r="EW809" s="149"/>
      <c r="EX809" s="149"/>
      <c r="EY809" s="149"/>
      <c r="EZ809" s="149"/>
      <c r="FA809" s="149"/>
      <c r="FB809" s="149"/>
      <c r="FC809" s="149"/>
      <c r="FD809" s="149"/>
      <c r="FE809" s="149"/>
      <c r="FF809" s="149"/>
      <c r="FG809" s="149"/>
      <c r="FH809" s="149"/>
      <c r="FI809" s="149"/>
      <c r="FJ809" s="149"/>
      <c r="FK809" s="149"/>
      <c r="FL809" s="149"/>
      <c r="FM809" s="149"/>
      <c r="FN809" s="149"/>
      <c r="FO809" s="149"/>
      <c r="FP809" s="149"/>
      <c r="FQ809" s="149"/>
      <c r="FR809" s="149"/>
      <c r="FS809" s="149"/>
      <c r="FT809" s="149"/>
      <c r="FU809" s="149"/>
      <c r="FV809" s="149"/>
      <c r="FW809" s="149"/>
      <c r="FX809" s="149"/>
      <c r="FY809" s="149"/>
      <c r="FZ809" s="149"/>
      <c r="GA809" s="149"/>
      <c r="GB809" s="149"/>
      <c r="GC809" s="149"/>
      <c r="GD809" s="149"/>
      <c r="GE809" s="149"/>
      <c r="GF809" s="149"/>
      <c r="GG809" s="149"/>
      <c r="GH809" s="149"/>
      <c r="GI809" s="149"/>
      <c r="GJ809" s="149"/>
      <c r="GK809" s="149"/>
      <c r="GL809" s="149"/>
      <c r="GM809" s="149"/>
      <c r="GN809" s="149"/>
      <c r="GO809" s="149"/>
      <c r="GP809" s="149"/>
      <c r="GQ809" s="149"/>
      <c r="GR809" s="149"/>
      <c r="GS809" s="149"/>
      <c r="GT809" s="149"/>
      <c r="GU809" s="149"/>
      <c r="GV809" s="149"/>
      <c r="GW809" s="149"/>
      <c r="GX809" s="149"/>
      <c r="GY809" s="149"/>
      <c r="GZ809" s="149"/>
      <c r="HA809" s="149"/>
      <c r="HB809" s="149"/>
      <c r="HC809" s="149"/>
      <c r="HD809" s="149"/>
      <c r="HE809" s="149"/>
      <c r="HF809" s="149"/>
      <c r="HG809" s="149"/>
      <c r="HH809" s="149"/>
      <c r="HI809" s="149"/>
      <c r="HJ809" s="149"/>
      <c r="HK809" s="149"/>
      <c r="HL809" s="149"/>
      <c r="HM809" s="149"/>
      <c r="HN809" s="149"/>
      <c r="HO809" s="149"/>
      <c r="HP809" s="149"/>
      <c r="HQ809" s="149"/>
      <c r="HR809" s="149"/>
      <c r="HS809" s="149"/>
      <c r="HT809" s="149"/>
      <c r="HU809" s="149"/>
      <c r="HV809" s="149"/>
      <c r="HW809" s="149"/>
      <c r="HX809" s="149"/>
      <c r="HY809" s="149"/>
      <c r="HZ809" s="149"/>
      <c r="IA809" s="149"/>
      <c r="IB809" s="149"/>
      <c r="IC809" s="149"/>
      <c r="ID809" s="149"/>
      <c r="IE809" s="149"/>
      <c r="IF809" s="149"/>
      <c r="IG809" s="149"/>
      <c r="IH809" s="149"/>
      <c r="II809" s="149"/>
      <c r="IJ809" s="149"/>
      <c r="IK809" s="149"/>
      <c r="IL809" s="149"/>
      <c r="IM809" s="149"/>
      <c r="IN809" s="149"/>
      <c r="IO809" s="149"/>
      <c r="IP809" s="149"/>
      <c r="IQ809" s="149"/>
      <c r="IR809" s="149"/>
      <c r="IS809" s="149"/>
      <c r="IT809" s="149"/>
      <c r="IU809" s="149"/>
      <c r="IV809" s="149"/>
      <c r="IW809" s="149"/>
      <c r="IX809" s="149"/>
      <c r="IY809" s="149"/>
      <c r="IZ809" s="149"/>
      <c r="JA809" s="149"/>
      <c r="JB809" s="149"/>
      <c r="JC809" s="149"/>
      <c r="JD809" s="149"/>
      <c r="JE809" s="149"/>
      <c r="JF809" s="149"/>
      <c r="JG809" s="149"/>
      <c r="JH809" s="149"/>
      <c r="JI809" s="149"/>
      <c r="JJ809" s="149"/>
      <c r="JK809" s="149"/>
      <c r="JL809" s="149"/>
      <c r="JM809" s="149"/>
      <c r="JN809" s="149"/>
      <c r="JO809" s="149"/>
      <c r="JP809" s="149"/>
      <c r="JQ809" s="149"/>
      <c r="JR809" s="149"/>
      <c r="JS809" s="149"/>
      <c r="JT809" s="149"/>
      <c r="JU809" s="149"/>
      <c r="JV809" s="149"/>
      <c r="JW809" s="149"/>
      <c r="JX809" s="149"/>
      <c r="JY809" s="149"/>
      <c r="JZ809" s="149"/>
      <c r="KA809" s="149"/>
      <c r="KB809" s="149"/>
      <c r="KC809" s="149"/>
      <c r="KD809" s="149"/>
      <c r="KE809" s="149"/>
      <c r="KF809" s="149"/>
      <c r="KG809" s="149"/>
      <c r="KH809" s="149"/>
      <c r="KI809" s="149"/>
      <c r="KJ809" s="149"/>
      <c r="KK809" s="149"/>
      <c r="KL809" s="149"/>
      <c r="KM809" s="149"/>
      <c r="KN809" s="149"/>
      <c r="KO809" s="149"/>
      <c r="KP809" s="149"/>
      <c r="KQ809" s="149"/>
      <c r="KR809" s="149"/>
      <c r="KS809" s="149"/>
      <c r="KT809" s="149"/>
      <c r="KU809" s="149"/>
      <c r="KV809" s="149"/>
      <c r="KW809" s="149"/>
      <c r="KX809" s="149"/>
      <c r="KY809" s="149"/>
      <c r="KZ809" s="149"/>
      <c r="LA809" s="149"/>
      <c r="LB809" s="149"/>
      <c r="LC809" s="149"/>
      <c r="LD809" s="149"/>
      <c r="LE809" s="149"/>
      <c r="LF809" s="149"/>
      <c r="LG809" s="149"/>
      <c r="LH809" s="149"/>
      <c r="LI809" s="149"/>
      <c r="LJ809" s="149"/>
      <c r="LK809" s="149"/>
      <c r="LL809" s="149"/>
      <c r="LM809" s="149"/>
      <c r="LN809" s="149"/>
      <c r="LO809" s="149"/>
      <c r="LP809" s="149"/>
      <c r="LQ809" s="149"/>
      <c r="LR809" s="149"/>
      <c r="LS809" s="149"/>
      <c r="LT809" s="149"/>
      <c r="LU809" s="149"/>
      <c r="LV809" s="149"/>
      <c r="LW809" s="149"/>
      <c r="LX809" s="149"/>
      <c r="LY809" s="149"/>
      <c r="LZ809" s="149"/>
      <c r="MA809" s="149"/>
      <c r="MB809" s="149"/>
      <c r="MC809" s="149"/>
      <c r="MD809" s="149"/>
      <c r="ME809" s="149"/>
      <c r="MF809" s="149"/>
      <c r="MG809" s="149"/>
      <c r="MH809" s="149"/>
      <c r="MI809" s="149"/>
      <c r="MJ809" s="149"/>
      <c r="MK809" s="149"/>
      <c r="ML809" s="149"/>
      <c r="MM809" s="149"/>
      <c r="MN809" s="149"/>
      <c r="MO809" s="149"/>
      <c r="MP809" s="149"/>
      <c r="MQ809" s="149"/>
      <c r="MR809" s="149"/>
      <c r="MS809" s="149"/>
      <c r="MT809" s="149"/>
      <c r="MU809" s="149"/>
      <c r="MV809" s="149"/>
      <c r="MW809" s="149"/>
      <c r="MX809" s="149"/>
      <c r="MY809" s="149"/>
      <c r="MZ809" s="149"/>
      <c r="NA809" s="149"/>
      <c r="NB809" s="149"/>
      <c r="NC809" s="149"/>
      <c r="ND809" s="149"/>
      <c r="NE809" s="149"/>
      <c r="NF809" s="149"/>
      <c r="NG809" s="149"/>
      <c r="NH809" s="149"/>
      <c r="NI809" s="149"/>
      <c r="NJ809" s="149"/>
      <c r="NK809" s="149"/>
      <c r="NL809" s="149"/>
      <c r="NM809" s="149"/>
      <c r="NN809" s="149"/>
      <c r="NO809" s="149"/>
      <c r="NP809" s="149"/>
      <c r="NQ809" s="149"/>
      <c r="NR809" s="149"/>
      <c r="NS809" s="149"/>
      <c r="NT809" s="149"/>
      <c r="NU809" s="149"/>
      <c r="NV809" s="149"/>
      <c r="NW809" s="149"/>
      <c r="NX809" s="149"/>
      <c r="NY809" s="149"/>
      <c r="NZ809" s="149"/>
      <c r="OA809" s="149"/>
      <c r="OB809" s="149"/>
      <c r="OC809" s="149"/>
      <c r="OD809" s="149"/>
      <c r="OE809" s="149"/>
      <c r="OF809" s="149"/>
      <c r="OG809" s="149"/>
      <c r="OH809" s="149"/>
      <c r="OI809" s="149"/>
      <c r="OJ809" s="149"/>
      <c r="OK809" s="149"/>
      <c r="OL809" s="149"/>
      <c r="OM809" s="149"/>
      <c r="ON809" s="149"/>
      <c r="OO809" s="149"/>
      <c r="OP809" s="149"/>
      <c r="OQ809" s="149"/>
      <c r="OR809" s="149"/>
      <c r="OS809" s="149"/>
      <c r="OT809" s="149"/>
      <c r="OU809" s="149"/>
      <c r="OV809" s="149"/>
      <c r="OW809" s="149"/>
      <c r="OX809" s="149"/>
      <c r="OY809" s="149"/>
      <c r="OZ809" s="149"/>
      <c r="PA809" s="149"/>
      <c r="PB809" s="149"/>
      <c r="PC809" s="149"/>
      <c r="PD809" s="149"/>
      <c r="PE809" s="149"/>
      <c r="PF809" s="149"/>
      <c r="PG809" s="149"/>
      <c r="PH809" s="149"/>
      <c r="PI809" s="149"/>
      <c r="PJ809" s="149"/>
      <c r="PK809" s="149"/>
      <c r="PL809" s="149"/>
      <c r="PM809" s="149"/>
      <c r="PN809" s="149"/>
      <c r="PO809" s="149"/>
      <c r="PP809" s="149"/>
      <c r="PQ809" s="149"/>
      <c r="PR809" s="149"/>
      <c r="PS809" s="149"/>
      <c r="PT809" s="149"/>
      <c r="PU809" s="149"/>
      <c r="PV809" s="149"/>
      <c r="PW809" s="149"/>
      <c r="PX809" s="149"/>
      <c r="PY809" s="149"/>
      <c r="PZ809" s="149"/>
    </row>
    <row r="810" spans="2:442" s="64" customFormat="1" ht="64.5" customHeight="1" x14ac:dyDescent="0.3">
      <c r="B810" s="270"/>
      <c r="C810" s="270"/>
      <c r="D810" s="270"/>
      <c r="E810" s="322"/>
      <c r="F810" s="322"/>
      <c r="G810" s="322"/>
      <c r="H810" s="270"/>
      <c r="I810" s="270"/>
      <c r="J810" s="20" t="s">
        <v>127</v>
      </c>
      <c r="K810" s="27" t="s">
        <v>128</v>
      </c>
      <c r="L810" s="27" t="s">
        <v>85</v>
      </c>
      <c r="M810" s="61">
        <v>55</v>
      </c>
      <c r="N810" s="279"/>
      <c r="O810" s="270"/>
      <c r="P810" s="270"/>
      <c r="Q810" s="270"/>
      <c r="R810" s="310"/>
      <c r="S810" s="310"/>
      <c r="T810" s="286"/>
      <c r="U810" s="286"/>
      <c r="V810" s="282"/>
      <c r="W810" s="269"/>
      <c r="X810" s="269"/>
      <c r="Y810" s="269"/>
      <c r="Z810" s="269"/>
      <c r="AA810" s="269"/>
      <c r="AB810" s="269"/>
      <c r="AC810" s="279"/>
      <c r="AD810" s="295"/>
      <c r="AE810" s="295"/>
      <c r="AF810" s="270"/>
      <c r="AG810" s="279"/>
      <c r="AH810" s="279"/>
      <c r="AI810" s="279"/>
      <c r="AJ810" s="270"/>
      <c r="AK810" s="149"/>
      <c r="AL810" s="149"/>
      <c r="AM810" s="149"/>
      <c r="AN810" s="149"/>
      <c r="AO810" s="149"/>
      <c r="AP810" s="149"/>
      <c r="AQ810" s="149"/>
      <c r="AR810" s="149"/>
      <c r="AS810" s="149"/>
      <c r="AT810" s="149"/>
      <c r="AU810" s="149"/>
      <c r="AV810" s="149"/>
      <c r="AW810" s="149"/>
      <c r="AX810" s="149"/>
      <c r="AY810" s="149"/>
      <c r="AZ810" s="149"/>
      <c r="BA810" s="149"/>
      <c r="BB810" s="149"/>
      <c r="BC810" s="149"/>
      <c r="BD810" s="149"/>
      <c r="BE810" s="149"/>
      <c r="BF810" s="149"/>
      <c r="BG810" s="149"/>
      <c r="BH810" s="149"/>
      <c r="BI810" s="149"/>
      <c r="BJ810" s="149"/>
      <c r="BK810" s="149"/>
      <c r="BL810" s="149"/>
      <c r="BM810" s="149"/>
      <c r="BN810" s="149"/>
      <c r="BO810" s="149"/>
      <c r="BP810" s="149"/>
      <c r="BQ810" s="149"/>
      <c r="BR810" s="149"/>
      <c r="BS810" s="149"/>
      <c r="BT810" s="149"/>
      <c r="BU810" s="149"/>
      <c r="BV810" s="149"/>
      <c r="BW810" s="149"/>
      <c r="BX810" s="149"/>
      <c r="BY810" s="149"/>
      <c r="BZ810" s="149"/>
      <c r="CA810" s="149"/>
      <c r="CB810" s="149"/>
      <c r="CC810" s="149"/>
      <c r="CD810" s="149"/>
      <c r="CE810" s="149"/>
      <c r="CF810" s="149"/>
      <c r="CG810" s="149"/>
      <c r="CH810" s="149"/>
      <c r="CI810" s="149"/>
      <c r="CJ810" s="149"/>
      <c r="CK810" s="149"/>
      <c r="CL810" s="149"/>
      <c r="CM810" s="149"/>
      <c r="CN810" s="149"/>
      <c r="CO810" s="149"/>
      <c r="CP810" s="149"/>
      <c r="CQ810" s="149"/>
      <c r="CR810" s="149"/>
      <c r="CS810" s="149"/>
      <c r="CT810" s="149"/>
      <c r="CU810" s="149"/>
      <c r="CV810" s="149"/>
      <c r="CW810" s="149"/>
      <c r="CX810" s="149"/>
      <c r="CY810" s="149"/>
      <c r="CZ810" s="149"/>
      <c r="DA810" s="149"/>
      <c r="DB810" s="149"/>
      <c r="DC810" s="149"/>
      <c r="DD810" s="149"/>
      <c r="DE810" s="149"/>
      <c r="DF810" s="149"/>
      <c r="DG810" s="149"/>
      <c r="DH810" s="149"/>
      <c r="DI810" s="149"/>
      <c r="DJ810" s="149"/>
      <c r="DK810" s="149"/>
      <c r="DL810" s="149"/>
      <c r="DM810" s="149"/>
      <c r="DN810" s="149"/>
      <c r="DO810" s="149"/>
      <c r="DP810" s="149"/>
      <c r="DQ810" s="149"/>
      <c r="DR810" s="149"/>
      <c r="DS810" s="149"/>
      <c r="DT810" s="149"/>
      <c r="DU810" s="149"/>
      <c r="DV810" s="149"/>
      <c r="DW810" s="149"/>
      <c r="DX810" s="149"/>
      <c r="DY810" s="149"/>
      <c r="DZ810" s="149"/>
      <c r="EA810" s="149"/>
      <c r="EB810" s="149"/>
      <c r="EC810" s="149"/>
      <c r="ED810" s="149"/>
      <c r="EE810" s="149"/>
      <c r="EF810" s="149"/>
      <c r="EG810" s="149"/>
      <c r="EH810" s="149"/>
      <c r="EI810" s="149"/>
      <c r="EJ810" s="149"/>
      <c r="EK810" s="149"/>
      <c r="EL810" s="149"/>
      <c r="EM810" s="149"/>
      <c r="EN810" s="149"/>
      <c r="EO810" s="149"/>
      <c r="EP810" s="149"/>
      <c r="EQ810" s="149"/>
      <c r="ER810" s="149"/>
      <c r="ES810" s="149"/>
      <c r="ET810" s="149"/>
      <c r="EU810" s="149"/>
      <c r="EV810" s="149"/>
      <c r="EW810" s="149"/>
      <c r="EX810" s="149"/>
      <c r="EY810" s="149"/>
      <c r="EZ810" s="149"/>
      <c r="FA810" s="149"/>
      <c r="FB810" s="149"/>
      <c r="FC810" s="149"/>
      <c r="FD810" s="149"/>
      <c r="FE810" s="149"/>
      <c r="FF810" s="149"/>
      <c r="FG810" s="149"/>
      <c r="FH810" s="149"/>
      <c r="FI810" s="149"/>
      <c r="FJ810" s="149"/>
      <c r="FK810" s="149"/>
      <c r="FL810" s="149"/>
      <c r="FM810" s="149"/>
      <c r="FN810" s="149"/>
      <c r="FO810" s="149"/>
      <c r="FP810" s="149"/>
      <c r="FQ810" s="149"/>
      <c r="FR810" s="149"/>
      <c r="FS810" s="149"/>
      <c r="FT810" s="149"/>
      <c r="FU810" s="149"/>
      <c r="FV810" s="149"/>
      <c r="FW810" s="149"/>
      <c r="FX810" s="149"/>
      <c r="FY810" s="149"/>
      <c r="FZ810" s="149"/>
      <c r="GA810" s="149"/>
      <c r="GB810" s="149"/>
      <c r="GC810" s="149"/>
      <c r="GD810" s="149"/>
      <c r="GE810" s="149"/>
      <c r="GF810" s="149"/>
      <c r="GG810" s="149"/>
      <c r="GH810" s="149"/>
      <c r="GI810" s="149"/>
      <c r="GJ810" s="149"/>
      <c r="GK810" s="149"/>
      <c r="GL810" s="149"/>
      <c r="GM810" s="149"/>
      <c r="GN810" s="149"/>
      <c r="GO810" s="149"/>
      <c r="GP810" s="149"/>
      <c r="GQ810" s="149"/>
      <c r="GR810" s="149"/>
      <c r="GS810" s="149"/>
      <c r="GT810" s="149"/>
      <c r="GU810" s="149"/>
      <c r="GV810" s="149"/>
      <c r="GW810" s="149"/>
      <c r="GX810" s="149"/>
      <c r="GY810" s="149"/>
      <c r="GZ810" s="149"/>
      <c r="HA810" s="149"/>
      <c r="HB810" s="149"/>
      <c r="HC810" s="149"/>
      <c r="HD810" s="149"/>
      <c r="HE810" s="149"/>
      <c r="HF810" s="149"/>
      <c r="HG810" s="149"/>
      <c r="HH810" s="149"/>
      <c r="HI810" s="149"/>
      <c r="HJ810" s="149"/>
      <c r="HK810" s="149"/>
      <c r="HL810" s="149"/>
      <c r="HM810" s="149"/>
      <c r="HN810" s="149"/>
      <c r="HO810" s="149"/>
      <c r="HP810" s="149"/>
      <c r="HQ810" s="149"/>
      <c r="HR810" s="149"/>
      <c r="HS810" s="149"/>
      <c r="HT810" s="149"/>
      <c r="HU810" s="149"/>
      <c r="HV810" s="149"/>
      <c r="HW810" s="149"/>
      <c r="HX810" s="149"/>
      <c r="HY810" s="149"/>
      <c r="HZ810" s="149"/>
      <c r="IA810" s="149"/>
      <c r="IB810" s="149"/>
      <c r="IC810" s="149"/>
      <c r="ID810" s="149"/>
      <c r="IE810" s="149"/>
      <c r="IF810" s="149"/>
      <c r="IG810" s="149"/>
      <c r="IH810" s="149"/>
      <c r="II810" s="149"/>
      <c r="IJ810" s="149"/>
      <c r="IK810" s="149"/>
      <c r="IL810" s="149"/>
      <c r="IM810" s="149"/>
      <c r="IN810" s="149"/>
      <c r="IO810" s="149"/>
      <c r="IP810" s="149"/>
      <c r="IQ810" s="149"/>
      <c r="IR810" s="149"/>
      <c r="IS810" s="149"/>
      <c r="IT810" s="149"/>
      <c r="IU810" s="149"/>
      <c r="IV810" s="149"/>
      <c r="IW810" s="149"/>
      <c r="IX810" s="149"/>
      <c r="IY810" s="149"/>
      <c r="IZ810" s="149"/>
      <c r="JA810" s="149"/>
      <c r="JB810" s="149"/>
      <c r="JC810" s="149"/>
      <c r="JD810" s="149"/>
      <c r="JE810" s="149"/>
      <c r="JF810" s="149"/>
      <c r="JG810" s="149"/>
      <c r="JH810" s="149"/>
      <c r="JI810" s="149"/>
      <c r="JJ810" s="149"/>
      <c r="JK810" s="149"/>
      <c r="JL810" s="149"/>
      <c r="JM810" s="149"/>
      <c r="JN810" s="149"/>
      <c r="JO810" s="149"/>
      <c r="JP810" s="149"/>
      <c r="JQ810" s="149"/>
      <c r="JR810" s="149"/>
      <c r="JS810" s="149"/>
      <c r="JT810" s="149"/>
      <c r="JU810" s="149"/>
      <c r="JV810" s="149"/>
      <c r="JW810" s="149"/>
      <c r="JX810" s="149"/>
      <c r="JY810" s="149"/>
      <c r="JZ810" s="149"/>
      <c r="KA810" s="149"/>
      <c r="KB810" s="149"/>
      <c r="KC810" s="149"/>
      <c r="KD810" s="149"/>
      <c r="KE810" s="149"/>
      <c r="KF810" s="149"/>
      <c r="KG810" s="149"/>
      <c r="KH810" s="149"/>
      <c r="KI810" s="149"/>
      <c r="KJ810" s="149"/>
      <c r="KK810" s="149"/>
      <c r="KL810" s="149"/>
      <c r="KM810" s="149"/>
      <c r="KN810" s="149"/>
      <c r="KO810" s="149"/>
      <c r="KP810" s="149"/>
      <c r="KQ810" s="149"/>
      <c r="KR810" s="149"/>
      <c r="KS810" s="149"/>
      <c r="KT810" s="149"/>
      <c r="KU810" s="149"/>
      <c r="KV810" s="149"/>
      <c r="KW810" s="149"/>
      <c r="KX810" s="149"/>
      <c r="KY810" s="149"/>
      <c r="KZ810" s="149"/>
      <c r="LA810" s="149"/>
      <c r="LB810" s="149"/>
      <c r="LC810" s="149"/>
      <c r="LD810" s="149"/>
      <c r="LE810" s="149"/>
      <c r="LF810" s="149"/>
      <c r="LG810" s="149"/>
      <c r="LH810" s="149"/>
      <c r="LI810" s="149"/>
      <c r="LJ810" s="149"/>
      <c r="LK810" s="149"/>
      <c r="LL810" s="149"/>
      <c r="LM810" s="149"/>
      <c r="LN810" s="149"/>
      <c r="LO810" s="149"/>
      <c r="LP810" s="149"/>
      <c r="LQ810" s="149"/>
      <c r="LR810" s="149"/>
      <c r="LS810" s="149"/>
      <c r="LT810" s="149"/>
      <c r="LU810" s="149"/>
      <c r="LV810" s="149"/>
      <c r="LW810" s="149"/>
      <c r="LX810" s="149"/>
      <c r="LY810" s="149"/>
      <c r="LZ810" s="149"/>
      <c r="MA810" s="149"/>
      <c r="MB810" s="149"/>
      <c r="MC810" s="149"/>
      <c r="MD810" s="149"/>
      <c r="ME810" s="149"/>
      <c r="MF810" s="149"/>
      <c r="MG810" s="149"/>
      <c r="MH810" s="149"/>
      <c r="MI810" s="149"/>
      <c r="MJ810" s="149"/>
      <c r="MK810" s="149"/>
      <c r="ML810" s="149"/>
      <c r="MM810" s="149"/>
      <c r="MN810" s="149"/>
      <c r="MO810" s="149"/>
      <c r="MP810" s="149"/>
      <c r="MQ810" s="149"/>
      <c r="MR810" s="149"/>
      <c r="MS810" s="149"/>
      <c r="MT810" s="149"/>
      <c r="MU810" s="149"/>
      <c r="MV810" s="149"/>
      <c r="MW810" s="149"/>
      <c r="MX810" s="149"/>
      <c r="MY810" s="149"/>
      <c r="MZ810" s="149"/>
      <c r="NA810" s="149"/>
      <c r="NB810" s="149"/>
      <c r="NC810" s="149"/>
      <c r="ND810" s="149"/>
      <c r="NE810" s="149"/>
      <c r="NF810" s="149"/>
      <c r="NG810" s="149"/>
      <c r="NH810" s="149"/>
      <c r="NI810" s="149"/>
      <c r="NJ810" s="149"/>
      <c r="NK810" s="149"/>
      <c r="NL810" s="149"/>
      <c r="NM810" s="149"/>
      <c r="NN810" s="149"/>
      <c r="NO810" s="149"/>
      <c r="NP810" s="149"/>
      <c r="NQ810" s="149"/>
      <c r="NR810" s="149"/>
      <c r="NS810" s="149"/>
      <c r="NT810" s="149"/>
      <c r="NU810" s="149"/>
      <c r="NV810" s="149"/>
      <c r="NW810" s="149"/>
      <c r="NX810" s="149"/>
      <c r="NY810" s="149"/>
      <c r="NZ810" s="149"/>
      <c r="OA810" s="149"/>
      <c r="OB810" s="149"/>
      <c r="OC810" s="149"/>
      <c r="OD810" s="149"/>
      <c r="OE810" s="149"/>
      <c r="OF810" s="149"/>
      <c r="OG810" s="149"/>
      <c r="OH810" s="149"/>
      <c r="OI810" s="149"/>
      <c r="OJ810" s="149"/>
      <c r="OK810" s="149"/>
      <c r="OL810" s="149"/>
      <c r="OM810" s="149"/>
      <c r="ON810" s="149"/>
      <c r="OO810" s="149"/>
      <c r="OP810" s="149"/>
      <c r="OQ810" s="149"/>
      <c r="OR810" s="149"/>
      <c r="OS810" s="149"/>
      <c r="OT810" s="149"/>
      <c r="OU810" s="149"/>
      <c r="OV810" s="149"/>
      <c r="OW810" s="149"/>
      <c r="OX810" s="149"/>
      <c r="OY810" s="149"/>
      <c r="OZ810" s="149"/>
      <c r="PA810" s="149"/>
      <c r="PB810" s="149"/>
      <c r="PC810" s="149"/>
      <c r="PD810" s="149"/>
      <c r="PE810" s="149"/>
      <c r="PF810" s="149"/>
      <c r="PG810" s="149"/>
      <c r="PH810" s="149"/>
      <c r="PI810" s="149"/>
      <c r="PJ810" s="149"/>
      <c r="PK810" s="149"/>
      <c r="PL810" s="149"/>
      <c r="PM810" s="149"/>
      <c r="PN810" s="149"/>
      <c r="PO810" s="149"/>
      <c r="PP810" s="149"/>
      <c r="PQ810" s="149"/>
      <c r="PR810" s="149"/>
      <c r="PS810" s="149"/>
      <c r="PT810" s="149"/>
      <c r="PU810" s="149"/>
      <c r="PV810" s="149"/>
      <c r="PW810" s="149"/>
      <c r="PX810" s="149"/>
      <c r="PY810" s="149"/>
      <c r="PZ810" s="149"/>
    </row>
    <row r="811" spans="2:442" s="36" customFormat="1" ht="96.6" x14ac:dyDescent="0.3">
      <c r="B811" s="232" t="s">
        <v>936</v>
      </c>
      <c r="C811" s="232" t="s">
        <v>368</v>
      </c>
      <c r="D811" s="232" t="s">
        <v>106</v>
      </c>
      <c r="E811" s="234" t="s">
        <v>67</v>
      </c>
      <c r="F811" s="234" t="s">
        <v>134</v>
      </c>
      <c r="G811" s="234" t="s">
        <v>147</v>
      </c>
      <c r="H811" s="232" t="s">
        <v>70</v>
      </c>
      <c r="I811" s="232" t="s">
        <v>79</v>
      </c>
      <c r="J811" s="72" t="s">
        <v>207</v>
      </c>
      <c r="K811" s="22" t="s">
        <v>107</v>
      </c>
      <c r="L811" s="22" t="s">
        <v>86</v>
      </c>
      <c r="M811" s="22">
        <v>40</v>
      </c>
      <c r="N811" s="248" t="s">
        <v>108</v>
      </c>
      <c r="O811" s="232" t="s">
        <v>369</v>
      </c>
      <c r="P811" s="232" t="s">
        <v>75</v>
      </c>
      <c r="Q811" s="232" t="s">
        <v>76</v>
      </c>
      <c r="R811" s="263" t="s">
        <v>77</v>
      </c>
      <c r="S811" s="263" t="s">
        <v>109</v>
      </c>
      <c r="T811" s="267">
        <f>V811+Y811</f>
        <v>260505.58</v>
      </c>
      <c r="U811" s="267" t="s">
        <v>79</v>
      </c>
      <c r="V811" s="259">
        <v>221429.74</v>
      </c>
      <c r="W811" s="259" t="s">
        <v>79</v>
      </c>
      <c r="X811" s="259" t="s">
        <v>79</v>
      </c>
      <c r="Y811" s="259">
        <v>39075.839999999997</v>
      </c>
      <c r="Z811" s="259" t="s">
        <v>98</v>
      </c>
      <c r="AA811" s="259" t="s">
        <v>79</v>
      </c>
      <c r="AB811" s="259">
        <v>46007.63</v>
      </c>
      <c r="AC811" s="248" t="s">
        <v>149</v>
      </c>
      <c r="AD811" s="275" t="s">
        <v>79</v>
      </c>
      <c r="AE811" s="275">
        <f>V811+Y811</f>
        <v>260505.58</v>
      </c>
      <c r="AF811" s="232" t="s">
        <v>79</v>
      </c>
      <c r="AG811" s="248" t="s">
        <v>33</v>
      </c>
      <c r="AH811" s="248" t="s">
        <v>246</v>
      </c>
      <c r="AI811" s="248" t="s">
        <v>247</v>
      </c>
      <c r="AJ811" s="232"/>
    </row>
    <row r="812" spans="2:442" s="36" customFormat="1" ht="86.1" customHeight="1" x14ac:dyDescent="0.3">
      <c r="B812" s="232"/>
      <c r="C812" s="232"/>
      <c r="D812" s="232"/>
      <c r="E812" s="234"/>
      <c r="F812" s="234"/>
      <c r="G812" s="234"/>
      <c r="H812" s="232"/>
      <c r="I812" s="232"/>
      <c r="J812" s="11" t="s">
        <v>111</v>
      </c>
      <c r="K812" s="7" t="s">
        <v>112</v>
      </c>
      <c r="L812" s="7" t="s">
        <v>85</v>
      </c>
      <c r="M812" s="7">
        <v>6</v>
      </c>
      <c r="N812" s="248"/>
      <c r="O812" s="232"/>
      <c r="P812" s="232"/>
      <c r="Q812" s="232"/>
      <c r="R812" s="263"/>
      <c r="S812" s="263"/>
      <c r="T812" s="267"/>
      <c r="U812" s="267"/>
      <c r="V812" s="259"/>
      <c r="W812" s="259"/>
      <c r="X812" s="259"/>
      <c r="Y812" s="259"/>
      <c r="Z812" s="259"/>
      <c r="AA812" s="259"/>
      <c r="AB812" s="259"/>
      <c r="AC812" s="248"/>
      <c r="AD812" s="275"/>
      <c r="AE812" s="275"/>
      <c r="AF812" s="232"/>
      <c r="AG812" s="248"/>
      <c r="AH812" s="248"/>
      <c r="AI812" s="248"/>
      <c r="AJ812" s="232"/>
    </row>
    <row r="813" spans="2:442" s="36" customFormat="1" ht="66.599999999999994" customHeight="1" x14ac:dyDescent="0.3">
      <c r="B813" s="233"/>
      <c r="C813" s="233"/>
      <c r="D813" s="233"/>
      <c r="E813" s="273"/>
      <c r="F813" s="273"/>
      <c r="G813" s="273"/>
      <c r="H813" s="233"/>
      <c r="I813" s="233"/>
      <c r="J813" s="11" t="s">
        <v>127</v>
      </c>
      <c r="K813" s="7" t="s">
        <v>128</v>
      </c>
      <c r="L813" s="7" t="s">
        <v>85</v>
      </c>
      <c r="M813" s="63">
        <v>140</v>
      </c>
      <c r="N813" s="249"/>
      <c r="O813" s="233"/>
      <c r="P813" s="233"/>
      <c r="Q813" s="233"/>
      <c r="R813" s="264"/>
      <c r="S813" s="264"/>
      <c r="T813" s="268"/>
      <c r="U813" s="268"/>
      <c r="V813" s="260"/>
      <c r="W813" s="260"/>
      <c r="X813" s="260"/>
      <c r="Y813" s="260"/>
      <c r="Z813" s="260"/>
      <c r="AA813" s="260"/>
      <c r="AB813" s="260"/>
      <c r="AC813" s="249"/>
      <c r="AD813" s="276"/>
      <c r="AE813" s="276"/>
      <c r="AF813" s="233"/>
      <c r="AG813" s="249"/>
      <c r="AH813" s="249"/>
      <c r="AI813" s="249"/>
      <c r="AJ813" s="233"/>
    </row>
    <row r="814" spans="2:442" ht="52.2" customHeight="1" x14ac:dyDescent="0.3">
      <c r="B814" s="238" t="s">
        <v>966</v>
      </c>
      <c r="C814" s="238" t="s">
        <v>373</v>
      </c>
      <c r="D814" s="238" t="s">
        <v>66</v>
      </c>
      <c r="E814" s="227" t="s">
        <v>67</v>
      </c>
      <c r="F814" s="227" t="s">
        <v>132</v>
      </c>
      <c r="G814" s="227" t="s">
        <v>69</v>
      </c>
      <c r="H814" s="238" t="s">
        <v>70</v>
      </c>
      <c r="I814" s="238" t="s">
        <v>79</v>
      </c>
      <c r="J814" s="11" t="s">
        <v>113</v>
      </c>
      <c r="K814" s="7" t="s">
        <v>114</v>
      </c>
      <c r="L814" s="7" t="s">
        <v>115</v>
      </c>
      <c r="M814" s="7">
        <v>3</v>
      </c>
      <c r="N814" s="239" t="s">
        <v>108</v>
      </c>
      <c r="O814" s="238" t="s">
        <v>369</v>
      </c>
      <c r="P814" s="238" t="s">
        <v>75</v>
      </c>
      <c r="Q814" s="238" t="s">
        <v>76</v>
      </c>
      <c r="R814" s="265" t="s">
        <v>77</v>
      </c>
      <c r="S814" s="265" t="s">
        <v>109</v>
      </c>
      <c r="T814" s="271">
        <f>V814+Y814</f>
        <v>221490</v>
      </c>
      <c r="U814" s="271" t="s">
        <v>79</v>
      </c>
      <c r="V814" s="261">
        <v>188266.5</v>
      </c>
      <c r="W814" s="261" t="s">
        <v>79</v>
      </c>
      <c r="X814" s="261" t="s">
        <v>79</v>
      </c>
      <c r="Y814" s="261">
        <v>33223.5</v>
      </c>
      <c r="Z814" s="261" t="s">
        <v>79</v>
      </c>
      <c r="AA814" s="261" t="s">
        <v>79</v>
      </c>
      <c r="AB814" s="261">
        <v>39117.129999999997</v>
      </c>
      <c r="AC814" s="239" t="s">
        <v>80</v>
      </c>
      <c r="AD814" s="278" t="s">
        <v>79</v>
      </c>
      <c r="AE814" s="278">
        <f>V814+Y814</f>
        <v>221490</v>
      </c>
      <c r="AF814" s="239" t="s">
        <v>79</v>
      </c>
      <c r="AG814" s="239" t="s">
        <v>33</v>
      </c>
      <c r="AH814" s="239" t="s">
        <v>246</v>
      </c>
      <c r="AI814" s="239" t="s">
        <v>250</v>
      </c>
      <c r="AJ814" s="239"/>
    </row>
    <row r="815" spans="2:442" ht="55.2" x14ac:dyDescent="0.3">
      <c r="B815" s="238"/>
      <c r="C815" s="238"/>
      <c r="D815" s="238"/>
      <c r="E815" s="227"/>
      <c r="F815" s="227"/>
      <c r="G815" s="227"/>
      <c r="H815" s="238"/>
      <c r="I815" s="238"/>
      <c r="J815" s="11" t="s">
        <v>116</v>
      </c>
      <c r="K815" s="7" t="s">
        <v>117</v>
      </c>
      <c r="L815" s="7" t="s">
        <v>85</v>
      </c>
      <c r="M815" s="7">
        <v>3</v>
      </c>
      <c r="N815" s="239"/>
      <c r="O815" s="238"/>
      <c r="P815" s="238"/>
      <c r="Q815" s="238"/>
      <c r="R815" s="265"/>
      <c r="S815" s="265"/>
      <c r="T815" s="271"/>
      <c r="U815" s="271"/>
      <c r="V815" s="261"/>
      <c r="W815" s="261"/>
      <c r="X815" s="261"/>
      <c r="Y815" s="261"/>
      <c r="Z815" s="261"/>
      <c r="AA815" s="261"/>
      <c r="AB815" s="261"/>
      <c r="AC815" s="239"/>
      <c r="AD815" s="278"/>
      <c r="AE815" s="278"/>
      <c r="AF815" s="238"/>
      <c r="AG815" s="239"/>
      <c r="AH815" s="239"/>
      <c r="AI815" s="239"/>
      <c r="AJ815" s="238"/>
    </row>
    <row r="816" spans="2:442" ht="41.4" x14ac:dyDescent="0.3">
      <c r="B816" s="238"/>
      <c r="C816" s="238"/>
      <c r="D816" s="238"/>
      <c r="E816" s="227"/>
      <c r="F816" s="227"/>
      <c r="G816" s="227"/>
      <c r="H816" s="238"/>
      <c r="I816" s="238"/>
      <c r="J816" s="11" t="s">
        <v>208</v>
      </c>
      <c r="K816" s="7" t="s">
        <v>118</v>
      </c>
      <c r="L816" s="7" t="s">
        <v>119</v>
      </c>
      <c r="M816" s="7">
        <v>3</v>
      </c>
      <c r="N816" s="239"/>
      <c r="O816" s="238"/>
      <c r="P816" s="238"/>
      <c r="Q816" s="238"/>
      <c r="R816" s="265"/>
      <c r="S816" s="265"/>
      <c r="T816" s="271"/>
      <c r="U816" s="271"/>
      <c r="V816" s="261"/>
      <c r="W816" s="261"/>
      <c r="X816" s="261"/>
      <c r="Y816" s="261"/>
      <c r="Z816" s="261"/>
      <c r="AA816" s="261"/>
      <c r="AB816" s="261"/>
      <c r="AC816" s="239"/>
      <c r="AD816" s="278"/>
      <c r="AE816" s="278"/>
      <c r="AF816" s="238"/>
      <c r="AG816" s="239"/>
      <c r="AH816" s="239"/>
      <c r="AI816" s="239"/>
      <c r="AJ816" s="238"/>
    </row>
    <row r="817" spans="2:442" ht="43.5" customHeight="1" x14ac:dyDescent="0.3">
      <c r="B817" s="238"/>
      <c r="C817" s="238"/>
      <c r="D817" s="238"/>
      <c r="E817" s="227"/>
      <c r="F817" s="227"/>
      <c r="G817" s="227"/>
      <c r="H817" s="238"/>
      <c r="I817" s="238"/>
      <c r="J817" s="11" t="s">
        <v>120</v>
      </c>
      <c r="K817" s="7" t="s">
        <v>121</v>
      </c>
      <c r="L817" s="7" t="s">
        <v>119</v>
      </c>
      <c r="M817" s="63">
        <v>3</v>
      </c>
      <c r="N817" s="239"/>
      <c r="O817" s="238"/>
      <c r="P817" s="238"/>
      <c r="Q817" s="238"/>
      <c r="R817" s="265"/>
      <c r="S817" s="265"/>
      <c r="T817" s="271"/>
      <c r="U817" s="271"/>
      <c r="V817" s="261"/>
      <c r="W817" s="261"/>
      <c r="X817" s="261"/>
      <c r="Y817" s="261"/>
      <c r="Z817" s="261"/>
      <c r="AA817" s="261"/>
      <c r="AB817" s="261"/>
      <c r="AC817" s="239"/>
      <c r="AD817" s="278"/>
      <c r="AE817" s="278"/>
      <c r="AF817" s="238"/>
      <c r="AG817" s="239"/>
      <c r="AH817" s="239"/>
      <c r="AI817" s="239"/>
      <c r="AJ817" s="238"/>
    </row>
    <row r="818" spans="2:442" s="36" customFormat="1" ht="102" customHeight="1" x14ac:dyDescent="0.3">
      <c r="B818" s="238" t="s">
        <v>1019</v>
      </c>
      <c r="C818" s="238" t="s">
        <v>1021</v>
      </c>
      <c r="D818" s="238" t="s">
        <v>106</v>
      </c>
      <c r="E818" s="227" t="s">
        <v>67</v>
      </c>
      <c r="F818" s="227" t="s">
        <v>134</v>
      </c>
      <c r="G818" s="227" t="s">
        <v>147</v>
      </c>
      <c r="H818" s="238" t="s">
        <v>70</v>
      </c>
      <c r="I818" s="238" t="s">
        <v>79</v>
      </c>
      <c r="J818" s="11" t="s">
        <v>207</v>
      </c>
      <c r="K818" s="7" t="s">
        <v>107</v>
      </c>
      <c r="L818" s="7" t="s">
        <v>86</v>
      </c>
      <c r="M818" s="7">
        <v>40</v>
      </c>
      <c r="N818" s="239" t="s">
        <v>108</v>
      </c>
      <c r="O818" s="238" t="s">
        <v>369</v>
      </c>
      <c r="P818" s="238" t="s">
        <v>75</v>
      </c>
      <c r="Q818" s="238" t="s">
        <v>76</v>
      </c>
      <c r="R818" s="265" t="s">
        <v>77</v>
      </c>
      <c r="S818" s="265" t="s">
        <v>109</v>
      </c>
      <c r="T818" s="271">
        <f>V818+Y818</f>
        <v>168455.71999999997</v>
      </c>
      <c r="U818" s="271">
        <f>+T818/M819</f>
        <v>28075.953333333327</v>
      </c>
      <c r="V818" s="258">
        <v>143187.35999999999</v>
      </c>
      <c r="W818" s="261" t="s">
        <v>79</v>
      </c>
      <c r="X818" s="261" t="s">
        <v>79</v>
      </c>
      <c r="Y818" s="261">
        <v>25268.36</v>
      </c>
      <c r="Z818" s="261" t="s">
        <v>98</v>
      </c>
      <c r="AA818" s="261" t="s">
        <v>79</v>
      </c>
      <c r="AB818" s="261">
        <v>29749.279999999999</v>
      </c>
      <c r="AC818" s="239" t="s">
        <v>149</v>
      </c>
      <c r="AD818" s="278" t="s">
        <v>79</v>
      </c>
      <c r="AE818" s="278">
        <f>V818+Y818</f>
        <v>168455.71999999997</v>
      </c>
      <c r="AF818" s="239" t="s">
        <v>79</v>
      </c>
      <c r="AG818" s="239" t="s">
        <v>33</v>
      </c>
      <c r="AH818" s="239" t="s">
        <v>253</v>
      </c>
      <c r="AI818" s="239" t="s">
        <v>166</v>
      </c>
      <c r="AJ818" s="239"/>
      <c r="AK818" s="1"/>
      <c r="AL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c r="KJ818" s="1"/>
      <c r="KK818" s="1"/>
      <c r="KL818" s="1"/>
      <c r="KM818" s="1"/>
      <c r="KN818" s="1"/>
      <c r="KO818" s="1"/>
      <c r="KP818" s="1"/>
      <c r="KQ818" s="1"/>
      <c r="KR818" s="1"/>
      <c r="KS818" s="1"/>
      <c r="KT818" s="1"/>
      <c r="KU818" s="1"/>
      <c r="KV818" s="1"/>
      <c r="KW818" s="1"/>
      <c r="KX818" s="1"/>
      <c r="KY818" s="1"/>
      <c r="KZ818" s="1"/>
      <c r="LA818" s="1"/>
      <c r="LB818" s="1"/>
      <c r="LC818" s="1"/>
      <c r="LD818" s="1"/>
      <c r="LE818" s="1"/>
      <c r="LF818" s="1"/>
      <c r="LG818" s="1"/>
      <c r="LH818" s="1"/>
      <c r="LI818" s="1"/>
      <c r="LJ818" s="1"/>
      <c r="LK818" s="1"/>
      <c r="LL818" s="1"/>
      <c r="LM818" s="1"/>
      <c r="LN818" s="1"/>
      <c r="LO818" s="1"/>
      <c r="LP818" s="1"/>
      <c r="LQ818" s="1"/>
      <c r="LR818" s="1"/>
      <c r="LS818" s="1"/>
      <c r="LT818" s="1"/>
      <c r="LU818" s="1"/>
      <c r="LV818" s="1"/>
      <c r="LW818" s="1"/>
      <c r="LX818" s="1"/>
      <c r="LY818" s="1"/>
      <c r="LZ818" s="1"/>
      <c r="MA818" s="1"/>
      <c r="MB818" s="1"/>
      <c r="MC818" s="1"/>
      <c r="MD818" s="1"/>
      <c r="ME818" s="1"/>
      <c r="MF818" s="1"/>
      <c r="MG818" s="1"/>
      <c r="MH818" s="1"/>
      <c r="MI818" s="1"/>
      <c r="MJ818" s="1"/>
      <c r="MK818" s="1"/>
      <c r="ML818" s="1"/>
      <c r="MM818" s="1"/>
      <c r="MN818" s="1"/>
      <c r="MO818" s="1"/>
      <c r="MP818" s="1"/>
      <c r="MQ818" s="1"/>
      <c r="MR818" s="1"/>
      <c r="MS818" s="1"/>
      <c r="MT818" s="1"/>
      <c r="MU818" s="1"/>
      <c r="MV818" s="1"/>
      <c r="MW818" s="1"/>
      <c r="MX818" s="1"/>
      <c r="MY818" s="1"/>
      <c r="MZ818" s="1"/>
      <c r="NA818" s="1"/>
      <c r="NB818" s="1"/>
      <c r="NC818" s="1"/>
      <c r="ND818" s="1"/>
      <c r="NE818" s="1"/>
      <c r="NF818" s="1"/>
      <c r="NG818" s="1"/>
      <c r="NH818" s="1"/>
      <c r="NI818" s="1"/>
      <c r="NJ818" s="1"/>
      <c r="NK818" s="1"/>
      <c r="NL818" s="1"/>
      <c r="NM818" s="1"/>
      <c r="NN818" s="1"/>
      <c r="NO818" s="1"/>
      <c r="NP818" s="1"/>
      <c r="NQ818" s="1"/>
      <c r="NR818" s="1"/>
      <c r="NS818" s="1"/>
      <c r="NT818" s="1"/>
      <c r="NU818" s="1"/>
      <c r="NV818" s="1"/>
      <c r="NW818" s="1"/>
      <c r="NX818" s="1"/>
      <c r="NY818" s="1"/>
      <c r="NZ818" s="1"/>
      <c r="OA818" s="1"/>
      <c r="OB818" s="1"/>
      <c r="OC818" s="1"/>
      <c r="OD818" s="1"/>
      <c r="OE818" s="1"/>
      <c r="OF818" s="1"/>
      <c r="OG818" s="1"/>
      <c r="OH818" s="1"/>
      <c r="OI818" s="1"/>
      <c r="OJ818" s="1"/>
      <c r="OK818" s="1"/>
      <c r="OL818" s="1"/>
      <c r="OM818" s="1"/>
      <c r="ON818" s="1"/>
      <c r="OO818" s="1"/>
      <c r="OP818" s="1"/>
      <c r="OQ818" s="1"/>
      <c r="OR818" s="1"/>
      <c r="OS818" s="1"/>
      <c r="OT818" s="1"/>
      <c r="OU818" s="1"/>
      <c r="OV818" s="1"/>
      <c r="OW818" s="1"/>
      <c r="OX818" s="1"/>
      <c r="OY818" s="1"/>
      <c r="OZ818" s="1"/>
      <c r="PA818" s="1"/>
      <c r="PB818" s="1"/>
      <c r="PC818" s="1"/>
      <c r="PD818" s="1"/>
      <c r="PE818" s="1"/>
      <c r="PF818" s="1"/>
      <c r="PG818" s="1"/>
      <c r="PH818" s="1"/>
      <c r="PI818" s="1"/>
      <c r="PJ818" s="1"/>
      <c r="PK818" s="1"/>
      <c r="PL818" s="1"/>
      <c r="PM818" s="1"/>
      <c r="PN818" s="1"/>
      <c r="PO818" s="1"/>
      <c r="PP818" s="1"/>
      <c r="PQ818" s="1"/>
      <c r="PR818" s="1"/>
      <c r="PS818" s="1"/>
      <c r="PT818" s="1"/>
      <c r="PU818" s="1"/>
      <c r="PV818" s="1"/>
      <c r="PW818" s="1"/>
      <c r="PX818" s="1"/>
      <c r="PY818" s="1"/>
      <c r="PZ818" s="1"/>
    </row>
    <row r="819" spans="2:442" s="36" customFormat="1" ht="56.7" customHeight="1" x14ac:dyDescent="0.3">
      <c r="B819" s="238"/>
      <c r="C819" s="238"/>
      <c r="D819" s="238"/>
      <c r="E819" s="227"/>
      <c r="F819" s="227"/>
      <c r="G819" s="227"/>
      <c r="H819" s="238"/>
      <c r="I819" s="238"/>
      <c r="J819" s="11" t="s">
        <v>111</v>
      </c>
      <c r="K819" s="7" t="s">
        <v>112</v>
      </c>
      <c r="L819" s="7" t="s">
        <v>85</v>
      </c>
      <c r="M819" s="7">
        <v>6</v>
      </c>
      <c r="N819" s="239"/>
      <c r="O819" s="238"/>
      <c r="P819" s="238"/>
      <c r="Q819" s="238"/>
      <c r="R819" s="265"/>
      <c r="S819" s="265"/>
      <c r="T819" s="271"/>
      <c r="U819" s="271"/>
      <c r="V819" s="259"/>
      <c r="W819" s="261"/>
      <c r="X819" s="261"/>
      <c r="Y819" s="261"/>
      <c r="Z819" s="261"/>
      <c r="AA819" s="261"/>
      <c r="AB819" s="261"/>
      <c r="AC819" s="239"/>
      <c r="AD819" s="278"/>
      <c r="AE819" s="278"/>
      <c r="AF819" s="238"/>
      <c r="AG819" s="239"/>
      <c r="AH819" s="239"/>
      <c r="AI819" s="239"/>
      <c r="AJ819" s="238"/>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c r="KJ819" s="1"/>
      <c r="KK819" s="1"/>
      <c r="KL819" s="1"/>
      <c r="KM819" s="1"/>
      <c r="KN819" s="1"/>
      <c r="KO819" s="1"/>
      <c r="KP819" s="1"/>
      <c r="KQ819" s="1"/>
      <c r="KR819" s="1"/>
      <c r="KS819" s="1"/>
      <c r="KT819" s="1"/>
      <c r="KU819" s="1"/>
      <c r="KV819" s="1"/>
      <c r="KW819" s="1"/>
      <c r="KX819" s="1"/>
      <c r="KY819" s="1"/>
      <c r="KZ819" s="1"/>
      <c r="LA819" s="1"/>
      <c r="LB819" s="1"/>
      <c r="LC819" s="1"/>
      <c r="LD819" s="1"/>
      <c r="LE819" s="1"/>
      <c r="LF819" s="1"/>
      <c r="LG819" s="1"/>
      <c r="LH819" s="1"/>
      <c r="LI819" s="1"/>
      <c r="LJ819" s="1"/>
      <c r="LK819" s="1"/>
      <c r="LL819" s="1"/>
      <c r="LM819" s="1"/>
      <c r="LN819" s="1"/>
      <c r="LO819" s="1"/>
      <c r="LP819" s="1"/>
      <c r="LQ819" s="1"/>
      <c r="LR819" s="1"/>
      <c r="LS819" s="1"/>
      <c r="LT819" s="1"/>
      <c r="LU819" s="1"/>
      <c r="LV819" s="1"/>
      <c r="LW819" s="1"/>
      <c r="LX819" s="1"/>
      <c r="LY819" s="1"/>
      <c r="LZ819" s="1"/>
      <c r="MA819" s="1"/>
      <c r="MB819" s="1"/>
      <c r="MC819" s="1"/>
      <c r="MD819" s="1"/>
      <c r="ME819" s="1"/>
      <c r="MF819" s="1"/>
      <c r="MG819" s="1"/>
      <c r="MH819" s="1"/>
      <c r="MI819" s="1"/>
      <c r="MJ819" s="1"/>
      <c r="MK819" s="1"/>
      <c r="ML819" s="1"/>
      <c r="MM819" s="1"/>
      <c r="MN819" s="1"/>
      <c r="MO819" s="1"/>
      <c r="MP819" s="1"/>
      <c r="MQ819" s="1"/>
      <c r="MR819" s="1"/>
      <c r="MS819" s="1"/>
      <c r="MT819" s="1"/>
      <c r="MU819" s="1"/>
      <c r="MV819" s="1"/>
      <c r="MW819" s="1"/>
      <c r="MX819" s="1"/>
      <c r="MY819" s="1"/>
      <c r="MZ819" s="1"/>
      <c r="NA819" s="1"/>
      <c r="NB819" s="1"/>
      <c r="NC819" s="1"/>
      <c r="ND819" s="1"/>
      <c r="NE819" s="1"/>
      <c r="NF819" s="1"/>
      <c r="NG819" s="1"/>
      <c r="NH819" s="1"/>
      <c r="NI819" s="1"/>
      <c r="NJ819" s="1"/>
      <c r="NK819" s="1"/>
      <c r="NL819" s="1"/>
      <c r="NM819" s="1"/>
      <c r="NN819" s="1"/>
      <c r="NO819" s="1"/>
      <c r="NP819" s="1"/>
      <c r="NQ819" s="1"/>
      <c r="NR819" s="1"/>
      <c r="NS819" s="1"/>
      <c r="NT819" s="1"/>
      <c r="NU819" s="1"/>
      <c r="NV819" s="1"/>
      <c r="NW819" s="1"/>
      <c r="NX819" s="1"/>
      <c r="NY819" s="1"/>
      <c r="NZ819" s="1"/>
      <c r="OA819" s="1"/>
      <c r="OB819" s="1"/>
      <c r="OC819" s="1"/>
      <c r="OD819" s="1"/>
      <c r="OE819" s="1"/>
      <c r="OF819" s="1"/>
      <c r="OG819" s="1"/>
      <c r="OH819" s="1"/>
      <c r="OI819" s="1"/>
      <c r="OJ819" s="1"/>
      <c r="OK819" s="1"/>
      <c r="OL819" s="1"/>
      <c r="OM819" s="1"/>
      <c r="ON819" s="1"/>
      <c r="OO819" s="1"/>
      <c r="OP819" s="1"/>
      <c r="OQ819" s="1"/>
      <c r="OR819" s="1"/>
      <c r="OS819" s="1"/>
      <c r="OT819" s="1"/>
      <c r="OU819" s="1"/>
      <c r="OV819" s="1"/>
      <c r="OW819" s="1"/>
      <c r="OX819" s="1"/>
      <c r="OY819" s="1"/>
      <c r="OZ819" s="1"/>
      <c r="PA819" s="1"/>
      <c r="PB819" s="1"/>
      <c r="PC819" s="1"/>
      <c r="PD819" s="1"/>
      <c r="PE819" s="1"/>
      <c r="PF819" s="1"/>
      <c r="PG819" s="1"/>
      <c r="PH819" s="1"/>
      <c r="PI819" s="1"/>
      <c r="PJ819" s="1"/>
      <c r="PK819" s="1"/>
      <c r="PL819" s="1"/>
      <c r="PM819" s="1"/>
      <c r="PN819" s="1"/>
      <c r="PO819" s="1"/>
      <c r="PP819" s="1"/>
      <c r="PQ819" s="1"/>
      <c r="PR819" s="1"/>
      <c r="PS819" s="1"/>
      <c r="PT819" s="1"/>
      <c r="PU819" s="1"/>
      <c r="PV819" s="1"/>
      <c r="PW819" s="1"/>
      <c r="PX819" s="1"/>
      <c r="PY819" s="1"/>
      <c r="PZ819" s="1"/>
    </row>
    <row r="820" spans="2:442" s="36" customFormat="1" ht="64.5" customHeight="1" x14ac:dyDescent="0.3">
      <c r="B820" s="238"/>
      <c r="C820" s="238"/>
      <c r="D820" s="238"/>
      <c r="E820" s="227"/>
      <c r="F820" s="227"/>
      <c r="G820" s="227"/>
      <c r="H820" s="238"/>
      <c r="I820" s="238"/>
      <c r="J820" s="11" t="s">
        <v>127</v>
      </c>
      <c r="K820" s="7" t="s">
        <v>128</v>
      </c>
      <c r="L820" s="7" t="s">
        <v>85</v>
      </c>
      <c r="M820" s="63">
        <v>85</v>
      </c>
      <c r="N820" s="239"/>
      <c r="O820" s="238"/>
      <c r="P820" s="238"/>
      <c r="Q820" s="238"/>
      <c r="R820" s="265"/>
      <c r="S820" s="265"/>
      <c r="T820" s="271"/>
      <c r="U820" s="271"/>
      <c r="V820" s="260"/>
      <c r="W820" s="261"/>
      <c r="X820" s="261"/>
      <c r="Y820" s="261"/>
      <c r="Z820" s="261"/>
      <c r="AA820" s="261"/>
      <c r="AB820" s="261"/>
      <c r="AC820" s="239"/>
      <c r="AD820" s="278"/>
      <c r="AE820" s="278"/>
      <c r="AF820" s="238"/>
      <c r="AG820" s="239"/>
      <c r="AH820" s="239"/>
      <c r="AI820" s="239"/>
      <c r="AJ820" s="238"/>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c r="KJ820" s="1"/>
      <c r="KK820" s="1"/>
      <c r="KL820" s="1"/>
      <c r="KM820" s="1"/>
      <c r="KN820" s="1"/>
      <c r="KO820" s="1"/>
      <c r="KP820" s="1"/>
      <c r="KQ820" s="1"/>
      <c r="KR820" s="1"/>
      <c r="KS820" s="1"/>
      <c r="KT820" s="1"/>
      <c r="KU820" s="1"/>
      <c r="KV820" s="1"/>
      <c r="KW820" s="1"/>
      <c r="KX820" s="1"/>
      <c r="KY820" s="1"/>
      <c r="KZ820" s="1"/>
      <c r="LA820" s="1"/>
      <c r="LB820" s="1"/>
      <c r="LC820" s="1"/>
      <c r="LD820" s="1"/>
      <c r="LE820" s="1"/>
      <c r="LF820" s="1"/>
      <c r="LG820" s="1"/>
      <c r="LH820" s="1"/>
      <c r="LI820" s="1"/>
      <c r="LJ820" s="1"/>
      <c r="LK820" s="1"/>
      <c r="LL820" s="1"/>
      <c r="LM820" s="1"/>
      <c r="LN820" s="1"/>
      <c r="LO820" s="1"/>
      <c r="LP820" s="1"/>
      <c r="LQ820" s="1"/>
      <c r="LR820" s="1"/>
      <c r="LS820" s="1"/>
      <c r="LT820" s="1"/>
      <c r="LU820" s="1"/>
      <c r="LV820" s="1"/>
      <c r="LW820" s="1"/>
      <c r="LX820" s="1"/>
      <c r="LY820" s="1"/>
      <c r="LZ820" s="1"/>
      <c r="MA820" s="1"/>
      <c r="MB820" s="1"/>
      <c r="MC820" s="1"/>
      <c r="MD820" s="1"/>
      <c r="ME820" s="1"/>
      <c r="MF820" s="1"/>
      <c r="MG820" s="1"/>
      <c r="MH820" s="1"/>
      <c r="MI820" s="1"/>
      <c r="MJ820" s="1"/>
      <c r="MK820" s="1"/>
      <c r="ML820" s="1"/>
      <c r="MM820" s="1"/>
      <c r="MN820" s="1"/>
      <c r="MO820" s="1"/>
      <c r="MP820" s="1"/>
      <c r="MQ820" s="1"/>
      <c r="MR820" s="1"/>
      <c r="MS820" s="1"/>
      <c r="MT820" s="1"/>
      <c r="MU820" s="1"/>
      <c r="MV820" s="1"/>
      <c r="MW820" s="1"/>
      <c r="MX820" s="1"/>
      <c r="MY820" s="1"/>
      <c r="MZ820" s="1"/>
      <c r="NA820" s="1"/>
      <c r="NB820" s="1"/>
      <c r="NC820" s="1"/>
      <c r="ND820" s="1"/>
      <c r="NE820" s="1"/>
      <c r="NF820" s="1"/>
      <c r="NG820" s="1"/>
      <c r="NH820" s="1"/>
      <c r="NI820" s="1"/>
      <c r="NJ820" s="1"/>
      <c r="NK820" s="1"/>
      <c r="NL820" s="1"/>
      <c r="NM820" s="1"/>
      <c r="NN820" s="1"/>
      <c r="NO820" s="1"/>
      <c r="NP820" s="1"/>
      <c r="NQ820" s="1"/>
      <c r="NR820" s="1"/>
      <c r="NS820" s="1"/>
      <c r="NT820" s="1"/>
      <c r="NU820" s="1"/>
      <c r="NV820" s="1"/>
      <c r="NW820" s="1"/>
      <c r="NX820" s="1"/>
      <c r="NY820" s="1"/>
      <c r="NZ820" s="1"/>
      <c r="OA820" s="1"/>
      <c r="OB820" s="1"/>
      <c r="OC820" s="1"/>
      <c r="OD820" s="1"/>
      <c r="OE820" s="1"/>
      <c r="OF820" s="1"/>
      <c r="OG820" s="1"/>
      <c r="OH820" s="1"/>
      <c r="OI820" s="1"/>
      <c r="OJ820" s="1"/>
      <c r="OK820" s="1"/>
      <c r="OL820" s="1"/>
      <c r="OM820" s="1"/>
      <c r="ON820" s="1"/>
      <c r="OO820" s="1"/>
      <c r="OP820" s="1"/>
      <c r="OQ820" s="1"/>
      <c r="OR820" s="1"/>
      <c r="OS820" s="1"/>
      <c r="OT820" s="1"/>
      <c r="OU820" s="1"/>
      <c r="OV820" s="1"/>
      <c r="OW820" s="1"/>
      <c r="OX820" s="1"/>
      <c r="OY820" s="1"/>
      <c r="OZ820" s="1"/>
      <c r="PA820" s="1"/>
      <c r="PB820" s="1"/>
      <c r="PC820" s="1"/>
      <c r="PD820" s="1"/>
      <c r="PE820" s="1"/>
      <c r="PF820" s="1"/>
      <c r="PG820" s="1"/>
      <c r="PH820" s="1"/>
      <c r="PI820" s="1"/>
      <c r="PJ820" s="1"/>
      <c r="PK820" s="1"/>
      <c r="PL820" s="1"/>
      <c r="PM820" s="1"/>
      <c r="PN820" s="1"/>
      <c r="PO820" s="1"/>
      <c r="PP820" s="1"/>
      <c r="PQ820" s="1"/>
      <c r="PR820" s="1"/>
      <c r="PS820" s="1"/>
      <c r="PT820" s="1"/>
      <c r="PU820" s="1"/>
      <c r="PV820" s="1"/>
      <c r="PW820" s="1"/>
      <c r="PX820" s="1"/>
      <c r="PY820" s="1"/>
      <c r="PZ820" s="1"/>
    </row>
    <row r="821" spans="2:442" ht="43.5" customHeight="1" x14ac:dyDescent="0.3">
      <c r="B821" s="231" t="s">
        <v>1022</v>
      </c>
      <c r="C821" s="231" t="s">
        <v>1088</v>
      </c>
      <c r="D821" s="231" t="s">
        <v>66</v>
      </c>
      <c r="E821" s="227" t="s">
        <v>67</v>
      </c>
      <c r="F821" s="227" t="s">
        <v>134</v>
      </c>
      <c r="G821" s="227" t="s">
        <v>147</v>
      </c>
      <c r="H821" s="238" t="s">
        <v>70</v>
      </c>
      <c r="I821" s="238" t="s">
        <v>79</v>
      </c>
      <c r="J821" s="11" t="s">
        <v>207</v>
      </c>
      <c r="K821" s="7" t="s">
        <v>107</v>
      </c>
      <c r="L821" s="7" t="s">
        <v>86</v>
      </c>
      <c r="M821" s="7">
        <v>40</v>
      </c>
      <c r="N821" s="239" t="s">
        <v>108</v>
      </c>
      <c r="O821" s="238" t="s">
        <v>369</v>
      </c>
      <c r="P821" s="238" t="s">
        <v>75</v>
      </c>
      <c r="Q821" s="238" t="s">
        <v>76</v>
      </c>
      <c r="R821" s="265" t="s">
        <v>77</v>
      </c>
      <c r="S821" s="265" t="s">
        <v>109</v>
      </c>
      <c r="T821" s="271">
        <f>V821+Y821</f>
        <v>197546.82</v>
      </c>
      <c r="U821" s="271" t="s">
        <v>98</v>
      </c>
      <c r="V821" s="258">
        <v>167917.92</v>
      </c>
      <c r="W821" s="261" t="s">
        <v>79</v>
      </c>
      <c r="X821" s="261" t="s">
        <v>79</v>
      </c>
      <c r="Y821" s="261">
        <v>29628.9</v>
      </c>
      <c r="Z821" s="261" t="s">
        <v>98</v>
      </c>
      <c r="AA821" s="261" t="s">
        <v>79</v>
      </c>
      <c r="AB821" s="261">
        <v>35798.620000000003</v>
      </c>
      <c r="AC821" s="239" t="s">
        <v>149</v>
      </c>
      <c r="AD821" s="278" t="s">
        <v>79</v>
      </c>
      <c r="AE821" s="278">
        <f>V821+Y821</f>
        <v>197546.82</v>
      </c>
      <c r="AF821" s="239" t="s">
        <v>79</v>
      </c>
      <c r="AG821" s="239" t="s">
        <v>33</v>
      </c>
      <c r="AH821" s="239" t="s">
        <v>406</v>
      </c>
      <c r="AI821" s="239" t="s">
        <v>510</v>
      </c>
      <c r="AJ821" s="239"/>
    </row>
    <row r="822" spans="2:442" ht="43.5" customHeight="1" x14ac:dyDescent="0.3">
      <c r="B822" s="232"/>
      <c r="C822" s="232"/>
      <c r="D822" s="232"/>
      <c r="E822" s="227"/>
      <c r="F822" s="227"/>
      <c r="G822" s="227"/>
      <c r="H822" s="238"/>
      <c r="I822" s="238"/>
      <c r="J822" s="11" t="s">
        <v>111</v>
      </c>
      <c r="K822" s="7" t="s">
        <v>112</v>
      </c>
      <c r="L822" s="7" t="s">
        <v>85</v>
      </c>
      <c r="M822" s="7">
        <v>2</v>
      </c>
      <c r="N822" s="239"/>
      <c r="O822" s="238"/>
      <c r="P822" s="238"/>
      <c r="Q822" s="238"/>
      <c r="R822" s="265"/>
      <c r="S822" s="265"/>
      <c r="T822" s="271"/>
      <c r="U822" s="271"/>
      <c r="V822" s="259"/>
      <c r="W822" s="261"/>
      <c r="X822" s="261"/>
      <c r="Y822" s="261"/>
      <c r="Z822" s="261"/>
      <c r="AA822" s="261"/>
      <c r="AB822" s="261"/>
      <c r="AC822" s="239"/>
      <c r="AD822" s="278"/>
      <c r="AE822" s="278"/>
      <c r="AF822" s="238"/>
      <c r="AG822" s="239"/>
      <c r="AH822" s="239"/>
      <c r="AI822" s="239"/>
      <c r="AJ822" s="238"/>
    </row>
    <row r="823" spans="2:442" ht="43.5" customHeight="1" x14ac:dyDescent="0.3">
      <c r="B823" s="233"/>
      <c r="C823" s="233"/>
      <c r="D823" s="233"/>
      <c r="E823" s="227"/>
      <c r="F823" s="227"/>
      <c r="G823" s="227"/>
      <c r="H823" s="238"/>
      <c r="I823" s="238"/>
      <c r="J823" s="11" t="s">
        <v>127</v>
      </c>
      <c r="K823" s="7" t="s">
        <v>128</v>
      </c>
      <c r="L823" s="7" t="s">
        <v>85</v>
      </c>
      <c r="M823" s="63">
        <v>48</v>
      </c>
      <c r="N823" s="239"/>
      <c r="O823" s="238"/>
      <c r="P823" s="238"/>
      <c r="Q823" s="238"/>
      <c r="R823" s="265"/>
      <c r="S823" s="265"/>
      <c r="T823" s="271"/>
      <c r="U823" s="271"/>
      <c r="V823" s="260"/>
      <c r="W823" s="261"/>
      <c r="X823" s="261"/>
      <c r="Y823" s="261"/>
      <c r="Z823" s="261"/>
      <c r="AA823" s="261"/>
      <c r="AB823" s="261"/>
      <c r="AC823" s="239"/>
      <c r="AD823" s="278"/>
      <c r="AE823" s="278"/>
      <c r="AF823" s="238"/>
      <c r="AG823" s="239"/>
      <c r="AH823" s="239"/>
      <c r="AI823" s="239"/>
      <c r="AJ823" s="238"/>
    </row>
    <row r="824" spans="2:442" s="36" customFormat="1" ht="131.1" customHeight="1" x14ac:dyDescent="0.3">
      <c r="B824" s="231" t="s">
        <v>758</v>
      </c>
      <c r="C824" s="231" t="s">
        <v>767</v>
      </c>
      <c r="D824" s="238" t="s">
        <v>764</v>
      </c>
      <c r="E824" s="227" t="s">
        <v>67</v>
      </c>
      <c r="F824" s="227" t="s">
        <v>134</v>
      </c>
      <c r="G824" s="227" t="s">
        <v>147</v>
      </c>
      <c r="H824" s="238" t="s">
        <v>70</v>
      </c>
      <c r="I824" s="238" t="s">
        <v>79</v>
      </c>
      <c r="J824" s="11" t="s">
        <v>207</v>
      </c>
      <c r="K824" s="7" t="s">
        <v>107</v>
      </c>
      <c r="L824" s="7" t="s">
        <v>86</v>
      </c>
      <c r="M824" s="7">
        <v>40</v>
      </c>
      <c r="N824" s="239" t="s">
        <v>108</v>
      </c>
      <c r="O824" s="231" t="s">
        <v>343</v>
      </c>
      <c r="P824" s="238" t="s">
        <v>75</v>
      </c>
      <c r="Q824" s="238" t="s">
        <v>76</v>
      </c>
      <c r="R824" s="265" t="s">
        <v>77</v>
      </c>
      <c r="S824" s="265" t="s">
        <v>109</v>
      </c>
      <c r="T824" s="271">
        <f>V824+Y824</f>
        <v>228120.817599</v>
      </c>
      <c r="U824" s="271">
        <f>+T824/M825</f>
        <v>114060.4087995</v>
      </c>
      <c r="V824" s="400">
        <v>193902.69495915002</v>
      </c>
      <c r="W824" s="250" t="s">
        <v>79</v>
      </c>
      <c r="X824" s="250" t="s">
        <v>79</v>
      </c>
      <c r="Y824" s="400">
        <v>34218.12263985</v>
      </c>
      <c r="Z824" s="250" t="s">
        <v>98</v>
      </c>
      <c r="AA824" s="250" t="s">
        <v>79</v>
      </c>
      <c r="AB824" s="400">
        <v>40288.192401000008</v>
      </c>
      <c r="AC824" s="239" t="s">
        <v>149</v>
      </c>
      <c r="AD824" s="278" t="s">
        <v>79</v>
      </c>
      <c r="AE824" s="278">
        <f>V824+Y824</f>
        <v>228120.817599</v>
      </c>
      <c r="AF824" s="239" t="s">
        <v>79</v>
      </c>
      <c r="AG824" s="239" t="s">
        <v>33</v>
      </c>
      <c r="AH824" s="495" t="s">
        <v>157</v>
      </c>
      <c r="AI824" s="495" t="s">
        <v>158</v>
      </c>
      <c r="AJ824" s="265"/>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c r="JW824" s="1"/>
      <c r="JX824" s="1"/>
      <c r="JY824" s="1"/>
      <c r="JZ824" s="1"/>
      <c r="KA824" s="1"/>
      <c r="KB824" s="1"/>
      <c r="KC824" s="1"/>
      <c r="KD824" s="1"/>
      <c r="KE824" s="1"/>
      <c r="KF824" s="1"/>
      <c r="KG824" s="1"/>
      <c r="KH824" s="1"/>
      <c r="KI824" s="1"/>
      <c r="KJ824" s="1"/>
      <c r="KK824" s="1"/>
      <c r="KL824" s="1"/>
      <c r="KM824" s="1"/>
      <c r="KN824" s="1"/>
      <c r="KO824" s="1"/>
      <c r="KP824" s="1"/>
      <c r="KQ824" s="1"/>
      <c r="KR824" s="1"/>
      <c r="KS824" s="1"/>
      <c r="KT824" s="1"/>
      <c r="KU824" s="1"/>
      <c r="KV824" s="1"/>
      <c r="KW824" s="1"/>
      <c r="KX824" s="1"/>
      <c r="KY824" s="1"/>
      <c r="KZ824" s="1"/>
      <c r="LA824" s="1"/>
      <c r="LB824" s="1"/>
      <c r="LC824" s="1"/>
      <c r="LD824" s="1"/>
      <c r="LE824" s="1"/>
      <c r="LF824" s="1"/>
      <c r="LG824" s="1"/>
      <c r="LH824" s="1"/>
      <c r="LI824" s="1"/>
      <c r="LJ824" s="1"/>
      <c r="LK824" s="1"/>
      <c r="LL824" s="1"/>
      <c r="LM824" s="1"/>
      <c r="LN824" s="1"/>
      <c r="LO824" s="1"/>
      <c r="LP824" s="1"/>
      <c r="LQ824" s="1"/>
      <c r="LR824" s="1"/>
      <c r="LS824" s="1"/>
      <c r="LT824" s="1"/>
      <c r="LU824" s="1"/>
      <c r="LV824" s="1"/>
      <c r="LW824" s="1"/>
      <c r="LX824" s="1"/>
      <c r="LY824" s="1"/>
      <c r="LZ824" s="1"/>
      <c r="MA824" s="1"/>
      <c r="MB824" s="1"/>
      <c r="MC824" s="1"/>
      <c r="MD824" s="1"/>
      <c r="ME824" s="1"/>
      <c r="MF824" s="1"/>
      <c r="MG824" s="1"/>
      <c r="MH824" s="1"/>
      <c r="MI824" s="1"/>
      <c r="MJ824" s="1"/>
      <c r="MK824" s="1"/>
      <c r="ML824" s="1"/>
      <c r="MM824" s="1"/>
      <c r="MN824" s="1"/>
      <c r="MO824" s="1"/>
      <c r="MP824" s="1"/>
      <c r="MQ824" s="1"/>
      <c r="MR824" s="1"/>
      <c r="MS824" s="1"/>
      <c r="MT824" s="1"/>
      <c r="MU824" s="1"/>
      <c r="MV824" s="1"/>
      <c r="MW824" s="1"/>
      <c r="MX824" s="1"/>
      <c r="MY824" s="1"/>
      <c r="MZ824" s="1"/>
      <c r="NA824" s="1"/>
      <c r="NB824" s="1"/>
      <c r="NC824" s="1"/>
      <c r="ND824" s="1"/>
      <c r="NE824" s="1"/>
      <c r="NF824" s="1"/>
      <c r="NG824" s="1"/>
      <c r="NH824" s="1"/>
      <c r="NI824" s="1"/>
      <c r="NJ824" s="1"/>
      <c r="NK824" s="1"/>
      <c r="NL824" s="1"/>
      <c r="NM824" s="1"/>
      <c r="NN824" s="1"/>
      <c r="NO824" s="1"/>
      <c r="NP824" s="1"/>
      <c r="NQ824" s="1"/>
      <c r="NR824" s="1"/>
      <c r="NS824" s="1"/>
      <c r="NT824" s="1"/>
      <c r="NU824" s="1"/>
      <c r="NV824" s="1"/>
      <c r="NW824" s="1"/>
      <c r="NX824" s="1"/>
      <c r="NY824" s="1"/>
      <c r="NZ824" s="1"/>
      <c r="OA824" s="1"/>
      <c r="OB824" s="1"/>
      <c r="OC824" s="1"/>
      <c r="OD824" s="1"/>
      <c r="OE824" s="1"/>
      <c r="OF824" s="1"/>
      <c r="OG824" s="1"/>
      <c r="OH824" s="1"/>
      <c r="OI824" s="1"/>
      <c r="OJ824" s="1"/>
      <c r="OK824" s="1"/>
      <c r="OL824" s="1"/>
      <c r="OM824" s="1"/>
      <c r="ON824" s="1"/>
      <c r="OO824" s="1"/>
      <c r="OP824" s="1"/>
      <c r="OQ824" s="1"/>
      <c r="OR824" s="1"/>
      <c r="OS824" s="1"/>
      <c r="OT824" s="1"/>
      <c r="OU824" s="1"/>
      <c r="OV824" s="1"/>
      <c r="OW824" s="1"/>
      <c r="OX824" s="1"/>
      <c r="OY824" s="1"/>
      <c r="OZ824" s="1"/>
      <c r="PA824" s="1"/>
      <c r="PB824" s="1"/>
      <c r="PC824" s="1"/>
      <c r="PD824" s="1"/>
      <c r="PE824" s="1"/>
      <c r="PF824" s="1"/>
      <c r="PG824" s="1"/>
      <c r="PH824" s="1"/>
      <c r="PI824" s="1"/>
      <c r="PJ824" s="1"/>
      <c r="PK824" s="1"/>
      <c r="PL824" s="1"/>
      <c r="PM824" s="1"/>
      <c r="PN824" s="1"/>
      <c r="PO824" s="1"/>
      <c r="PP824" s="1"/>
      <c r="PQ824" s="1"/>
      <c r="PR824" s="1"/>
      <c r="PS824" s="1"/>
      <c r="PT824" s="1"/>
      <c r="PU824" s="1"/>
      <c r="PV824" s="1"/>
      <c r="PW824" s="1"/>
      <c r="PX824" s="1"/>
      <c r="PY824" s="1"/>
      <c r="PZ824" s="1"/>
    </row>
    <row r="825" spans="2:442" s="36" customFormat="1" ht="64.5" customHeight="1" x14ac:dyDescent="0.3">
      <c r="B825" s="232"/>
      <c r="C825" s="232"/>
      <c r="D825" s="238"/>
      <c r="E825" s="227"/>
      <c r="F825" s="227"/>
      <c r="G825" s="227"/>
      <c r="H825" s="238"/>
      <c r="I825" s="238"/>
      <c r="J825" s="11" t="s">
        <v>111</v>
      </c>
      <c r="K825" s="7" t="s">
        <v>112</v>
      </c>
      <c r="L825" s="7" t="s">
        <v>85</v>
      </c>
      <c r="M825" s="7">
        <v>2</v>
      </c>
      <c r="N825" s="239"/>
      <c r="O825" s="232"/>
      <c r="P825" s="238"/>
      <c r="Q825" s="238"/>
      <c r="R825" s="265"/>
      <c r="S825" s="265"/>
      <c r="T825" s="271"/>
      <c r="U825" s="271"/>
      <c r="V825" s="400"/>
      <c r="W825" s="250"/>
      <c r="X825" s="250"/>
      <c r="Y825" s="400"/>
      <c r="Z825" s="250"/>
      <c r="AA825" s="250"/>
      <c r="AB825" s="400"/>
      <c r="AC825" s="239"/>
      <c r="AD825" s="278"/>
      <c r="AE825" s="278"/>
      <c r="AF825" s="238"/>
      <c r="AG825" s="239"/>
      <c r="AH825" s="496"/>
      <c r="AI825" s="496"/>
      <c r="AJ825" s="265"/>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c r="JW825" s="1"/>
      <c r="JX825" s="1"/>
      <c r="JY825" s="1"/>
      <c r="JZ825" s="1"/>
      <c r="KA825" s="1"/>
      <c r="KB825" s="1"/>
      <c r="KC825" s="1"/>
      <c r="KD825" s="1"/>
      <c r="KE825" s="1"/>
      <c r="KF825" s="1"/>
      <c r="KG825" s="1"/>
      <c r="KH825" s="1"/>
      <c r="KI825" s="1"/>
      <c r="KJ825" s="1"/>
      <c r="KK825" s="1"/>
      <c r="KL825" s="1"/>
      <c r="KM825" s="1"/>
      <c r="KN825" s="1"/>
      <c r="KO825" s="1"/>
      <c r="KP825" s="1"/>
      <c r="KQ825" s="1"/>
      <c r="KR825" s="1"/>
      <c r="KS825" s="1"/>
      <c r="KT825" s="1"/>
      <c r="KU825" s="1"/>
      <c r="KV825" s="1"/>
      <c r="KW825" s="1"/>
      <c r="KX825" s="1"/>
      <c r="KY825" s="1"/>
      <c r="KZ825" s="1"/>
      <c r="LA825" s="1"/>
      <c r="LB825" s="1"/>
      <c r="LC825" s="1"/>
      <c r="LD825" s="1"/>
      <c r="LE825" s="1"/>
      <c r="LF825" s="1"/>
      <c r="LG825" s="1"/>
      <c r="LH825" s="1"/>
      <c r="LI825" s="1"/>
      <c r="LJ825" s="1"/>
      <c r="LK825" s="1"/>
      <c r="LL825" s="1"/>
      <c r="LM825" s="1"/>
      <c r="LN825" s="1"/>
      <c r="LO825" s="1"/>
      <c r="LP825" s="1"/>
      <c r="LQ825" s="1"/>
      <c r="LR825" s="1"/>
      <c r="LS825" s="1"/>
      <c r="LT825" s="1"/>
      <c r="LU825" s="1"/>
      <c r="LV825" s="1"/>
      <c r="LW825" s="1"/>
      <c r="LX825" s="1"/>
      <c r="LY825" s="1"/>
      <c r="LZ825" s="1"/>
      <c r="MA825" s="1"/>
      <c r="MB825" s="1"/>
      <c r="MC825" s="1"/>
      <c r="MD825" s="1"/>
      <c r="ME825" s="1"/>
      <c r="MF825" s="1"/>
      <c r="MG825" s="1"/>
      <c r="MH825" s="1"/>
      <c r="MI825" s="1"/>
      <c r="MJ825" s="1"/>
      <c r="MK825" s="1"/>
      <c r="ML825" s="1"/>
      <c r="MM825" s="1"/>
      <c r="MN825" s="1"/>
      <c r="MO825" s="1"/>
      <c r="MP825" s="1"/>
      <c r="MQ825" s="1"/>
      <c r="MR825" s="1"/>
      <c r="MS825" s="1"/>
      <c r="MT825" s="1"/>
      <c r="MU825" s="1"/>
      <c r="MV825" s="1"/>
      <c r="MW825" s="1"/>
      <c r="MX825" s="1"/>
      <c r="MY825" s="1"/>
      <c r="MZ825" s="1"/>
      <c r="NA825" s="1"/>
      <c r="NB825" s="1"/>
      <c r="NC825" s="1"/>
      <c r="ND825" s="1"/>
      <c r="NE825" s="1"/>
      <c r="NF825" s="1"/>
      <c r="NG825" s="1"/>
      <c r="NH825" s="1"/>
      <c r="NI825" s="1"/>
      <c r="NJ825" s="1"/>
      <c r="NK825" s="1"/>
      <c r="NL825" s="1"/>
      <c r="NM825" s="1"/>
      <c r="NN825" s="1"/>
      <c r="NO825" s="1"/>
      <c r="NP825" s="1"/>
      <c r="NQ825" s="1"/>
      <c r="NR825" s="1"/>
      <c r="NS825" s="1"/>
      <c r="NT825" s="1"/>
      <c r="NU825" s="1"/>
      <c r="NV825" s="1"/>
      <c r="NW825" s="1"/>
      <c r="NX825" s="1"/>
      <c r="NY825" s="1"/>
      <c r="NZ825" s="1"/>
      <c r="OA825" s="1"/>
      <c r="OB825" s="1"/>
      <c r="OC825" s="1"/>
      <c r="OD825" s="1"/>
      <c r="OE825" s="1"/>
      <c r="OF825" s="1"/>
      <c r="OG825" s="1"/>
      <c r="OH825" s="1"/>
      <c r="OI825" s="1"/>
      <c r="OJ825" s="1"/>
      <c r="OK825" s="1"/>
      <c r="OL825" s="1"/>
      <c r="OM825" s="1"/>
      <c r="ON825" s="1"/>
      <c r="OO825" s="1"/>
      <c r="OP825" s="1"/>
      <c r="OQ825" s="1"/>
      <c r="OR825" s="1"/>
      <c r="OS825" s="1"/>
      <c r="OT825" s="1"/>
      <c r="OU825" s="1"/>
      <c r="OV825" s="1"/>
      <c r="OW825" s="1"/>
      <c r="OX825" s="1"/>
      <c r="OY825" s="1"/>
      <c r="OZ825" s="1"/>
      <c r="PA825" s="1"/>
      <c r="PB825" s="1"/>
      <c r="PC825" s="1"/>
      <c r="PD825" s="1"/>
      <c r="PE825" s="1"/>
      <c r="PF825" s="1"/>
      <c r="PG825" s="1"/>
      <c r="PH825" s="1"/>
      <c r="PI825" s="1"/>
      <c r="PJ825" s="1"/>
      <c r="PK825" s="1"/>
      <c r="PL825" s="1"/>
      <c r="PM825" s="1"/>
      <c r="PN825" s="1"/>
      <c r="PO825" s="1"/>
      <c r="PP825" s="1"/>
      <c r="PQ825" s="1"/>
      <c r="PR825" s="1"/>
      <c r="PS825" s="1"/>
      <c r="PT825" s="1"/>
      <c r="PU825" s="1"/>
      <c r="PV825" s="1"/>
      <c r="PW825" s="1"/>
      <c r="PX825" s="1"/>
      <c r="PY825" s="1"/>
      <c r="PZ825" s="1"/>
    </row>
    <row r="826" spans="2:442" s="36" customFormat="1" ht="64.5" customHeight="1" x14ac:dyDescent="0.3">
      <c r="B826" s="233"/>
      <c r="C826" s="233"/>
      <c r="D826" s="238"/>
      <c r="E826" s="227"/>
      <c r="F826" s="227"/>
      <c r="G826" s="227"/>
      <c r="H826" s="238"/>
      <c r="I826" s="238"/>
      <c r="J826" s="28" t="s">
        <v>127</v>
      </c>
      <c r="K826" s="14" t="s">
        <v>128</v>
      </c>
      <c r="L826" s="14" t="s">
        <v>85</v>
      </c>
      <c r="M826" s="71">
        <v>110</v>
      </c>
      <c r="N826" s="239"/>
      <c r="O826" s="233"/>
      <c r="P826" s="238"/>
      <c r="Q826" s="238"/>
      <c r="R826" s="265"/>
      <c r="S826" s="265"/>
      <c r="T826" s="271"/>
      <c r="U826" s="271"/>
      <c r="V826" s="400"/>
      <c r="W826" s="250"/>
      <c r="X826" s="250"/>
      <c r="Y826" s="400"/>
      <c r="Z826" s="250"/>
      <c r="AA826" s="250"/>
      <c r="AB826" s="400"/>
      <c r="AC826" s="239"/>
      <c r="AD826" s="278"/>
      <c r="AE826" s="278"/>
      <c r="AF826" s="238"/>
      <c r="AG826" s="239"/>
      <c r="AH826" s="497"/>
      <c r="AI826" s="497"/>
      <c r="AJ826" s="265"/>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c r="JW826" s="1"/>
      <c r="JX826" s="1"/>
      <c r="JY826" s="1"/>
      <c r="JZ826" s="1"/>
      <c r="KA826" s="1"/>
      <c r="KB826" s="1"/>
      <c r="KC826" s="1"/>
      <c r="KD826" s="1"/>
      <c r="KE826" s="1"/>
      <c r="KF826" s="1"/>
      <c r="KG826" s="1"/>
      <c r="KH826" s="1"/>
      <c r="KI826" s="1"/>
      <c r="KJ826" s="1"/>
      <c r="KK826" s="1"/>
      <c r="KL826" s="1"/>
      <c r="KM826" s="1"/>
      <c r="KN826" s="1"/>
      <c r="KO826" s="1"/>
      <c r="KP826" s="1"/>
      <c r="KQ826" s="1"/>
      <c r="KR826" s="1"/>
      <c r="KS826" s="1"/>
      <c r="KT826" s="1"/>
      <c r="KU826" s="1"/>
      <c r="KV826" s="1"/>
      <c r="KW826" s="1"/>
      <c r="KX826" s="1"/>
      <c r="KY826" s="1"/>
      <c r="KZ826" s="1"/>
      <c r="LA826" s="1"/>
      <c r="LB826" s="1"/>
      <c r="LC826" s="1"/>
      <c r="LD826" s="1"/>
      <c r="LE826" s="1"/>
      <c r="LF826" s="1"/>
      <c r="LG826" s="1"/>
      <c r="LH826" s="1"/>
      <c r="LI826" s="1"/>
      <c r="LJ826" s="1"/>
      <c r="LK826" s="1"/>
      <c r="LL826" s="1"/>
      <c r="LM826" s="1"/>
      <c r="LN826" s="1"/>
      <c r="LO826" s="1"/>
      <c r="LP826" s="1"/>
      <c r="LQ826" s="1"/>
      <c r="LR826" s="1"/>
      <c r="LS826" s="1"/>
      <c r="LT826" s="1"/>
      <c r="LU826" s="1"/>
      <c r="LV826" s="1"/>
      <c r="LW826" s="1"/>
      <c r="LX826" s="1"/>
      <c r="LY826" s="1"/>
      <c r="LZ826" s="1"/>
      <c r="MA826" s="1"/>
      <c r="MB826" s="1"/>
      <c r="MC826" s="1"/>
      <c r="MD826" s="1"/>
      <c r="ME826" s="1"/>
      <c r="MF826" s="1"/>
      <c r="MG826" s="1"/>
      <c r="MH826" s="1"/>
      <c r="MI826" s="1"/>
      <c r="MJ826" s="1"/>
      <c r="MK826" s="1"/>
      <c r="ML826" s="1"/>
      <c r="MM826" s="1"/>
      <c r="MN826" s="1"/>
      <c r="MO826" s="1"/>
      <c r="MP826" s="1"/>
      <c r="MQ826" s="1"/>
      <c r="MR826" s="1"/>
      <c r="MS826" s="1"/>
      <c r="MT826" s="1"/>
      <c r="MU826" s="1"/>
      <c r="MV826" s="1"/>
      <c r="MW826" s="1"/>
      <c r="MX826" s="1"/>
      <c r="MY826" s="1"/>
      <c r="MZ826" s="1"/>
      <c r="NA826" s="1"/>
      <c r="NB826" s="1"/>
      <c r="NC826" s="1"/>
      <c r="ND826" s="1"/>
      <c r="NE826" s="1"/>
      <c r="NF826" s="1"/>
      <c r="NG826" s="1"/>
      <c r="NH826" s="1"/>
      <c r="NI826" s="1"/>
      <c r="NJ826" s="1"/>
      <c r="NK826" s="1"/>
      <c r="NL826" s="1"/>
      <c r="NM826" s="1"/>
      <c r="NN826" s="1"/>
      <c r="NO826" s="1"/>
      <c r="NP826" s="1"/>
      <c r="NQ826" s="1"/>
      <c r="NR826" s="1"/>
      <c r="NS826" s="1"/>
      <c r="NT826" s="1"/>
      <c r="NU826" s="1"/>
      <c r="NV826" s="1"/>
      <c r="NW826" s="1"/>
      <c r="NX826" s="1"/>
      <c r="NY826" s="1"/>
      <c r="NZ826" s="1"/>
      <c r="OA826" s="1"/>
      <c r="OB826" s="1"/>
      <c r="OC826" s="1"/>
      <c r="OD826" s="1"/>
      <c r="OE826" s="1"/>
      <c r="OF826" s="1"/>
      <c r="OG826" s="1"/>
      <c r="OH826" s="1"/>
      <c r="OI826" s="1"/>
      <c r="OJ826" s="1"/>
      <c r="OK826" s="1"/>
      <c r="OL826" s="1"/>
      <c r="OM826" s="1"/>
      <c r="ON826" s="1"/>
      <c r="OO826" s="1"/>
      <c r="OP826" s="1"/>
      <c r="OQ826" s="1"/>
      <c r="OR826" s="1"/>
      <c r="OS826" s="1"/>
      <c r="OT826" s="1"/>
      <c r="OU826" s="1"/>
      <c r="OV826" s="1"/>
      <c r="OW826" s="1"/>
      <c r="OX826" s="1"/>
      <c r="OY826" s="1"/>
      <c r="OZ826" s="1"/>
      <c r="PA826" s="1"/>
      <c r="PB826" s="1"/>
      <c r="PC826" s="1"/>
      <c r="PD826" s="1"/>
      <c r="PE826" s="1"/>
      <c r="PF826" s="1"/>
      <c r="PG826" s="1"/>
      <c r="PH826" s="1"/>
      <c r="PI826" s="1"/>
      <c r="PJ826" s="1"/>
      <c r="PK826" s="1"/>
      <c r="PL826" s="1"/>
      <c r="PM826" s="1"/>
      <c r="PN826" s="1"/>
      <c r="PO826" s="1"/>
      <c r="PP826" s="1"/>
      <c r="PQ826" s="1"/>
      <c r="PR826" s="1"/>
      <c r="PS826" s="1"/>
      <c r="PT826" s="1"/>
      <c r="PU826" s="1"/>
      <c r="PV826" s="1"/>
      <c r="PW826" s="1"/>
      <c r="PX826" s="1"/>
      <c r="PY826" s="1"/>
      <c r="PZ826" s="1"/>
    </row>
    <row r="827" spans="2:442" s="36" customFormat="1" ht="117.6" customHeight="1" x14ac:dyDescent="0.3">
      <c r="B827" s="231" t="s">
        <v>759</v>
      </c>
      <c r="C827" s="231" t="s">
        <v>762</v>
      </c>
      <c r="D827" s="238" t="s">
        <v>765</v>
      </c>
      <c r="E827" s="227" t="s">
        <v>67</v>
      </c>
      <c r="F827" s="227" t="s">
        <v>134</v>
      </c>
      <c r="G827" s="227" t="s">
        <v>147</v>
      </c>
      <c r="H827" s="238" t="s">
        <v>70</v>
      </c>
      <c r="I827" s="238" t="s">
        <v>79</v>
      </c>
      <c r="J827" s="11" t="s">
        <v>207</v>
      </c>
      <c r="K827" s="7" t="s">
        <v>107</v>
      </c>
      <c r="L827" s="7" t="s">
        <v>86</v>
      </c>
      <c r="M827" s="7">
        <v>40</v>
      </c>
      <c r="N827" s="239" t="s">
        <v>108</v>
      </c>
      <c r="O827" s="231" t="s">
        <v>343</v>
      </c>
      <c r="P827" s="238" t="s">
        <v>75</v>
      </c>
      <c r="Q827" s="238" t="s">
        <v>76</v>
      </c>
      <c r="R827" s="265" t="s">
        <v>77</v>
      </c>
      <c r="S827" s="265" t="s">
        <v>109</v>
      </c>
      <c r="T827" s="271">
        <f>V827+Y827</f>
        <v>210945.18</v>
      </c>
      <c r="U827" s="271">
        <f>+T827/M828</f>
        <v>210945.18</v>
      </c>
      <c r="V827" s="391">
        <v>179303.40299999999</v>
      </c>
      <c r="W827" s="261" t="s">
        <v>79</v>
      </c>
      <c r="X827" s="261" t="s">
        <v>79</v>
      </c>
      <c r="Y827" s="391">
        <v>31641.776999999998</v>
      </c>
      <c r="Z827" s="261" t="s">
        <v>98</v>
      </c>
      <c r="AA827" s="261" t="s">
        <v>79</v>
      </c>
      <c r="AB827" s="391">
        <v>37254.82</v>
      </c>
      <c r="AC827" s="239" t="s">
        <v>149</v>
      </c>
      <c r="AD827" s="278" t="s">
        <v>79</v>
      </c>
      <c r="AE827" s="278">
        <f>V827+Y827</f>
        <v>210945.18</v>
      </c>
      <c r="AF827" s="239" t="s">
        <v>79</v>
      </c>
      <c r="AG827" s="239" t="s">
        <v>33</v>
      </c>
      <c r="AH827" s="495" t="s">
        <v>157</v>
      </c>
      <c r="AI827" s="495" t="s">
        <v>158</v>
      </c>
      <c r="AJ827" s="265"/>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c r="JW827" s="1"/>
      <c r="JX827" s="1"/>
      <c r="JY827" s="1"/>
      <c r="JZ827" s="1"/>
      <c r="KA827" s="1"/>
      <c r="KB827" s="1"/>
      <c r="KC827" s="1"/>
      <c r="KD827" s="1"/>
      <c r="KE827" s="1"/>
      <c r="KF827" s="1"/>
      <c r="KG827" s="1"/>
      <c r="KH827" s="1"/>
      <c r="KI827" s="1"/>
      <c r="KJ827" s="1"/>
      <c r="KK827" s="1"/>
      <c r="KL827" s="1"/>
      <c r="KM827" s="1"/>
      <c r="KN827" s="1"/>
      <c r="KO827" s="1"/>
      <c r="KP827" s="1"/>
      <c r="KQ827" s="1"/>
      <c r="KR827" s="1"/>
      <c r="KS827" s="1"/>
      <c r="KT827" s="1"/>
      <c r="KU827" s="1"/>
      <c r="KV827" s="1"/>
      <c r="KW827" s="1"/>
      <c r="KX827" s="1"/>
      <c r="KY827" s="1"/>
      <c r="KZ827" s="1"/>
      <c r="LA827" s="1"/>
      <c r="LB827" s="1"/>
      <c r="LC827" s="1"/>
      <c r="LD827" s="1"/>
      <c r="LE827" s="1"/>
      <c r="LF827" s="1"/>
      <c r="LG827" s="1"/>
      <c r="LH827" s="1"/>
      <c r="LI827" s="1"/>
      <c r="LJ827" s="1"/>
      <c r="LK827" s="1"/>
      <c r="LL827" s="1"/>
      <c r="LM827" s="1"/>
      <c r="LN827" s="1"/>
      <c r="LO827" s="1"/>
      <c r="LP827" s="1"/>
      <c r="LQ827" s="1"/>
      <c r="LR827" s="1"/>
      <c r="LS827" s="1"/>
      <c r="LT827" s="1"/>
      <c r="LU827" s="1"/>
      <c r="LV827" s="1"/>
      <c r="LW827" s="1"/>
      <c r="LX827" s="1"/>
      <c r="LY827" s="1"/>
      <c r="LZ827" s="1"/>
      <c r="MA827" s="1"/>
      <c r="MB827" s="1"/>
      <c r="MC827" s="1"/>
      <c r="MD827" s="1"/>
      <c r="ME827" s="1"/>
      <c r="MF827" s="1"/>
      <c r="MG827" s="1"/>
      <c r="MH827" s="1"/>
      <c r="MI827" s="1"/>
      <c r="MJ827" s="1"/>
      <c r="MK827" s="1"/>
      <c r="ML827" s="1"/>
      <c r="MM827" s="1"/>
      <c r="MN827" s="1"/>
      <c r="MO827" s="1"/>
      <c r="MP827" s="1"/>
      <c r="MQ827" s="1"/>
      <c r="MR827" s="1"/>
      <c r="MS827" s="1"/>
      <c r="MT827" s="1"/>
      <c r="MU827" s="1"/>
      <c r="MV827" s="1"/>
      <c r="MW827" s="1"/>
      <c r="MX827" s="1"/>
      <c r="MY827" s="1"/>
      <c r="MZ827" s="1"/>
      <c r="NA827" s="1"/>
      <c r="NB827" s="1"/>
      <c r="NC827" s="1"/>
      <c r="ND827" s="1"/>
      <c r="NE827" s="1"/>
      <c r="NF827" s="1"/>
      <c r="NG827" s="1"/>
      <c r="NH827" s="1"/>
      <c r="NI827" s="1"/>
      <c r="NJ827" s="1"/>
      <c r="NK827" s="1"/>
      <c r="NL827" s="1"/>
      <c r="NM827" s="1"/>
      <c r="NN827" s="1"/>
      <c r="NO827" s="1"/>
      <c r="NP827" s="1"/>
      <c r="NQ827" s="1"/>
      <c r="NR827" s="1"/>
      <c r="NS827" s="1"/>
      <c r="NT827" s="1"/>
      <c r="NU827" s="1"/>
      <c r="NV827" s="1"/>
      <c r="NW827" s="1"/>
      <c r="NX827" s="1"/>
      <c r="NY827" s="1"/>
      <c r="NZ827" s="1"/>
      <c r="OA827" s="1"/>
      <c r="OB827" s="1"/>
      <c r="OC827" s="1"/>
      <c r="OD827" s="1"/>
      <c r="OE827" s="1"/>
      <c r="OF827" s="1"/>
      <c r="OG827" s="1"/>
      <c r="OH827" s="1"/>
      <c r="OI827" s="1"/>
      <c r="OJ827" s="1"/>
      <c r="OK827" s="1"/>
      <c r="OL827" s="1"/>
      <c r="OM827" s="1"/>
      <c r="ON827" s="1"/>
      <c r="OO827" s="1"/>
      <c r="OP827" s="1"/>
      <c r="OQ827" s="1"/>
      <c r="OR827" s="1"/>
      <c r="OS827" s="1"/>
      <c r="OT827" s="1"/>
      <c r="OU827" s="1"/>
      <c r="OV827" s="1"/>
      <c r="OW827" s="1"/>
      <c r="OX827" s="1"/>
      <c r="OY827" s="1"/>
      <c r="OZ827" s="1"/>
      <c r="PA827" s="1"/>
      <c r="PB827" s="1"/>
      <c r="PC827" s="1"/>
      <c r="PD827" s="1"/>
      <c r="PE827" s="1"/>
      <c r="PF827" s="1"/>
      <c r="PG827" s="1"/>
      <c r="PH827" s="1"/>
      <c r="PI827" s="1"/>
      <c r="PJ827" s="1"/>
      <c r="PK827" s="1"/>
      <c r="PL827" s="1"/>
      <c r="PM827" s="1"/>
      <c r="PN827" s="1"/>
      <c r="PO827" s="1"/>
      <c r="PP827" s="1"/>
      <c r="PQ827" s="1"/>
      <c r="PR827" s="1"/>
      <c r="PS827" s="1"/>
      <c r="PT827" s="1"/>
      <c r="PU827" s="1"/>
      <c r="PV827" s="1"/>
      <c r="PW827" s="1"/>
      <c r="PX827" s="1"/>
      <c r="PY827" s="1"/>
      <c r="PZ827" s="1"/>
    </row>
    <row r="828" spans="2:442" s="36" customFormat="1" ht="64.5" customHeight="1" x14ac:dyDescent="0.3">
      <c r="B828" s="232"/>
      <c r="C828" s="232"/>
      <c r="D828" s="238"/>
      <c r="E828" s="227"/>
      <c r="F828" s="227"/>
      <c r="G828" s="227"/>
      <c r="H828" s="238"/>
      <c r="I828" s="238"/>
      <c r="J828" s="11" t="s">
        <v>111</v>
      </c>
      <c r="K828" s="7" t="s">
        <v>112</v>
      </c>
      <c r="L828" s="7" t="s">
        <v>85</v>
      </c>
      <c r="M828" s="7">
        <v>1</v>
      </c>
      <c r="N828" s="239"/>
      <c r="O828" s="232"/>
      <c r="P828" s="238"/>
      <c r="Q828" s="238"/>
      <c r="R828" s="265"/>
      <c r="S828" s="265"/>
      <c r="T828" s="271"/>
      <c r="U828" s="271"/>
      <c r="V828" s="391"/>
      <c r="W828" s="261"/>
      <c r="X828" s="261"/>
      <c r="Y828" s="391"/>
      <c r="Z828" s="261"/>
      <c r="AA828" s="261"/>
      <c r="AB828" s="391"/>
      <c r="AC828" s="239"/>
      <c r="AD828" s="278"/>
      <c r="AE828" s="278"/>
      <c r="AF828" s="238"/>
      <c r="AG828" s="239"/>
      <c r="AH828" s="496"/>
      <c r="AI828" s="496"/>
      <c r="AJ828" s="265"/>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c r="JW828" s="1"/>
      <c r="JX828" s="1"/>
      <c r="JY828" s="1"/>
      <c r="JZ828" s="1"/>
      <c r="KA828" s="1"/>
      <c r="KB828" s="1"/>
      <c r="KC828" s="1"/>
      <c r="KD828" s="1"/>
      <c r="KE828" s="1"/>
      <c r="KF828" s="1"/>
      <c r="KG828" s="1"/>
      <c r="KH828" s="1"/>
      <c r="KI828" s="1"/>
      <c r="KJ828" s="1"/>
      <c r="KK828" s="1"/>
      <c r="KL828" s="1"/>
      <c r="KM828" s="1"/>
      <c r="KN828" s="1"/>
      <c r="KO828" s="1"/>
      <c r="KP828" s="1"/>
      <c r="KQ828" s="1"/>
      <c r="KR828" s="1"/>
      <c r="KS828" s="1"/>
      <c r="KT828" s="1"/>
      <c r="KU828" s="1"/>
      <c r="KV828" s="1"/>
      <c r="KW828" s="1"/>
      <c r="KX828" s="1"/>
      <c r="KY828" s="1"/>
      <c r="KZ828" s="1"/>
      <c r="LA828" s="1"/>
      <c r="LB828" s="1"/>
      <c r="LC828" s="1"/>
      <c r="LD828" s="1"/>
      <c r="LE828" s="1"/>
      <c r="LF828" s="1"/>
      <c r="LG828" s="1"/>
      <c r="LH828" s="1"/>
      <c r="LI828" s="1"/>
      <c r="LJ828" s="1"/>
      <c r="LK828" s="1"/>
      <c r="LL828" s="1"/>
      <c r="LM828" s="1"/>
      <c r="LN828" s="1"/>
      <c r="LO828" s="1"/>
      <c r="LP828" s="1"/>
      <c r="LQ828" s="1"/>
      <c r="LR828" s="1"/>
      <c r="LS828" s="1"/>
      <c r="LT828" s="1"/>
      <c r="LU828" s="1"/>
      <c r="LV828" s="1"/>
      <c r="LW828" s="1"/>
      <c r="LX828" s="1"/>
      <c r="LY828" s="1"/>
      <c r="LZ828" s="1"/>
      <c r="MA828" s="1"/>
      <c r="MB828" s="1"/>
      <c r="MC828" s="1"/>
      <c r="MD828" s="1"/>
      <c r="ME828" s="1"/>
      <c r="MF828" s="1"/>
      <c r="MG828" s="1"/>
      <c r="MH828" s="1"/>
      <c r="MI828" s="1"/>
      <c r="MJ828" s="1"/>
      <c r="MK828" s="1"/>
      <c r="ML828" s="1"/>
      <c r="MM828" s="1"/>
      <c r="MN828" s="1"/>
      <c r="MO828" s="1"/>
      <c r="MP828" s="1"/>
      <c r="MQ828" s="1"/>
      <c r="MR828" s="1"/>
      <c r="MS828" s="1"/>
      <c r="MT828" s="1"/>
      <c r="MU828" s="1"/>
      <c r="MV828" s="1"/>
      <c r="MW828" s="1"/>
      <c r="MX828" s="1"/>
      <c r="MY828" s="1"/>
      <c r="MZ828" s="1"/>
      <c r="NA828" s="1"/>
      <c r="NB828" s="1"/>
      <c r="NC828" s="1"/>
      <c r="ND828" s="1"/>
      <c r="NE828" s="1"/>
      <c r="NF828" s="1"/>
      <c r="NG828" s="1"/>
      <c r="NH828" s="1"/>
      <c r="NI828" s="1"/>
      <c r="NJ828" s="1"/>
      <c r="NK828" s="1"/>
      <c r="NL828" s="1"/>
      <c r="NM828" s="1"/>
      <c r="NN828" s="1"/>
      <c r="NO828" s="1"/>
      <c r="NP828" s="1"/>
      <c r="NQ828" s="1"/>
      <c r="NR828" s="1"/>
      <c r="NS828" s="1"/>
      <c r="NT828" s="1"/>
      <c r="NU828" s="1"/>
      <c r="NV828" s="1"/>
      <c r="NW828" s="1"/>
      <c r="NX828" s="1"/>
      <c r="NY828" s="1"/>
      <c r="NZ828" s="1"/>
      <c r="OA828" s="1"/>
      <c r="OB828" s="1"/>
      <c r="OC828" s="1"/>
      <c r="OD828" s="1"/>
      <c r="OE828" s="1"/>
      <c r="OF828" s="1"/>
      <c r="OG828" s="1"/>
      <c r="OH828" s="1"/>
      <c r="OI828" s="1"/>
      <c r="OJ828" s="1"/>
      <c r="OK828" s="1"/>
      <c r="OL828" s="1"/>
      <c r="OM828" s="1"/>
      <c r="ON828" s="1"/>
      <c r="OO828" s="1"/>
      <c r="OP828" s="1"/>
      <c r="OQ828" s="1"/>
      <c r="OR828" s="1"/>
      <c r="OS828" s="1"/>
      <c r="OT828" s="1"/>
      <c r="OU828" s="1"/>
      <c r="OV828" s="1"/>
      <c r="OW828" s="1"/>
      <c r="OX828" s="1"/>
      <c r="OY828" s="1"/>
      <c r="OZ828" s="1"/>
      <c r="PA828" s="1"/>
      <c r="PB828" s="1"/>
      <c r="PC828" s="1"/>
      <c r="PD828" s="1"/>
      <c r="PE828" s="1"/>
      <c r="PF828" s="1"/>
      <c r="PG828" s="1"/>
      <c r="PH828" s="1"/>
      <c r="PI828" s="1"/>
      <c r="PJ828" s="1"/>
      <c r="PK828" s="1"/>
      <c r="PL828" s="1"/>
      <c r="PM828" s="1"/>
      <c r="PN828" s="1"/>
      <c r="PO828" s="1"/>
      <c r="PP828" s="1"/>
      <c r="PQ828" s="1"/>
      <c r="PR828" s="1"/>
      <c r="PS828" s="1"/>
      <c r="PT828" s="1"/>
      <c r="PU828" s="1"/>
      <c r="PV828" s="1"/>
      <c r="PW828" s="1"/>
      <c r="PX828" s="1"/>
      <c r="PY828" s="1"/>
      <c r="PZ828" s="1"/>
    </row>
    <row r="829" spans="2:442" s="36" customFormat="1" ht="64.5" customHeight="1" x14ac:dyDescent="0.3">
      <c r="B829" s="233"/>
      <c r="C829" s="233"/>
      <c r="D829" s="238"/>
      <c r="E829" s="227"/>
      <c r="F829" s="227"/>
      <c r="G829" s="227"/>
      <c r="H829" s="238"/>
      <c r="I829" s="238"/>
      <c r="J829" s="28" t="s">
        <v>127</v>
      </c>
      <c r="K829" s="14" t="s">
        <v>128</v>
      </c>
      <c r="L829" s="14" t="s">
        <v>85</v>
      </c>
      <c r="M829" s="71">
        <v>20</v>
      </c>
      <c r="N829" s="239"/>
      <c r="O829" s="233"/>
      <c r="P829" s="238"/>
      <c r="Q829" s="238"/>
      <c r="R829" s="265"/>
      <c r="S829" s="265"/>
      <c r="T829" s="271"/>
      <c r="U829" s="271"/>
      <c r="V829" s="391"/>
      <c r="W829" s="261"/>
      <c r="X829" s="261"/>
      <c r="Y829" s="391"/>
      <c r="Z829" s="261"/>
      <c r="AA829" s="261"/>
      <c r="AB829" s="391"/>
      <c r="AC829" s="239"/>
      <c r="AD829" s="278"/>
      <c r="AE829" s="278"/>
      <c r="AF829" s="238"/>
      <c r="AG829" s="239"/>
      <c r="AH829" s="497"/>
      <c r="AI829" s="497"/>
      <c r="AJ829" s="265"/>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c r="JW829" s="1"/>
      <c r="JX829" s="1"/>
      <c r="JY829" s="1"/>
      <c r="JZ829" s="1"/>
      <c r="KA829" s="1"/>
      <c r="KB829" s="1"/>
      <c r="KC829" s="1"/>
      <c r="KD829" s="1"/>
      <c r="KE829" s="1"/>
      <c r="KF829" s="1"/>
      <c r="KG829" s="1"/>
      <c r="KH829" s="1"/>
      <c r="KI829" s="1"/>
      <c r="KJ829" s="1"/>
      <c r="KK829" s="1"/>
      <c r="KL829" s="1"/>
      <c r="KM829" s="1"/>
      <c r="KN829" s="1"/>
      <c r="KO829" s="1"/>
      <c r="KP829" s="1"/>
      <c r="KQ829" s="1"/>
      <c r="KR829" s="1"/>
      <c r="KS829" s="1"/>
      <c r="KT829" s="1"/>
      <c r="KU829" s="1"/>
      <c r="KV829" s="1"/>
      <c r="KW829" s="1"/>
      <c r="KX829" s="1"/>
      <c r="KY829" s="1"/>
      <c r="KZ829" s="1"/>
      <c r="LA829" s="1"/>
      <c r="LB829" s="1"/>
      <c r="LC829" s="1"/>
      <c r="LD829" s="1"/>
      <c r="LE829" s="1"/>
      <c r="LF829" s="1"/>
      <c r="LG829" s="1"/>
      <c r="LH829" s="1"/>
      <c r="LI829" s="1"/>
      <c r="LJ829" s="1"/>
      <c r="LK829" s="1"/>
      <c r="LL829" s="1"/>
      <c r="LM829" s="1"/>
      <c r="LN829" s="1"/>
      <c r="LO829" s="1"/>
      <c r="LP829" s="1"/>
      <c r="LQ829" s="1"/>
      <c r="LR829" s="1"/>
      <c r="LS829" s="1"/>
      <c r="LT829" s="1"/>
      <c r="LU829" s="1"/>
      <c r="LV829" s="1"/>
      <c r="LW829" s="1"/>
      <c r="LX829" s="1"/>
      <c r="LY829" s="1"/>
      <c r="LZ829" s="1"/>
      <c r="MA829" s="1"/>
      <c r="MB829" s="1"/>
      <c r="MC829" s="1"/>
      <c r="MD829" s="1"/>
      <c r="ME829" s="1"/>
      <c r="MF829" s="1"/>
      <c r="MG829" s="1"/>
      <c r="MH829" s="1"/>
      <c r="MI829" s="1"/>
      <c r="MJ829" s="1"/>
      <c r="MK829" s="1"/>
      <c r="ML829" s="1"/>
      <c r="MM829" s="1"/>
      <c r="MN829" s="1"/>
      <c r="MO829" s="1"/>
      <c r="MP829" s="1"/>
      <c r="MQ829" s="1"/>
      <c r="MR829" s="1"/>
      <c r="MS829" s="1"/>
      <c r="MT829" s="1"/>
      <c r="MU829" s="1"/>
      <c r="MV829" s="1"/>
      <c r="MW829" s="1"/>
      <c r="MX829" s="1"/>
      <c r="MY829" s="1"/>
      <c r="MZ829" s="1"/>
      <c r="NA829" s="1"/>
      <c r="NB829" s="1"/>
      <c r="NC829" s="1"/>
      <c r="ND829" s="1"/>
      <c r="NE829" s="1"/>
      <c r="NF829" s="1"/>
      <c r="NG829" s="1"/>
      <c r="NH829" s="1"/>
      <c r="NI829" s="1"/>
      <c r="NJ829" s="1"/>
      <c r="NK829" s="1"/>
      <c r="NL829" s="1"/>
      <c r="NM829" s="1"/>
      <c r="NN829" s="1"/>
      <c r="NO829" s="1"/>
      <c r="NP829" s="1"/>
      <c r="NQ829" s="1"/>
      <c r="NR829" s="1"/>
      <c r="NS829" s="1"/>
      <c r="NT829" s="1"/>
      <c r="NU829" s="1"/>
      <c r="NV829" s="1"/>
      <c r="NW829" s="1"/>
      <c r="NX829" s="1"/>
      <c r="NY829" s="1"/>
      <c r="NZ829" s="1"/>
      <c r="OA829" s="1"/>
      <c r="OB829" s="1"/>
      <c r="OC829" s="1"/>
      <c r="OD829" s="1"/>
      <c r="OE829" s="1"/>
      <c r="OF829" s="1"/>
      <c r="OG829" s="1"/>
      <c r="OH829" s="1"/>
      <c r="OI829" s="1"/>
      <c r="OJ829" s="1"/>
      <c r="OK829" s="1"/>
      <c r="OL829" s="1"/>
      <c r="OM829" s="1"/>
      <c r="ON829" s="1"/>
      <c r="OO829" s="1"/>
      <c r="OP829" s="1"/>
      <c r="OQ829" s="1"/>
      <c r="OR829" s="1"/>
      <c r="OS829" s="1"/>
      <c r="OT829" s="1"/>
      <c r="OU829" s="1"/>
      <c r="OV829" s="1"/>
      <c r="OW829" s="1"/>
      <c r="OX829" s="1"/>
      <c r="OY829" s="1"/>
      <c r="OZ829" s="1"/>
      <c r="PA829" s="1"/>
      <c r="PB829" s="1"/>
      <c r="PC829" s="1"/>
      <c r="PD829" s="1"/>
      <c r="PE829" s="1"/>
      <c r="PF829" s="1"/>
      <c r="PG829" s="1"/>
      <c r="PH829" s="1"/>
      <c r="PI829" s="1"/>
      <c r="PJ829" s="1"/>
      <c r="PK829" s="1"/>
      <c r="PL829" s="1"/>
      <c r="PM829" s="1"/>
      <c r="PN829" s="1"/>
      <c r="PO829" s="1"/>
      <c r="PP829" s="1"/>
      <c r="PQ829" s="1"/>
      <c r="PR829" s="1"/>
      <c r="PS829" s="1"/>
      <c r="PT829" s="1"/>
      <c r="PU829" s="1"/>
      <c r="PV829" s="1"/>
      <c r="PW829" s="1"/>
      <c r="PX829" s="1"/>
      <c r="PY829" s="1"/>
      <c r="PZ829" s="1"/>
    </row>
    <row r="830" spans="2:442" s="36" customFormat="1" ht="96.6" x14ac:dyDescent="0.3">
      <c r="B830" s="231" t="s">
        <v>760</v>
      </c>
      <c r="C830" s="231" t="s">
        <v>763</v>
      </c>
      <c r="D830" s="238" t="s">
        <v>766</v>
      </c>
      <c r="E830" s="227" t="s">
        <v>67</v>
      </c>
      <c r="F830" s="227" t="s">
        <v>134</v>
      </c>
      <c r="G830" s="227" t="s">
        <v>147</v>
      </c>
      <c r="H830" s="238" t="s">
        <v>70</v>
      </c>
      <c r="I830" s="238" t="s">
        <v>79</v>
      </c>
      <c r="J830" s="11" t="s">
        <v>207</v>
      </c>
      <c r="K830" s="7" t="s">
        <v>107</v>
      </c>
      <c r="L830" s="7" t="s">
        <v>86</v>
      </c>
      <c r="M830" s="7">
        <v>40</v>
      </c>
      <c r="N830" s="239" t="s">
        <v>108</v>
      </c>
      <c r="O830" s="231" t="s">
        <v>343</v>
      </c>
      <c r="P830" s="238" t="s">
        <v>75</v>
      </c>
      <c r="Q830" s="238" t="s">
        <v>76</v>
      </c>
      <c r="R830" s="265" t="s">
        <v>77</v>
      </c>
      <c r="S830" s="265" t="s">
        <v>109</v>
      </c>
      <c r="T830" s="271">
        <f>V830+Y830</f>
        <v>475944</v>
      </c>
      <c r="U830" s="271">
        <f>+T830/M831</f>
        <v>475944</v>
      </c>
      <c r="V830" s="391">
        <v>404552.4</v>
      </c>
      <c r="W830" s="261" t="s">
        <v>79</v>
      </c>
      <c r="X830" s="261" t="s">
        <v>79</v>
      </c>
      <c r="Y830" s="391">
        <v>71391.599999999991</v>
      </c>
      <c r="Z830" s="261" t="s">
        <v>98</v>
      </c>
      <c r="AA830" s="261" t="s">
        <v>79</v>
      </c>
      <c r="AB830" s="391">
        <v>84056</v>
      </c>
      <c r="AC830" s="239" t="s">
        <v>149</v>
      </c>
      <c r="AD830" s="278" t="s">
        <v>79</v>
      </c>
      <c r="AE830" s="278">
        <f>V830+Y830</f>
        <v>475944</v>
      </c>
      <c r="AF830" s="239" t="s">
        <v>79</v>
      </c>
      <c r="AG830" s="239" t="s">
        <v>33</v>
      </c>
      <c r="AH830" s="495" t="s">
        <v>161</v>
      </c>
      <c r="AI830" s="495" t="s">
        <v>294</v>
      </c>
      <c r="AJ830" s="265"/>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c r="JW830" s="1"/>
      <c r="JX830" s="1"/>
      <c r="JY830" s="1"/>
      <c r="JZ830" s="1"/>
      <c r="KA830" s="1"/>
      <c r="KB830" s="1"/>
      <c r="KC830" s="1"/>
      <c r="KD830" s="1"/>
      <c r="KE830" s="1"/>
      <c r="KF830" s="1"/>
      <c r="KG830" s="1"/>
      <c r="KH830" s="1"/>
      <c r="KI830" s="1"/>
      <c r="KJ830" s="1"/>
      <c r="KK830" s="1"/>
      <c r="KL830" s="1"/>
      <c r="KM830" s="1"/>
      <c r="KN830" s="1"/>
      <c r="KO830" s="1"/>
      <c r="KP830" s="1"/>
      <c r="KQ830" s="1"/>
      <c r="KR830" s="1"/>
      <c r="KS830" s="1"/>
      <c r="KT830" s="1"/>
      <c r="KU830" s="1"/>
      <c r="KV830" s="1"/>
      <c r="KW830" s="1"/>
      <c r="KX830" s="1"/>
      <c r="KY830" s="1"/>
      <c r="KZ830" s="1"/>
      <c r="LA830" s="1"/>
      <c r="LB830" s="1"/>
      <c r="LC830" s="1"/>
      <c r="LD830" s="1"/>
      <c r="LE830" s="1"/>
      <c r="LF830" s="1"/>
      <c r="LG830" s="1"/>
      <c r="LH830" s="1"/>
      <c r="LI830" s="1"/>
      <c r="LJ830" s="1"/>
      <c r="LK830" s="1"/>
      <c r="LL830" s="1"/>
      <c r="LM830" s="1"/>
      <c r="LN830" s="1"/>
      <c r="LO830" s="1"/>
      <c r="LP830" s="1"/>
      <c r="LQ830" s="1"/>
      <c r="LR830" s="1"/>
      <c r="LS830" s="1"/>
      <c r="LT830" s="1"/>
      <c r="LU830" s="1"/>
      <c r="LV830" s="1"/>
      <c r="LW830" s="1"/>
      <c r="LX830" s="1"/>
      <c r="LY830" s="1"/>
      <c r="LZ830" s="1"/>
      <c r="MA830" s="1"/>
      <c r="MB830" s="1"/>
      <c r="MC830" s="1"/>
      <c r="MD830" s="1"/>
      <c r="ME830" s="1"/>
      <c r="MF830" s="1"/>
      <c r="MG830" s="1"/>
      <c r="MH830" s="1"/>
      <c r="MI830" s="1"/>
      <c r="MJ830" s="1"/>
      <c r="MK830" s="1"/>
      <c r="ML830" s="1"/>
      <c r="MM830" s="1"/>
      <c r="MN830" s="1"/>
      <c r="MO830" s="1"/>
      <c r="MP830" s="1"/>
      <c r="MQ830" s="1"/>
      <c r="MR830" s="1"/>
      <c r="MS830" s="1"/>
      <c r="MT830" s="1"/>
      <c r="MU830" s="1"/>
      <c r="MV830" s="1"/>
      <c r="MW830" s="1"/>
      <c r="MX830" s="1"/>
      <c r="MY830" s="1"/>
      <c r="MZ830" s="1"/>
      <c r="NA830" s="1"/>
      <c r="NB830" s="1"/>
      <c r="NC830" s="1"/>
      <c r="ND830" s="1"/>
      <c r="NE830" s="1"/>
      <c r="NF830" s="1"/>
      <c r="NG830" s="1"/>
      <c r="NH830" s="1"/>
      <c r="NI830" s="1"/>
      <c r="NJ830" s="1"/>
      <c r="NK830" s="1"/>
      <c r="NL830" s="1"/>
      <c r="NM830" s="1"/>
      <c r="NN830" s="1"/>
      <c r="NO830" s="1"/>
      <c r="NP830" s="1"/>
      <c r="NQ830" s="1"/>
      <c r="NR830" s="1"/>
      <c r="NS830" s="1"/>
      <c r="NT830" s="1"/>
      <c r="NU830" s="1"/>
      <c r="NV830" s="1"/>
      <c r="NW830" s="1"/>
      <c r="NX830" s="1"/>
      <c r="NY830" s="1"/>
      <c r="NZ830" s="1"/>
      <c r="OA830" s="1"/>
      <c r="OB830" s="1"/>
      <c r="OC830" s="1"/>
      <c r="OD830" s="1"/>
      <c r="OE830" s="1"/>
      <c r="OF830" s="1"/>
      <c r="OG830" s="1"/>
      <c r="OH830" s="1"/>
      <c r="OI830" s="1"/>
      <c r="OJ830" s="1"/>
      <c r="OK830" s="1"/>
      <c r="OL830" s="1"/>
      <c r="OM830" s="1"/>
      <c r="ON830" s="1"/>
      <c r="OO830" s="1"/>
      <c r="OP830" s="1"/>
      <c r="OQ830" s="1"/>
      <c r="OR830" s="1"/>
      <c r="OS830" s="1"/>
      <c r="OT830" s="1"/>
      <c r="OU830" s="1"/>
      <c r="OV830" s="1"/>
      <c r="OW830" s="1"/>
      <c r="OX830" s="1"/>
      <c r="OY830" s="1"/>
      <c r="OZ830" s="1"/>
      <c r="PA830" s="1"/>
      <c r="PB830" s="1"/>
      <c r="PC830" s="1"/>
      <c r="PD830" s="1"/>
      <c r="PE830" s="1"/>
      <c r="PF830" s="1"/>
      <c r="PG830" s="1"/>
      <c r="PH830" s="1"/>
      <c r="PI830" s="1"/>
      <c r="PJ830" s="1"/>
      <c r="PK830" s="1"/>
      <c r="PL830" s="1"/>
      <c r="PM830" s="1"/>
      <c r="PN830" s="1"/>
      <c r="PO830" s="1"/>
      <c r="PP830" s="1"/>
      <c r="PQ830" s="1"/>
      <c r="PR830" s="1"/>
      <c r="PS830" s="1"/>
      <c r="PT830" s="1"/>
      <c r="PU830" s="1"/>
      <c r="PV830" s="1"/>
      <c r="PW830" s="1"/>
      <c r="PX830" s="1"/>
      <c r="PY830" s="1"/>
      <c r="PZ830" s="1"/>
    </row>
    <row r="831" spans="2:442" s="36" customFormat="1" ht="64.5" customHeight="1" x14ac:dyDescent="0.3">
      <c r="B831" s="232"/>
      <c r="C831" s="232"/>
      <c r="D831" s="238"/>
      <c r="E831" s="227"/>
      <c r="F831" s="227"/>
      <c r="G831" s="227"/>
      <c r="H831" s="238"/>
      <c r="I831" s="238"/>
      <c r="J831" s="11" t="s">
        <v>111</v>
      </c>
      <c r="K831" s="7" t="s">
        <v>112</v>
      </c>
      <c r="L831" s="7" t="s">
        <v>85</v>
      </c>
      <c r="M831" s="7">
        <v>1</v>
      </c>
      <c r="N831" s="239"/>
      <c r="O831" s="232"/>
      <c r="P831" s="238"/>
      <c r="Q831" s="238"/>
      <c r="R831" s="265"/>
      <c r="S831" s="265"/>
      <c r="T831" s="271"/>
      <c r="U831" s="271"/>
      <c r="V831" s="391"/>
      <c r="W831" s="261"/>
      <c r="X831" s="261"/>
      <c r="Y831" s="391"/>
      <c r="Z831" s="261"/>
      <c r="AA831" s="261"/>
      <c r="AB831" s="391"/>
      <c r="AC831" s="239"/>
      <c r="AD831" s="278"/>
      <c r="AE831" s="278"/>
      <c r="AF831" s="238"/>
      <c r="AG831" s="239"/>
      <c r="AH831" s="496"/>
      <c r="AI831" s="496"/>
      <c r="AJ831" s="265"/>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c r="JW831" s="1"/>
      <c r="JX831" s="1"/>
      <c r="JY831" s="1"/>
      <c r="JZ831" s="1"/>
      <c r="KA831" s="1"/>
      <c r="KB831" s="1"/>
      <c r="KC831" s="1"/>
      <c r="KD831" s="1"/>
      <c r="KE831" s="1"/>
      <c r="KF831" s="1"/>
      <c r="KG831" s="1"/>
      <c r="KH831" s="1"/>
      <c r="KI831" s="1"/>
      <c r="KJ831" s="1"/>
      <c r="KK831" s="1"/>
      <c r="KL831" s="1"/>
      <c r="KM831" s="1"/>
      <c r="KN831" s="1"/>
      <c r="KO831" s="1"/>
      <c r="KP831" s="1"/>
      <c r="KQ831" s="1"/>
      <c r="KR831" s="1"/>
      <c r="KS831" s="1"/>
      <c r="KT831" s="1"/>
      <c r="KU831" s="1"/>
      <c r="KV831" s="1"/>
      <c r="KW831" s="1"/>
      <c r="KX831" s="1"/>
      <c r="KY831" s="1"/>
      <c r="KZ831" s="1"/>
      <c r="LA831" s="1"/>
      <c r="LB831" s="1"/>
      <c r="LC831" s="1"/>
      <c r="LD831" s="1"/>
      <c r="LE831" s="1"/>
      <c r="LF831" s="1"/>
      <c r="LG831" s="1"/>
      <c r="LH831" s="1"/>
      <c r="LI831" s="1"/>
      <c r="LJ831" s="1"/>
      <c r="LK831" s="1"/>
      <c r="LL831" s="1"/>
      <c r="LM831" s="1"/>
      <c r="LN831" s="1"/>
      <c r="LO831" s="1"/>
      <c r="LP831" s="1"/>
      <c r="LQ831" s="1"/>
      <c r="LR831" s="1"/>
      <c r="LS831" s="1"/>
      <c r="LT831" s="1"/>
      <c r="LU831" s="1"/>
      <c r="LV831" s="1"/>
      <c r="LW831" s="1"/>
      <c r="LX831" s="1"/>
      <c r="LY831" s="1"/>
      <c r="LZ831" s="1"/>
      <c r="MA831" s="1"/>
      <c r="MB831" s="1"/>
      <c r="MC831" s="1"/>
      <c r="MD831" s="1"/>
      <c r="ME831" s="1"/>
      <c r="MF831" s="1"/>
      <c r="MG831" s="1"/>
      <c r="MH831" s="1"/>
      <c r="MI831" s="1"/>
      <c r="MJ831" s="1"/>
      <c r="MK831" s="1"/>
      <c r="ML831" s="1"/>
      <c r="MM831" s="1"/>
      <c r="MN831" s="1"/>
      <c r="MO831" s="1"/>
      <c r="MP831" s="1"/>
      <c r="MQ831" s="1"/>
      <c r="MR831" s="1"/>
      <c r="MS831" s="1"/>
      <c r="MT831" s="1"/>
      <c r="MU831" s="1"/>
      <c r="MV831" s="1"/>
      <c r="MW831" s="1"/>
      <c r="MX831" s="1"/>
      <c r="MY831" s="1"/>
      <c r="MZ831" s="1"/>
      <c r="NA831" s="1"/>
      <c r="NB831" s="1"/>
      <c r="NC831" s="1"/>
      <c r="ND831" s="1"/>
      <c r="NE831" s="1"/>
      <c r="NF831" s="1"/>
      <c r="NG831" s="1"/>
      <c r="NH831" s="1"/>
      <c r="NI831" s="1"/>
      <c r="NJ831" s="1"/>
      <c r="NK831" s="1"/>
      <c r="NL831" s="1"/>
      <c r="NM831" s="1"/>
      <c r="NN831" s="1"/>
      <c r="NO831" s="1"/>
      <c r="NP831" s="1"/>
      <c r="NQ831" s="1"/>
      <c r="NR831" s="1"/>
      <c r="NS831" s="1"/>
      <c r="NT831" s="1"/>
      <c r="NU831" s="1"/>
      <c r="NV831" s="1"/>
      <c r="NW831" s="1"/>
      <c r="NX831" s="1"/>
      <c r="NY831" s="1"/>
      <c r="NZ831" s="1"/>
      <c r="OA831" s="1"/>
      <c r="OB831" s="1"/>
      <c r="OC831" s="1"/>
      <c r="OD831" s="1"/>
      <c r="OE831" s="1"/>
      <c r="OF831" s="1"/>
      <c r="OG831" s="1"/>
      <c r="OH831" s="1"/>
      <c r="OI831" s="1"/>
      <c r="OJ831" s="1"/>
      <c r="OK831" s="1"/>
      <c r="OL831" s="1"/>
      <c r="OM831" s="1"/>
      <c r="ON831" s="1"/>
      <c r="OO831" s="1"/>
      <c r="OP831" s="1"/>
      <c r="OQ831" s="1"/>
      <c r="OR831" s="1"/>
      <c r="OS831" s="1"/>
      <c r="OT831" s="1"/>
      <c r="OU831" s="1"/>
      <c r="OV831" s="1"/>
      <c r="OW831" s="1"/>
      <c r="OX831" s="1"/>
      <c r="OY831" s="1"/>
      <c r="OZ831" s="1"/>
      <c r="PA831" s="1"/>
      <c r="PB831" s="1"/>
      <c r="PC831" s="1"/>
      <c r="PD831" s="1"/>
      <c r="PE831" s="1"/>
      <c r="PF831" s="1"/>
      <c r="PG831" s="1"/>
      <c r="PH831" s="1"/>
      <c r="PI831" s="1"/>
      <c r="PJ831" s="1"/>
      <c r="PK831" s="1"/>
      <c r="PL831" s="1"/>
      <c r="PM831" s="1"/>
      <c r="PN831" s="1"/>
      <c r="PO831" s="1"/>
      <c r="PP831" s="1"/>
      <c r="PQ831" s="1"/>
      <c r="PR831" s="1"/>
      <c r="PS831" s="1"/>
      <c r="PT831" s="1"/>
      <c r="PU831" s="1"/>
      <c r="PV831" s="1"/>
      <c r="PW831" s="1"/>
      <c r="PX831" s="1"/>
      <c r="PY831" s="1"/>
      <c r="PZ831" s="1"/>
    </row>
    <row r="832" spans="2:442" s="36" customFormat="1" ht="64.5" customHeight="1" x14ac:dyDescent="0.3">
      <c r="B832" s="233"/>
      <c r="C832" s="233"/>
      <c r="D832" s="238"/>
      <c r="E832" s="227"/>
      <c r="F832" s="227"/>
      <c r="G832" s="227"/>
      <c r="H832" s="238"/>
      <c r="I832" s="238"/>
      <c r="J832" s="28" t="s">
        <v>127</v>
      </c>
      <c r="K832" s="14" t="s">
        <v>128</v>
      </c>
      <c r="L832" s="14" t="s">
        <v>85</v>
      </c>
      <c r="M832" s="71">
        <v>225</v>
      </c>
      <c r="N832" s="239"/>
      <c r="O832" s="233"/>
      <c r="P832" s="238"/>
      <c r="Q832" s="238"/>
      <c r="R832" s="265"/>
      <c r="S832" s="265"/>
      <c r="T832" s="271"/>
      <c r="U832" s="271"/>
      <c r="V832" s="391"/>
      <c r="W832" s="261"/>
      <c r="X832" s="261"/>
      <c r="Y832" s="391"/>
      <c r="Z832" s="261"/>
      <c r="AA832" s="261"/>
      <c r="AB832" s="391"/>
      <c r="AC832" s="239"/>
      <c r="AD832" s="278"/>
      <c r="AE832" s="278"/>
      <c r="AF832" s="238"/>
      <c r="AG832" s="239"/>
      <c r="AH832" s="497"/>
      <c r="AI832" s="497"/>
      <c r="AJ832" s="265"/>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c r="JW832" s="1"/>
      <c r="JX832" s="1"/>
      <c r="JY832" s="1"/>
      <c r="JZ832" s="1"/>
      <c r="KA832" s="1"/>
      <c r="KB832" s="1"/>
      <c r="KC832" s="1"/>
      <c r="KD832" s="1"/>
      <c r="KE832" s="1"/>
      <c r="KF832" s="1"/>
      <c r="KG832" s="1"/>
      <c r="KH832" s="1"/>
      <c r="KI832" s="1"/>
      <c r="KJ832" s="1"/>
      <c r="KK832" s="1"/>
      <c r="KL832" s="1"/>
      <c r="KM832" s="1"/>
      <c r="KN832" s="1"/>
      <c r="KO832" s="1"/>
      <c r="KP832" s="1"/>
      <c r="KQ832" s="1"/>
      <c r="KR832" s="1"/>
      <c r="KS832" s="1"/>
      <c r="KT832" s="1"/>
      <c r="KU832" s="1"/>
      <c r="KV832" s="1"/>
      <c r="KW832" s="1"/>
      <c r="KX832" s="1"/>
      <c r="KY832" s="1"/>
      <c r="KZ832" s="1"/>
      <c r="LA832" s="1"/>
      <c r="LB832" s="1"/>
      <c r="LC832" s="1"/>
      <c r="LD832" s="1"/>
      <c r="LE832" s="1"/>
      <c r="LF832" s="1"/>
      <c r="LG832" s="1"/>
      <c r="LH832" s="1"/>
      <c r="LI832" s="1"/>
      <c r="LJ832" s="1"/>
      <c r="LK832" s="1"/>
      <c r="LL832" s="1"/>
      <c r="LM832" s="1"/>
      <c r="LN832" s="1"/>
      <c r="LO832" s="1"/>
      <c r="LP832" s="1"/>
      <c r="LQ832" s="1"/>
      <c r="LR832" s="1"/>
      <c r="LS832" s="1"/>
      <c r="LT832" s="1"/>
      <c r="LU832" s="1"/>
      <c r="LV832" s="1"/>
      <c r="LW832" s="1"/>
      <c r="LX832" s="1"/>
      <c r="LY832" s="1"/>
      <c r="LZ832" s="1"/>
      <c r="MA832" s="1"/>
      <c r="MB832" s="1"/>
      <c r="MC832" s="1"/>
      <c r="MD832" s="1"/>
      <c r="ME832" s="1"/>
      <c r="MF832" s="1"/>
      <c r="MG832" s="1"/>
      <c r="MH832" s="1"/>
      <c r="MI832" s="1"/>
      <c r="MJ832" s="1"/>
      <c r="MK832" s="1"/>
      <c r="ML832" s="1"/>
      <c r="MM832" s="1"/>
      <c r="MN832" s="1"/>
      <c r="MO832" s="1"/>
      <c r="MP832" s="1"/>
      <c r="MQ832" s="1"/>
      <c r="MR832" s="1"/>
      <c r="MS832" s="1"/>
      <c r="MT832" s="1"/>
      <c r="MU832" s="1"/>
      <c r="MV832" s="1"/>
      <c r="MW832" s="1"/>
      <c r="MX832" s="1"/>
      <c r="MY832" s="1"/>
      <c r="MZ832" s="1"/>
      <c r="NA832" s="1"/>
      <c r="NB832" s="1"/>
      <c r="NC832" s="1"/>
      <c r="ND832" s="1"/>
      <c r="NE832" s="1"/>
      <c r="NF832" s="1"/>
      <c r="NG832" s="1"/>
      <c r="NH832" s="1"/>
      <c r="NI832" s="1"/>
      <c r="NJ832" s="1"/>
      <c r="NK832" s="1"/>
      <c r="NL832" s="1"/>
      <c r="NM832" s="1"/>
      <c r="NN832" s="1"/>
      <c r="NO832" s="1"/>
      <c r="NP832" s="1"/>
      <c r="NQ832" s="1"/>
      <c r="NR832" s="1"/>
      <c r="NS832" s="1"/>
      <c r="NT832" s="1"/>
      <c r="NU832" s="1"/>
      <c r="NV832" s="1"/>
      <c r="NW832" s="1"/>
      <c r="NX832" s="1"/>
      <c r="NY832" s="1"/>
      <c r="NZ832" s="1"/>
      <c r="OA832" s="1"/>
      <c r="OB832" s="1"/>
      <c r="OC832" s="1"/>
      <c r="OD832" s="1"/>
      <c r="OE832" s="1"/>
      <c r="OF832" s="1"/>
      <c r="OG832" s="1"/>
      <c r="OH832" s="1"/>
      <c r="OI832" s="1"/>
      <c r="OJ832" s="1"/>
      <c r="OK832" s="1"/>
      <c r="OL832" s="1"/>
      <c r="OM832" s="1"/>
      <c r="ON832" s="1"/>
      <c r="OO832" s="1"/>
      <c r="OP832" s="1"/>
      <c r="OQ832" s="1"/>
      <c r="OR832" s="1"/>
      <c r="OS832" s="1"/>
      <c r="OT832" s="1"/>
      <c r="OU832" s="1"/>
      <c r="OV832" s="1"/>
      <c r="OW832" s="1"/>
      <c r="OX832" s="1"/>
      <c r="OY832" s="1"/>
      <c r="OZ832" s="1"/>
      <c r="PA832" s="1"/>
      <c r="PB832" s="1"/>
      <c r="PC832" s="1"/>
      <c r="PD832" s="1"/>
      <c r="PE832" s="1"/>
      <c r="PF832" s="1"/>
      <c r="PG832" s="1"/>
      <c r="PH832" s="1"/>
      <c r="PI832" s="1"/>
      <c r="PJ832" s="1"/>
      <c r="PK832" s="1"/>
      <c r="PL832" s="1"/>
      <c r="PM832" s="1"/>
      <c r="PN832" s="1"/>
      <c r="PO832" s="1"/>
      <c r="PP832" s="1"/>
      <c r="PQ832" s="1"/>
      <c r="PR832" s="1"/>
      <c r="PS832" s="1"/>
      <c r="PT832" s="1"/>
      <c r="PU832" s="1"/>
      <c r="PV832" s="1"/>
      <c r="PW832" s="1"/>
      <c r="PX832" s="1"/>
      <c r="PY832" s="1"/>
      <c r="PZ832" s="1"/>
    </row>
    <row r="833" spans="1:442" s="36" customFormat="1" ht="64.5" customHeight="1" x14ac:dyDescent="0.3">
      <c r="B833" s="231" t="s">
        <v>761</v>
      </c>
      <c r="C833" s="231" t="s">
        <v>768</v>
      </c>
      <c r="D833" s="238" t="s">
        <v>66</v>
      </c>
      <c r="E833" s="227" t="s">
        <v>67</v>
      </c>
      <c r="F833" s="227" t="s">
        <v>132</v>
      </c>
      <c r="G833" s="227" t="s">
        <v>69</v>
      </c>
      <c r="H833" s="238" t="s">
        <v>70</v>
      </c>
      <c r="I833" s="238" t="s">
        <v>79</v>
      </c>
      <c r="J833" s="11" t="s">
        <v>113</v>
      </c>
      <c r="K833" s="7" t="s">
        <v>114</v>
      </c>
      <c r="L833" s="7" t="s">
        <v>115</v>
      </c>
      <c r="M833" s="80">
        <v>1.1399999999999999</v>
      </c>
      <c r="N833" s="239" t="s">
        <v>108</v>
      </c>
      <c r="O833" s="231" t="s">
        <v>292</v>
      </c>
      <c r="P833" s="231" t="s">
        <v>75</v>
      </c>
      <c r="Q833" s="231" t="s">
        <v>76</v>
      </c>
      <c r="R833" s="231" t="s">
        <v>77</v>
      </c>
      <c r="S833" s="231" t="s">
        <v>109</v>
      </c>
      <c r="T833" s="241">
        <f>+V833+Y833</f>
        <v>84990</v>
      </c>
      <c r="U833" s="241">
        <f>+T833/2</f>
        <v>42495</v>
      </c>
      <c r="V833" s="252">
        <v>72241.5</v>
      </c>
      <c r="W833" s="252" t="s">
        <v>98</v>
      </c>
      <c r="X833" s="252" t="s">
        <v>98</v>
      </c>
      <c r="Y833" s="252">
        <v>12748.499999999998</v>
      </c>
      <c r="Z833" s="247"/>
      <c r="AA833" s="247"/>
      <c r="AB833" s="247">
        <v>15010.000000000002</v>
      </c>
      <c r="AC833" s="247" t="s">
        <v>80</v>
      </c>
      <c r="AD833" s="231" t="s">
        <v>98</v>
      </c>
      <c r="AE833" s="252">
        <f>+V833+Y833</f>
        <v>84990</v>
      </c>
      <c r="AF833" s="231" t="s">
        <v>98</v>
      </c>
      <c r="AG833" s="247" t="s">
        <v>33</v>
      </c>
      <c r="AH833" s="495" t="s">
        <v>355</v>
      </c>
      <c r="AI833" s="495" t="s">
        <v>232</v>
      </c>
      <c r="AJ833" s="23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c r="JW833" s="1"/>
      <c r="JX833" s="1"/>
      <c r="JY833" s="1"/>
      <c r="JZ833" s="1"/>
      <c r="KA833" s="1"/>
      <c r="KB833" s="1"/>
      <c r="KC833" s="1"/>
      <c r="KD833" s="1"/>
      <c r="KE833" s="1"/>
      <c r="KF833" s="1"/>
      <c r="KG833" s="1"/>
      <c r="KH833" s="1"/>
      <c r="KI833" s="1"/>
      <c r="KJ833" s="1"/>
      <c r="KK833" s="1"/>
      <c r="KL833" s="1"/>
      <c r="KM833" s="1"/>
      <c r="KN833" s="1"/>
      <c r="KO833" s="1"/>
      <c r="KP833" s="1"/>
      <c r="KQ833" s="1"/>
      <c r="KR833" s="1"/>
      <c r="KS833" s="1"/>
      <c r="KT833" s="1"/>
      <c r="KU833" s="1"/>
      <c r="KV833" s="1"/>
      <c r="KW833" s="1"/>
      <c r="KX833" s="1"/>
      <c r="KY833" s="1"/>
      <c r="KZ833" s="1"/>
      <c r="LA833" s="1"/>
      <c r="LB833" s="1"/>
      <c r="LC833" s="1"/>
      <c r="LD833" s="1"/>
      <c r="LE833" s="1"/>
      <c r="LF833" s="1"/>
      <c r="LG833" s="1"/>
      <c r="LH833" s="1"/>
      <c r="LI833" s="1"/>
      <c r="LJ833" s="1"/>
      <c r="LK833" s="1"/>
      <c r="LL833" s="1"/>
      <c r="LM833" s="1"/>
      <c r="LN833" s="1"/>
      <c r="LO833" s="1"/>
      <c r="LP833" s="1"/>
      <c r="LQ833" s="1"/>
      <c r="LR833" s="1"/>
      <c r="LS833" s="1"/>
      <c r="LT833" s="1"/>
      <c r="LU833" s="1"/>
      <c r="LV833" s="1"/>
      <c r="LW833" s="1"/>
      <c r="LX833" s="1"/>
      <c r="LY833" s="1"/>
      <c r="LZ833" s="1"/>
      <c r="MA833" s="1"/>
      <c r="MB833" s="1"/>
      <c r="MC833" s="1"/>
      <c r="MD833" s="1"/>
      <c r="ME833" s="1"/>
      <c r="MF833" s="1"/>
      <c r="MG833" s="1"/>
      <c r="MH833" s="1"/>
      <c r="MI833" s="1"/>
      <c r="MJ833" s="1"/>
      <c r="MK833" s="1"/>
      <c r="ML833" s="1"/>
      <c r="MM833" s="1"/>
      <c r="MN833" s="1"/>
      <c r="MO833" s="1"/>
      <c r="MP833" s="1"/>
      <c r="MQ833" s="1"/>
      <c r="MR833" s="1"/>
      <c r="MS833" s="1"/>
      <c r="MT833" s="1"/>
      <c r="MU833" s="1"/>
      <c r="MV833" s="1"/>
      <c r="MW833" s="1"/>
      <c r="MX833" s="1"/>
      <c r="MY833" s="1"/>
      <c r="MZ833" s="1"/>
      <c r="NA833" s="1"/>
      <c r="NB833" s="1"/>
      <c r="NC833" s="1"/>
      <c r="ND833" s="1"/>
      <c r="NE833" s="1"/>
      <c r="NF833" s="1"/>
      <c r="NG833" s="1"/>
      <c r="NH833" s="1"/>
      <c r="NI833" s="1"/>
      <c r="NJ833" s="1"/>
      <c r="NK833" s="1"/>
      <c r="NL833" s="1"/>
      <c r="NM833" s="1"/>
      <c r="NN833" s="1"/>
      <c r="NO833" s="1"/>
      <c r="NP833" s="1"/>
      <c r="NQ833" s="1"/>
      <c r="NR833" s="1"/>
      <c r="NS833" s="1"/>
      <c r="NT833" s="1"/>
      <c r="NU833" s="1"/>
      <c r="NV833" s="1"/>
      <c r="NW833" s="1"/>
      <c r="NX833" s="1"/>
      <c r="NY833" s="1"/>
      <c r="NZ833" s="1"/>
      <c r="OA833" s="1"/>
      <c r="OB833" s="1"/>
      <c r="OC833" s="1"/>
      <c r="OD833" s="1"/>
      <c r="OE833" s="1"/>
      <c r="OF833" s="1"/>
      <c r="OG833" s="1"/>
      <c r="OH833" s="1"/>
      <c r="OI833" s="1"/>
      <c r="OJ833" s="1"/>
      <c r="OK833" s="1"/>
      <c r="OL833" s="1"/>
      <c r="OM833" s="1"/>
      <c r="ON833" s="1"/>
      <c r="OO833" s="1"/>
      <c r="OP833" s="1"/>
      <c r="OQ833" s="1"/>
      <c r="OR833" s="1"/>
      <c r="OS833" s="1"/>
      <c r="OT833" s="1"/>
      <c r="OU833" s="1"/>
      <c r="OV833" s="1"/>
      <c r="OW833" s="1"/>
      <c r="OX833" s="1"/>
      <c r="OY833" s="1"/>
      <c r="OZ833" s="1"/>
      <c r="PA833" s="1"/>
      <c r="PB833" s="1"/>
      <c r="PC833" s="1"/>
      <c r="PD833" s="1"/>
      <c r="PE833" s="1"/>
      <c r="PF833" s="1"/>
      <c r="PG833" s="1"/>
      <c r="PH833" s="1"/>
      <c r="PI833" s="1"/>
      <c r="PJ833" s="1"/>
      <c r="PK833" s="1"/>
      <c r="PL833" s="1"/>
      <c r="PM833" s="1"/>
      <c r="PN833" s="1"/>
      <c r="PO833" s="1"/>
      <c r="PP833" s="1"/>
      <c r="PQ833" s="1"/>
      <c r="PR833" s="1"/>
      <c r="PS833" s="1"/>
      <c r="PT833" s="1"/>
      <c r="PU833" s="1"/>
      <c r="PV833" s="1"/>
      <c r="PW833" s="1"/>
      <c r="PX833" s="1"/>
      <c r="PY833" s="1"/>
      <c r="PZ833" s="1"/>
    </row>
    <row r="834" spans="1:442" s="36" customFormat="1" ht="55.2" x14ac:dyDescent="0.3">
      <c r="B834" s="232"/>
      <c r="C834" s="232"/>
      <c r="D834" s="238"/>
      <c r="E834" s="227"/>
      <c r="F834" s="227"/>
      <c r="G834" s="227"/>
      <c r="H834" s="238"/>
      <c r="I834" s="238"/>
      <c r="J834" s="11" t="s">
        <v>116</v>
      </c>
      <c r="K834" s="7" t="s">
        <v>117</v>
      </c>
      <c r="L834" s="7" t="s">
        <v>85</v>
      </c>
      <c r="M834" s="80">
        <v>2</v>
      </c>
      <c r="N834" s="239"/>
      <c r="O834" s="232"/>
      <c r="P834" s="232"/>
      <c r="Q834" s="232"/>
      <c r="R834" s="232"/>
      <c r="S834" s="232"/>
      <c r="T834" s="242"/>
      <c r="U834" s="242"/>
      <c r="V834" s="253"/>
      <c r="W834" s="253"/>
      <c r="X834" s="253"/>
      <c r="Y834" s="253"/>
      <c r="Z834" s="248"/>
      <c r="AA834" s="248"/>
      <c r="AB834" s="248"/>
      <c r="AC834" s="248"/>
      <c r="AD834" s="232"/>
      <c r="AE834" s="253"/>
      <c r="AF834" s="232"/>
      <c r="AG834" s="248"/>
      <c r="AH834" s="496"/>
      <c r="AI834" s="496"/>
      <c r="AJ834" s="232"/>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c r="JW834" s="1"/>
      <c r="JX834" s="1"/>
      <c r="JY834" s="1"/>
      <c r="JZ834" s="1"/>
      <c r="KA834" s="1"/>
      <c r="KB834" s="1"/>
      <c r="KC834" s="1"/>
      <c r="KD834" s="1"/>
      <c r="KE834" s="1"/>
      <c r="KF834" s="1"/>
      <c r="KG834" s="1"/>
      <c r="KH834" s="1"/>
      <c r="KI834" s="1"/>
      <c r="KJ834" s="1"/>
      <c r="KK834" s="1"/>
      <c r="KL834" s="1"/>
      <c r="KM834" s="1"/>
      <c r="KN834" s="1"/>
      <c r="KO834" s="1"/>
      <c r="KP834" s="1"/>
      <c r="KQ834" s="1"/>
      <c r="KR834" s="1"/>
      <c r="KS834" s="1"/>
      <c r="KT834" s="1"/>
      <c r="KU834" s="1"/>
      <c r="KV834" s="1"/>
      <c r="KW834" s="1"/>
      <c r="KX834" s="1"/>
      <c r="KY834" s="1"/>
      <c r="KZ834" s="1"/>
      <c r="LA834" s="1"/>
      <c r="LB834" s="1"/>
      <c r="LC834" s="1"/>
      <c r="LD834" s="1"/>
      <c r="LE834" s="1"/>
      <c r="LF834" s="1"/>
      <c r="LG834" s="1"/>
      <c r="LH834" s="1"/>
      <c r="LI834" s="1"/>
      <c r="LJ834" s="1"/>
      <c r="LK834" s="1"/>
      <c r="LL834" s="1"/>
      <c r="LM834" s="1"/>
      <c r="LN834" s="1"/>
      <c r="LO834" s="1"/>
      <c r="LP834" s="1"/>
      <c r="LQ834" s="1"/>
      <c r="LR834" s="1"/>
      <c r="LS834" s="1"/>
      <c r="LT834" s="1"/>
      <c r="LU834" s="1"/>
      <c r="LV834" s="1"/>
      <c r="LW834" s="1"/>
      <c r="LX834" s="1"/>
      <c r="LY834" s="1"/>
      <c r="LZ834" s="1"/>
      <c r="MA834" s="1"/>
      <c r="MB834" s="1"/>
      <c r="MC834" s="1"/>
      <c r="MD834" s="1"/>
      <c r="ME834" s="1"/>
      <c r="MF834" s="1"/>
      <c r="MG834" s="1"/>
      <c r="MH834" s="1"/>
      <c r="MI834" s="1"/>
      <c r="MJ834" s="1"/>
      <c r="MK834" s="1"/>
      <c r="ML834" s="1"/>
      <c r="MM834" s="1"/>
      <c r="MN834" s="1"/>
      <c r="MO834" s="1"/>
      <c r="MP834" s="1"/>
      <c r="MQ834" s="1"/>
      <c r="MR834" s="1"/>
      <c r="MS834" s="1"/>
      <c r="MT834" s="1"/>
      <c r="MU834" s="1"/>
      <c r="MV834" s="1"/>
      <c r="MW834" s="1"/>
      <c r="MX834" s="1"/>
      <c r="MY834" s="1"/>
      <c r="MZ834" s="1"/>
      <c r="NA834" s="1"/>
      <c r="NB834" s="1"/>
      <c r="NC834" s="1"/>
      <c r="ND834" s="1"/>
      <c r="NE834" s="1"/>
      <c r="NF834" s="1"/>
      <c r="NG834" s="1"/>
      <c r="NH834" s="1"/>
      <c r="NI834" s="1"/>
      <c r="NJ834" s="1"/>
      <c r="NK834" s="1"/>
      <c r="NL834" s="1"/>
      <c r="NM834" s="1"/>
      <c r="NN834" s="1"/>
      <c r="NO834" s="1"/>
      <c r="NP834" s="1"/>
      <c r="NQ834" s="1"/>
      <c r="NR834" s="1"/>
      <c r="NS834" s="1"/>
      <c r="NT834" s="1"/>
      <c r="NU834" s="1"/>
      <c r="NV834" s="1"/>
      <c r="NW834" s="1"/>
      <c r="NX834" s="1"/>
      <c r="NY834" s="1"/>
      <c r="NZ834" s="1"/>
      <c r="OA834" s="1"/>
      <c r="OB834" s="1"/>
      <c r="OC834" s="1"/>
      <c r="OD834" s="1"/>
      <c r="OE834" s="1"/>
      <c r="OF834" s="1"/>
      <c r="OG834" s="1"/>
      <c r="OH834" s="1"/>
      <c r="OI834" s="1"/>
      <c r="OJ834" s="1"/>
      <c r="OK834" s="1"/>
      <c r="OL834" s="1"/>
      <c r="OM834" s="1"/>
      <c r="ON834" s="1"/>
      <c r="OO834" s="1"/>
      <c r="OP834" s="1"/>
      <c r="OQ834" s="1"/>
      <c r="OR834" s="1"/>
      <c r="OS834" s="1"/>
      <c r="OT834" s="1"/>
      <c r="OU834" s="1"/>
      <c r="OV834" s="1"/>
      <c r="OW834" s="1"/>
      <c r="OX834" s="1"/>
      <c r="OY834" s="1"/>
      <c r="OZ834" s="1"/>
      <c r="PA834" s="1"/>
      <c r="PB834" s="1"/>
      <c r="PC834" s="1"/>
      <c r="PD834" s="1"/>
      <c r="PE834" s="1"/>
      <c r="PF834" s="1"/>
      <c r="PG834" s="1"/>
      <c r="PH834" s="1"/>
      <c r="PI834" s="1"/>
      <c r="PJ834" s="1"/>
      <c r="PK834" s="1"/>
      <c r="PL834" s="1"/>
      <c r="PM834" s="1"/>
      <c r="PN834" s="1"/>
      <c r="PO834" s="1"/>
      <c r="PP834" s="1"/>
      <c r="PQ834" s="1"/>
      <c r="PR834" s="1"/>
      <c r="PS834" s="1"/>
      <c r="PT834" s="1"/>
      <c r="PU834" s="1"/>
      <c r="PV834" s="1"/>
      <c r="PW834" s="1"/>
      <c r="PX834" s="1"/>
      <c r="PY834" s="1"/>
      <c r="PZ834" s="1"/>
    </row>
    <row r="835" spans="1:442" s="36" customFormat="1" ht="64.5" customHeight="1" x14ac:dyDescent="0.3">
      <c r="B835" s="232"/>
      <c r="C835" s="232"/>
      <c r="D835" s="238"/>
      <c r="E835" s="227"/>
      <c r="F835" s="227"/>
      <c r="G835" s="227"/>
      <c r="H835" s="238"/>
      <c r="I835" s="238"/>
      <c r="J835" s="11" t="s">
        <v>208</v>
      </c>
      <c r="K835" s="7" t="s">
        <v>118</v>
      </c>
      <c r="L835" s="7" t="s">
        <v>119</v>
      </c>
      <c r="M835" s="80">
        <v>2</v>
      </c>
      <c r="N835" s="239"/>
      <c r="O835" s="232"/>
      <c r="P835" s="232"/>
      <c r="Q835" s="232"/>
      <c r="R835" s="232"/>
      <c r="S835" s="232"/>
      <c r="T835" s="242"/>
      <c r="U835" s="242"/>
      <c r="V835" s="253"/>
      <c r="W835" s="253"/>
      <c r="X835" s="253"/>
      <c r="Y835" s="253"/>
      <c r="Z835" s="248"/>
      <c r="AA835" s="248"/>
      <c r="AB835" s="248"/>
      <c r="AC835" s="248"/>
      <c r="AD835" s="232"/>
      <c r="AE835" s="253"/>
      <c r="AF835" s="232"/>
      <c r="AG835" s="248"/>
      <c r="AH835" s="496"/>
      <c r="AI835" s="496"/>
      <c r="AJ835" s="232"/>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c r="JW835" s="1"/>
      <c r="JX835" s="1"/>
      <c r="JY835" s="1"/>
      <c r="JZ835" s="1"/>
      <c r="KA835" s="1"/>
      <c r="KB835" s="1"/>
      <c r="KC835" s="1"/>
      <c r="KD835" s="1"/>
      <c r="KE835" s="1"/>
      <c r="KF835" s="1"/>
      <c r="KG835" s="1"/>
      <c r="KH835" s="1"/>
      <c r="KI835" s="1"/>
      <c r="KJ835" s="1"/>
      <c r="KK835" s="1"/>
      <c r="KL835" s="1"/>
      <c r="KM835" s="1"/>
      <c r="KN835" s="1"/>
      <c r="KO835" s="1"/>
      <c r="KP835" s="1"/>
      <c r="KQ835" s="1"/>
      <c r="KR835" s="1"/>
      <c r="KS835" s="1"/>
      <c r="KT835" s="1"/>
      <c r="KU835" s="1"/>
      <c r="KV835" s="1"/>
      <c r="KW835" s="1"/>
      <c r="KX835" s="1"/>
      <c r="KY835" s="1"/>
      <c r="KZ835" s="1"/>
      <c r="LA835" s="1"/>
      <c r="LB835" s="1"/>
      <c r="LC835" s="1"/>
      <c r="LD835" s="1"/>
      <c r="LE835" s="1"/>
      <c r="LF835" s="1"/>
      <c r="LG835" s="1"/>
      <c r="LH835" s="1"/>
      <c r="LI835" s="1"/>
      <c r="LJ835" s="1"/>
      <c r="LK835" s="1"/>
      <c r="LL835" s="1"/>
      <c r="LM835" s="1"/>
      <c r="LN835" s="1"/>
      <c r="LO835" s="1"/>
      <c r="LP835" s="1"/>
      <c r="LQ835" s="1"/>
      <c r="LR835" s="1"/>
      <c r="LS835" s="1"/>
      <c r="LT835" s="1"/>
      <c r="LU835" s="1"/>
      <c r="LV835" s="1"/>
      <c r="LW835" s="1"/>
      <c r="LX835" s="1"/>
      <c r="LY835" s="1"/>
      <c r="LZ835" s="1"/>
      <c r="MA835" s="1"/>
      <c r="MB835" s="1"/>
      <c r="MC835" s="1"/>
      <c r="MD835" s="1"/>
      <c r="ME835" s="1"/>
      <c r="MF835" s="1"/>
      <c r="MG835" s="1"/>
      <c r="MH835" s="1"/>
      <c r="MI835" s="1"/>
      <c r="MJ835" s="1"/>
      <c r="MK835" s="1"/>
      <c r="ML835" s="1"/>
      <c r="MM835" s="1"/>
      <c r="MN835" s="1"/>
      <c r="MO835" s="1"/>
      <c r="MP835" s="1"/>
      <c r="MQ835" s="1"/>
      <c r="MR835" s="1"/>
      <c r="MS835" s="1"/>
      <c r="MT835" s="1"/>
      <c r="MU835" s="1"/>
      <c r="MV835" s="1"/>
      <c r="MW835" s="1"/>
      <c r="MX835" s="1"/>
      <c r="MY835" s="1"/>
      <c r="MZ835" s="1"/>
      <c r="NA835" s="1"/>
      <c r="NB835" s="1"/>
      <c r="NC835" s="1"/>
      <c r="ND835" s="1"/>
      <c r="NE835" s="1"/>
      <c r="NF835" s="1"/>
      <c r="NG835" s="1"/>
      <c r="NH835" s="1"/>
      <c r="NI835" s="1"/>
      <c r="NJ835" s="1"/>
      <c r="NK835" s="1"/>
      <c r="NL835" s="1"/>
      <c r="NM835" s="1"/>
      <c r="NN835" s="1"/>
      <c r="NO835" s="1"/>
      <c r="NP835" s="1"/>
      <c r="NQ835" s="1"/>
      <c r="NR835" s="1"/>
      <c r="NS835" s="1"/>
      <c r="NT835" s="1"/>
      <c r="NU835" s="1"/>
      <c r="NV835" s="1"/>
      <c r="NW835" s="1"/>
      <c r="NX835" s="1"/>
      <c r="NY835" s="1"/>
      <c r="NZ835" s="1"/>
      <c r="OA835" s="1"/>
      <c r="OB835" s="1"/>
      <c r="OC835" s="1"/>
      <c r="OD835" s="1"/>
      <c r="OE835" s="1"/>
      <c r="OF835" s="1"/>
      <c r="OG835" s="1"/>
      <c r="OH835" s="1"/>
      <c r="OI835" s="1"/>
      <c r="OJ835" s="1"/>
      <c r="OK835" s="1"/>
      <c r="OL835" s="1"/>
      <c r="OM835" s="1"/>
      <c r="ON835" s="1"/>
      <c r="OO835" s="1"/>
      <c r="OP835" s="1"/>
      <c r="OQ835" s="1"/>
      <c r="OR835" s="1"/>
      <c r="OS835" s="1"/>
      <c r="OT835" s="1"/>
      <c r="OU835" s="1"/>
      <c r="OV835" s="1"/>
      <c r="OW835" s="1"/>
      <c r="OX835" s="1"/>
      <c r="OY835" s="1"/>
      <c r="OZ835" s="1"/>
      <c r="PA835" s="1"/>
      <c r="PB835" s="1"/>
      <c r="PC835" s="1"/>
      <c r="PD835" s="1"/>
      <c r="PE835" s="1"/>
      <c r="PF835" s="1"/>
      <c r="PG835" s="1"/>
      <c r="PH835" s="1"/>
      <c r="PI835" s="1"/>
      <c r="PJ835" s="1"/>
      <c r="PK835" s="1"/>
      <c r="PL835" s="1"/>
      <c r="PM835" s="1"/>
      <c r="PN835" s="1"/>
      <c r="PO835" s="1"/>
      <c r="PP835" s="1"/>
      <c r="PQ835" s="1"/>
      <c r="PR835" s="1"/>
      <c r="PS835" s="1"/>
      <c r="PT835" s="1"/>
      <c r="PU835" s="1"/>
      <c r="PV835" s="1"/>
      <c r="PW835" s="1"/>
      <c r="PX835" s="1"/>
      <c r="PY835" s="1"/>
      <c r="PZ835" s="1"/>
    </row>
    <row r="836" spans="1:442" s="36" customFormat="1" ht="64.5" customHeight="1" x14ac:dyDescent="0.3">
      <c r="B836" s="233"/>
      <c r="C836" s="233"/>
      <c r="D836" s="238"/>
      <c r="E836" s="227"/>
      <c r="F836" s="227"/>
      <c r="G836" s="227"/>
      <c r="H836" s="238"/>
      <c r="I836" s="238"/>
      <c r="J836" s="11" t="s">
        <v>120</v>
      </c>
      <c r="K836" s="7" t="s">
        <v>121</v>
      </c>
      <c r="L836" s="7" t="s">
        <v>119</v>
      </c>
      <c r="M836" s="7">
        <v>2</v>
      </c>
      <c r="N836" s="239"/>
      <c r="O836" s="233"/>
      <c r="P836" s="233"/>
      <c r="Q836" s="233"/>
      <c r="R836" s="233"/>
      <c r="S836" s="233"/>
      <c r="T836" s="243"/>
      <c r="U836" s="243"/>
      <c r="V836" s="254"/>
      <c r="W836" s="254"/>
      <c r="X836" s="254"/>
      <c r="Y836" s="254"/>
      <c r="Z836" s="249"/>
      <c r="AA836" s="249"/>
      <c r="AB836" s="249"/>
      <c r="AC836" s="249"/>
      <c r="AD836" s="233"/>
      <c r="AE836" s="254"/>
      <c r="AF836" s="233"/>
      <c r="AG836" s="249"/>
      <c r="AH836" s="497"/>
      <c r="AI836" s="497"/>
      <c r="AJ836" s="233"/>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c r="JW836" s="1"/>
      <c r="JX836" s="1"/>
      <c r="JY836" s="1"/>
      <c r="JZ836" s="1"/>
      <c r="KA836" s="1"/>
      <c r="KB836" s="1"/>
      <c r="KC836" s="1"/>
      <c r="KD836" s="1"/>
      <c r="KE836" s="1"/>
      <c r="KF836" s="1"/>
      <c r="KG836" s="1"/>
      <c r="KH836" s="1"/>
      <c r="KI836" s="1"/>
      <c r="KJ836" s="1"/>
      <c r="KK836" s="1"/>
      <c r="KL836" s="1"/>
      <c r="KM836" s="1"/>
      <c r="KN836" s="1"/>
      <c r="KO836" s="1"/>
      <c r="KP836" s="1"/>
      <c r="KQ836" s="1"/>
      <c r="KR836" s="1"/>
      <c r="KS836" s="1"/>
      <c r="KT836" s="1"/>
      <c r="KU836" s="1"/>
      <c r="KV836" s="1"/>
      <c r="KW836" s="1"/>
      <c r="KX836" s="1"/>
      <c r="KY836" s="1"/>
      <c r="KZ836" s="1"/>
      <c r="LA836" s="1"/>
      <c r="LB836" s="1"/>
      <c r="LC836" s="1"/>
      <c r="LD836" s="1"/>
      <c r="LE836" s="1"/>
      <c r="LF836" s="1"/>
      <c r="LG836" s="1"/>
      <c r="LH836" s="1"/>
      <c r="LI836" s="1"/>
      <c r="LJ836" s="1"/>
      <c r="LK836" s="1"/>
      <c r="LL836" s="1"/>
      <c r="LM836" s="1"/>
      <c r="LN836" s="1"/>
      <c r="LO836" s="1"/>
      <c r="LP836" s="1"/>
      <c r="LQ836" s="1"/>
      <c r="LR836" s="1"/>
      <c r="LS836" s="1"/>
      <c r="LT836" s="1"/>
      <c r="LU836" s="1"/>
      <c r="LV836" s="1"/>
      <c r="LW836" s="1"/>
      <c r="LX836" s="1"/>
      <c r="LY836" s="1"/>
      <c r="LZ836" s="1"/>
      <c r="MA836" s="1"/>
      <c r="MB836" s="1"/>
      <c r="MC836" s="1"/>
      <c r="MD836" s="1"/>
      <c r="ME836" s="1"/>
      <c r="MF836" s="1"/>
      <c r="MG836" s="1"/>
      <c r="MH836" s="1"/>
      <c r="MI836" s="1"/>
      <c r="MJ836" s="1"/>
      <c r="MK836" s="1"/>
      <c r="ML836" s="1"/>
      <c r="MM836" s="1"/>
      <c r="MN836" s="1"/>
      <c r="MO836" s="1"/>
      <c r="MP836" s="1"/>
      <c r="MQ836" s="1"/>
      <c r="MR836" s="1"/>
      <c r="MS836" s="1"/>
      <c r="MT836" s="1"/>
      <c r="MU836" s="1"/>
      <c r="MV836" s="1"/>
      <c r="MW836" s="1"/>
      <c r="MX836" s="1"/>
      <c r="MY836" s="1"/>
      <c r="MZ836" s="1"/>
      <c r="NA836" s="1"/>
      <c r="NB836" s="1"/>
      <c r="NC836" s="1"/>
      <c r="ND836" s="1"/>
      <c r="NE836" s="1"/>
      <c r="NF836" s="1"/>
      <c r="NG836" s="1"/>
      <c r="NH836" s="1"/>
      <c r="NI836" s="1"/>
      <c r="NJ836" s="1"/>
      <c r="NK836" s="1"/>
      <c r="NL836" s="1"/>
      <c r="NM836" s="1"/>
      <c r="NN836" s="1"/>
      <c r="NO836" s="1"/>
      <c r="NP836" s="1"/>
      <c r="NQ836" s="1"/>
      <c r="NR836" s="1"/>
      <c r="NS836" s="1"/>
      <c r="NT836" s="1"/>
      <c r="NU836" s="1"/>
      <c r="NV836" s="1"/>
      <c r="NW836" s="1"/>
      <c r="NX836" s="1"/>
      <c r="NY836" s="1"/>
      <c r="NZ836" s="1"/>
      <c r="OA836" s="1"/>
      <c r="OB836" s="1"/>
      <c r="OC836" s="1"/>
      <c r="OD836" s="1"/>
      <c r="OE836" s="1"/>
      <c r="OF836" s="1"/>
      <c r="OG836" s="1"/>
      <c r="OH836" s="1"/>
      <c r="OI836" s="1"/>
      <c r="OJ836" s="1"/>
      <c r="OK836" s="1"/>
      <c r="OL836" s="1"/>
      <c r="OM836" s="1"/>
      <c r="ON836" s="1"/>
      <c r="OO836" s="1"/>
      <c r="OP836" s="1"/>
      <c r="OQ836" s="1"/>
      <c r="OR836" s="1"/>
      <c r="OS836" s="1"/>
      <c r="OT836" s="1"/>
      <c r="OU836" s="1"/>
      <c r="OV836" s="1"/>
      <c r="OW836" s="1"/>
      <c r="OX836" s="1"/>
      <c r="OY836" s="1"/>
      <c r="OZ836" s="1"/>
      <c r="PA836" s="1"/>
      <c r="PB836" s="1"/>
      <c r="PC836" s="1"/>
      <c r="PD836" s="1"/>
      <c r="PE836" s="1"/>
      <c r="PF836" s="1"/>
      <c r="PG836" s="1"/>
      <c r="PH836" s="1"/>
      <c r="PI836" s="1"/>
      <c r="PJ836" s="1"/>
      <c r="PK836" s="1"/>
      <c r="PL836" s="1"/>
      <c r="PM836" s="1"/>
      <c r="PN836" s="1"/>
      <c r="PO836" s="1"/>
      <c r="PP836" s="1"/>
      <c r="PQ836" s="1"/>
      <c r="PR836" s="1"/>
      <c r="PS836" s="1"/>
      <c r="PT836" s="1"/>
      <c r="PU836" s="1"/>
      <c r="PV836" s="1"/>
      <c r="PW836" s="1"/>
      <c r="PX836" s="1"/>
      <c r="PY836" s="1"/>
      <c r="PZ836" s="1"/>
    </row>
    <row r="837" spans="1:442" s="36" customFormat="1" ht="96.6" x14ac:dyDescent="0.3">
      <c r="B837" s="231" t="s">
        <v>1221</v>
      </c>
      <c r="C837" s="231" t="s">
        <v>1222</v>
      </c>
      <c r="D837" s="238" t="s">
        <v>766</v>
      </c>
      <c r="E837" s="227" t="s">
        <v>67</v>
      </c>
      <c r="F837" s="227" t="s">
        <v>134</v>
      </c>
      <c r="G837" s="227" t="s">
        <v>147</v>
      </c>
      <c r="H837" s="238" t="s">
        <v>70</v>
      </c>
      <c r="I837" s="238" t="s">
        <v>79</v>
      </c>
      <c r="J837" s="11" t="s">
        <v>207</v>
      </c>
      <c r="K837" s="7" t="s">
        <v>107</v>
      </c>
      <c r="L837" s="7" t="s">
        <v>86</v>
      </c>
      <c r="M837" s="7">
        <v>40</v>
      </c>
      <c r="N837" s="239" t="s">
        <v>108</v>
      </c>
      <c r="O837" s="231" t="s">
        <v>343</v>
      </c>
      <c r="P837" s="238" t="s">
        <v>75</v>
      </c>
      <c r="Q837" s="238" t="s">
        <v>76</v>
      </c>
      <c r="R837" s="265" t="s">
        <v>77</v>
      </c>
      <c r="S837" s="265" t="s">
        <v>109</v>
      </c>
      <c r="T837" s="271">
        <f>V837+Y837</f>
        <v>26967.95</v>
      </c>
      <c r="U837" s="271">
        <f>+T837/M838</f>
        <v>26967.95</v>
      </c>
      <c r="V837" s="391">
        <v>22922.75</v>
      </c>
      <c r="W837" s="261" t="s">
        <v>79</v>
      </c>
      <c r="X837" s="261" t="s">
        <v>79</v>
      </c>
      <c r="Y837" s="391">
        <v>4045.2</v>
      </c>
      <c r="Z837" s="261" t="s">
        <v>98</v>
      </c>
      <c r="AA837" s="261" t="s">
        <v>79</v>
      </c>
      <c r="AB837" s="391">
        <v>4762.7700000000004</v>
      </c>
      <c r="AC837" s="239" t="s">
        <v>149</v>
      </c>
      <c r="AD837" s="278" t="s">
        <v>79</v>
      </c>
      <c r="AE837" s="278">
        <f>V837+Y837</f>
        <v>26967.95</v>
      </c>
      <c r="AF837" s="239" t="s">
        <v>79</v>
      </c>
      <c r="AG837" s="239" t="s">
        <v>33</v>
      </c>
      <c r="AH837" s="495" t="s">
        <v>405</v>
      </c>
      <c r="AI837" s="495" t="s">
        <v>510</v>
      </c>
      <c r="AJ837" s="265"/>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c r="JW837" s="1"/>
      <c r="JX837" s="1"/>
      <c r="JY837" s="1"/>
      <c r="JZ837" s="1"/>
      <c r="KA837" s="1"/>
      <c r="KB837" s="1"/>
      <c r="KC837" s="1"/>
      <c r="KD837" s="1"/>
      <c r="KE837" s="1"/>
      <c r="KF837" s="1"/>
      <c r="KG837" s="1"/>
      <c r="KH837" s="1"/>
      <c r="KI837" s="1"/>
      <c r="KJ837" s="1"/>
      <c r="KK837" s="1"/>
      <c r="KL837" s="1"/>
      <c r="KM837" s="1"/>
      <c r="KN837" s="1"/>
      <c r="KO837" s="1"/>
      <c r="KP837" s="1"/>
      <c r="KQ837" s="1"/>
      <c r="KR837" s="1"/>
      <c r="KS837" s="1"/>
      <c r="KT837" s="1"/>
      <c r="KU837" s="1"/>
      <c r="KV837" s="1"/>
      <c r="KW837" s="1"/>
      <c r="KX837" s="1"/>
      <c r="KY837" s="1"/>
      <c r="KZ837" s="1"/>
      <c r="LA837" s="1"/>
      <c r="LB837" s="1"/>
      <c r="LC837" s="1"/>
      <c r="LD837" s="1"/>
      <c r="LE837" s="1"/>
      <c r="LF837" s="1"/>
      <c r="LG837" s="1"/>
      <c r="LH837" s="1"/>
      <c r="LI837" s="1"/>
      <c r="LJ837" s="1"/>
      <c r="LK837" s="1"/>
      <c r="LL837" s="1"/>
      <c r="LM837" s="1"/>
      <c r="LN837" s="1"/>
      <c r="LO837" s="1"/>
      <c r="LP837" s="1"/>
      <c r="LQ837" s="1"/>
      <c r="LR837" s="1"/>
      <c r="LS837" s="1"/>
      <c r="LT837" s="1"/>
      <c r="LU837" s="1"/>
      <c r="LV837" s="1"/>
      <c r="LW837" s="1"/>
      <c r="LX837" s="1"/>
      <c r="LY837" s="1"/>
      <c r="LZ837" s="1"/>
      <c r="MA837" s="1"/>
      <c r="MB837" s="1"/>
      <c r="MC837" s="1"/>
      <c r="MD837" s="1"/>
      <c r="ME837" s="1"/>
      <c r="MF837" s="1"/>
      <c r="MG837" s="1"/>
      <c r="MH837" s="1"/>
      <c r="MI837" s="1"/>
      <c r="MJ837" s="1"/>
      <c r="MK837" s="1"/>
      <c r="ML837" s="1"/>
      <c r="MM837" s="1"/>
      <c r="MN837" s="1"/>
      <c r="MO837" s="1"/>
      <c r="MP837" s="1"/>
      <c r="MQ837" s="1"/>
      <c r="MR837" s="1"/>
      <c r="MS837" s="1"/>
      <c r="MT837" s="1"/>
      <c r="MU837" s="1"/>
      <c r="MV837" s="1"/>
      <c r="MW837" s="1"/>
      <c r="MX837" s="1"/>
      <c r="MY837" s="1"/>
      <c r="MZ837" s="1"/>
      <c r="NA837" s="1"/>
      <c r="NB837" s="1"/>
      <c r="NC837" s="1"/>
      <c r="ND837" s="1"/>
      <c r="NE837" s="1"/>
      <c r="NF837" s="1"/>
      <c r="NG837" s="1"/>
      <c r="NH837" s="1"/>
      <c r="NI837" s="1"/>
      <c r="NJ837" s="1"/>
      <c r="NK837" s="1"/>
      <c r="NL837" s="1"/>
      <c r="NM837" s="1"/>
      <c r="NN837" s="1"/>
      <c r="NO837" s="1"/>
      <c r="NP837" s="1"/>
      <c r="NQ837" s="1"/>
      <c r="NR837" s="1"/>
      <c r="NS837" s="1"/>
      <c r="NT837" s="1"/>
      <c r="NU837" s="1"/>
      <c r="NV837" s="1"/>
      <c r="NW837" s="1"/>
      <c r="NX837" s="1"/>
      <c r="NY837" s="1"/>
      <c r="NZ837" s="1"/>
      <c r="OA837" s="1"/>
      <c r="OB837" s="1"/>
      <c r="OC837" s="1"/>
      <c r="OD837" s="1"/>
      <c r="OE837" s="1"/>
      <c r="OF837" s="1"/>
      <c r="OG837" s="1"/>
      <c r="OH837" s="1"/>
      <c r="OI837" s="1"/>
      <c r="OJ837" s="1"/>
      <c r="OK837" s="1"/>
      <c r="OL837" s="1"/>
      <c r="OM837" s="1"/>
      <c r="ON837" s="1"/>
      <c r="OO837" s="1"/>
      <c r="OP837" s="1"/>
      <c r="OQ837" s="1"/>
      <c r="OR837" s="1"/>
      <c r="OS837" s="1"/>
      <c r="OT837" s="1"/>
      <c r="OU837" s="1"/>
      <c r="OV837" s="1"/>
      <c r="OW837" s="1"/>
      <c r="OX837" s="1"/>
      <c r="OY837" s="1"/>
      <c r="OZ837" s="1"/>
      <c r="PA837" s="1"/>
      <c r="PB837" s="1"/>
      <c r="PC837" s="1"/>
      <c r="PD837" s="1"/>
      <c r="PE837" s="1"/>
      <c r="PF837" s="1"/>
      <c r="PG837" s="1"/>
      <c r="PH837" s="1"/>
      <c r="PI837" s="1"/>
      <c r="PJ837" s="1"/>
      <c r="PK837" s="1"/>
      <c r="PL837" s="1"/>
      <c r="PM837" s="1"/>
      <c r="PN837" s="1"/>
      <c r="PO837" s="1"/>
      <c r="PP837" s="1"/>
      <c r="PQ837" s="1"/>
      <c r="PR837" s="1"/>
      <c r="PS837" s="1"/>
      <c r="PT837" s="1"/>
      <c r="PU837" s="1"/>
      <c r="PV837" s="1"/>
      <c r="PW837" s="1"/>
      <c r="PX837" s="1"/>
      <c r="PY837" s="1"/>
      <c r="PZ837" s="1"/>
    </row>
    <row r="838" spans="1:442" s="36" customFormat="1" ht="64.5" customHeight="1" x14ac:dyDescent="0.3">
      <c r="B838" s="232"/>
      <c r="C838" s="232"/>
      <c r="D838" s="238"/>
      <c r="E838" s="227"/>
      <c r="F838" s="227"/>
      <c r="G838" s="227"/>
      <c r="H838" s="238"/>
      <c r="I838" s="238"/>
      <c r="J838" s="11" t="s">
        <v>111</v>
      </c>
      <c r="K838" s="7" t="s">
        <v>112</v>
      </c>
      <c r="L838" s="7" t="s">
        <v>85</v>
      </c>
      <c r="M838" s="7">
        <v>1</v>
      </c>
      <c r="N838" s="239"/>
      <c r="O838" s="232"/>
      <c r="P838" s="238"/>
      <c r="Q838" s="238"/>
      <c r="R838" s="265"/>
      <c r="S838" s="265"/>
      <c r="T838" s="271"/>
      <c r="U838" s="271"/>
      <c r="V838" s="391"/>
      <c r="W838" s="261"/>
      <c r="X838" s="261"/>
      <c r="Y838" s="391"/>
      <c r="Z838" s="261"/>
      <c r="AA838" s="261"/>
      <c r="AB838" s="391"/>
      <c r="AC838" s="239"/>
      <c r="AD838" s="278"/>
      <c r="AE838" s="278"/>
      <c r="AF838" s="238"/>
      <c r="AG838" s="239"/>
      <c r="AH838" s="496"/>
      <c r="AI838" s="496"/>
      <c r="AJ838" s="265"/>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c r="JW838" s="1"/>
      <c r="JX838" s="1"/>
      <c r="JY838" s="1"/>
      <c r="JZ838" s="1"/>
      <c r="KA838" s="1"/>
      <c r="KB838" s="1"/>
      <c r="KC838" s="1"/>
      <c r="KD838" s="1"/>
      <c r="KE838" s="1"/>
      <c r="KF838" s="1"/>
      <c r="KG838" s="1"/>
      <c r="KH838" s="1"/>
      <c r="KI838" s="1"/>
      <c r="KJ838" s="1"/>
      <c r="KK838" s="1"/>
      <c r="KL838" s="1"/>
      <c r="KM838" s="1"/>
      <c r="KN838" s="1"/>
      <c r="KO838" s="1"/>
      <c r="KP838" s="1"/>
      <c r="KQ838" s="1"/>
      <c r="KR838" s="1"/>
      <c r="KS838" s="1"/>
      <c r="KT838" s="1"/>
      <c r="KU838" s="1"/>
      <c r="KV838" s="1"/>
      <c r="KW838" s="1"/>
      <c r="KX838" s="1"/>
      <c r="KY838" s="1"/>
      <c r="KZ838" s="1"/>
      <c r="LA838" s="1"/>
      <c r="LB838" s="1"/>
      <c r="LC838" s="1"/>
      <c r="LD838" s="1"/>
      <c r="LE838" s="1"/>
      <c r="LF838" s="1"/>
      <c r="LG838" s="1"/>
      <c r="LH838" s="1"/>
      <c r="LI838" s="1"/>
      <c r="LJ838" s="1"/>
      <c r="LK838" s="1"/>
      <c r="LL838" s="1"/>
      <c r="LM838" s="1"/>
      <c r="LN838" s="1"/>
      <c r="LO838" s="1"/>
      <c r="LP838" s="1"/>
      <c r="LQ838" s="1"/>
      <c r="LR838" s="1"/>
      <c r="LS838" s="1"/>
      <c r="LT838" s="1"/>
      <c r="LU838" s="1"/>
      <c r="LV838" s="1"/>
      <c r="LW838" s="1"/>
      <c r="LX838" s="1"/>
      <c r="LY838" s="1"/>
      <c r="LZ838" s="1"/>
      <c r="MA838" s="1"/>
      <c r="MB838" s="1"/>
      <c r="MC838" s="1"/>
      <c r="MD838" s="1"/>
      <c r="ME838" s="1"/>
      <c r="MF838" s="1"/>
      <c r="MG838" s="1"/>
      <c r="MH838" s="1"/>
      <c r="MI838" s="1"/>
      <c r="MJ838" s="1"/>
      <c r="MK838" s="1"/>
      <c r="ML838" s="1"/>
      <c r="MM838" s="1"/>
      <c r="MN838" s="1"/>
      <c r="MO838" s="1"/>
      <c r="MP838" s="1"/>
      <c r="MQ838" s="1"/>
      <c r="MR838" s="1"/>
      <c r="MS838" s="1"/>
      <c r="MT838" s="1"/>
      <c r="MU838" s="1"/>
      <c r="MV838" s="1"/>
      <c r="MW838" s="1"/>
      <c r="MX838" s="1"/>
      <c r="MY838" s="1"/>
      <c r="MZ838" s="1"/>
      <c r="NA838" s="1"/>
      <c r="NB838" s="1"/>
      <c r="NC838" s="1"/>
      <c r="ND838" s="1"/>
      <c r="NE838" s="1"/>
      <c r="NF838" s="1"/>
      <c r="NG838" s="1"/>
      <c r="NH838" s="1"/>
      <c r="NI838" s="1"/>
      <c r="NJ838" s="1"/>
      <c r="NK838" s="1"/>
      <c r="NL838" s="1"/>
      <c r="NM838" s="1"/>
      <c r="NN838" s="1"/>
      <c r="NO838" s="1"/>
      <c r="NP838" s="1"/>
      <c r="NQ838" s="1"/>
      <c r="NR838" s="1"/>
      <c r="NS838" s="1"/>
      <c r="NT838" s="1"/>
      <c r="NU838" s="1"/>
      <c r="NV838" s="1"/>
      <c r="NW838" s="1"/>
      <c r="NX838" s="1"/>
      <c r="NY838" s="1"/>
      <c r="NZ838" s="1"/>
      <c r="OA838" s="1"/>
      <c r="OB838" s="1"/>
      <c r="OC838" s="1"/>
      <c r="OD838" s="1"/>
      <c r="OE838" s="1"/>
      <c r="OF838" s="1"/>
      <c r="OG838" s="1"/>
      <c r="OH838" s="1"/>
      <c r="OI838" s="1"/>
      <c r="OJ838" s="1"/>
      <c r="OK838" s="1"/>
      <c r="OL838" s="1"/>
      <c r="OM838" s="1"/>
      <c r="ON838" s="1"/>
      <c r="OO838" s="1"/>
      <c r="OP838" s="1"/>
      <c r="OQ838" s="1"/>
      <c r="OR838" s="1"/>
      <c r="OS838" s="1"/>
      <c r="OT838" s="1"/>
      <c r="OU838" s="1"/>
      <c r="OV838" s="1"/>
      <c r="OW838" s="1"/>
      <c r="OX838" s="1"/>
      <c r="OY838" s="1"/>
      <c r="OZ838" s="1"/>
      <c r="PA838" s="1"/>
      <c r="PB838" s="1"/>
      <c r="PC838" s="1"/>
      <c r="PD838" s="1"/>
      <c r="PE838" s="1"/>
      <c r="PF838" s="1"/>
      <c r="PG838" s="1"/>
      <c r="PH838" s="1"/>
      <c r="PI838" s="1"/>
      <c r="PJ838" s="1"/>
      <c r="PK838" s="1"/>
      <c r="PL838" s="1"/>
      <c r="PM838" s="1"/>
      <c r="PN838" s="1"/>
      <c r="PO838" s="1"/>
      <c r="PP838" s="1"/>
      <c r="PQ838" s="1"/>
      <c r="PR838" s="1"/>
      <c r="PS838" s="1"/>
      <c r="PT838" s="1"/>
      <c r="PU838" s="1"/>
      <c r="PV838" s="1"/>
      <c r="PW838" s="1"/>
      <c r="PX838" s="1"/>
      <c r="PY838" s="1"/>
      <c r="PZ838" s="1"/>
    </row>
    <row r="839" spans="1:442" s="36" customFormat="1" ht="64.5" customHeight="1" x14ac:dyDescent="0.3">
      <c r="B839" s="233"/>
      <c r="C839" s="233"/>
      <c r="D839" s="238"/>
      <c r="E839" s="227"/>
      <c r="F839" s="227"/>
      <c r="G839" s="227"/>
      <c r="H839" s="238"/>
      <c r="I839" s="238"/>
      <c r="J839" s="28" t="s">
        <v>127</v>
      </c>
      <c r="K839" s="14" t="s">
        <v>128</v>
      </c>
      <c r="L839" s="14" t="s">
        <v>85</v>
      </c>
      <c r="M839" s="63">
        <v>15</v>
      </c>
      <c r="N839" s="239"/>
      <c r="O839" s="233"/>
      <c r="P839" s="238"/>
      <c r="Q839" s="238"/>
      <c r="R839" s="265"/>
      <c r="S839" s="265"/>
      <c r="T839" s="271"/>
      <c r="U839" s="271"/>
      <c r="V839" s="391"/>
      <c r="W839" s="261"/>
      <c r="X839" s="261"/>
      <c r="Y839" s="391"/>
      <c r="Z839" s="261"/>
      <c r="AA839" s="261"/>
      <c r="AB839" s="391"/>
      <c r="AC839" s="239"/>
      <c r="AD839" s="278"/>
      <c r="AE839" s="278"/>
      <c r="AF839" s="238"/>
      <c r="AG839" s="239"/>
      <c r="AH839" s="497"/>
      <c r="AI839" s="497"/>
      <c r="AJ839" s="265"/>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c r="JW839" s="1"/>
      <c r="JX839" s="1"/>
      <c r="JY839" s="1"/>
      <c r="JZ839" s="1"/>
      <c r="KA839" s="1"/>
      <c r="KB839" s="1"/>
      <c r="KC839" s="1"/>
      <c r="KD839" s="1"/>
      <c r="KE839" s="1"/>
      <c r="KF839" s="1"/>
      <c r="KG839" s="1"/>
      <c r="KH839" s="1"/>
      <c r="KI839" s="1"/>
      <c r="KJ839" s="1"/>
      <c r="KK839" s="1"/>
      <c r="KL839" s="1"/>
      <c r="KM839" s="1"/>
      <c r="KN839" s="1"/>
      <c r="KO839" s="1"/>
      <c r="KP839" s="1"/>
      <c r="KQ839" s="1"/>
      <c r="KR839" s="1"/>
      <c r="KS839" s="1"/>
      <c r="KT839" s="1"/>
      <c r="KU839" s="1"/>
      <c r="KV839" s="1"/>
      <c r="KW839" s="1"/>
      <c r="KX839" s="1"/>
      <c r="KY839" s="1"/>
      <c r="KZ839" s="1"/>
      <c r="LA839" s="1"/>
      <c r="LB839" s="1"/>
      <c r="LC839" s="1"/>
      <c r="LD839" s="1"/>
      <c r="LE839" s="1"/>
      <c r="LF839" s="1"/>
      <c r="LG839" s="1"/>
      <c r="LH839" s="1"/>
      <c r="LI839" s="1"/>
      <c r="LJ839" s="1"/>
      <c r="LK839" s="1"/>
      <c r="LL839" s="1"/>
      <c r="LM839" s="1"/>
      <c r="LN839" s="1"/>
      <c r="LO839" s="1"/>
      <c r="LP839" s="1"/>
      <c r="LQ839" s="1"/>
      <c r="LR839" s="1"/>
      <c r="LS839" s="1"/>
      <c r="LT839" s="1"/>
      <c r="LU839" s="1"/>
      <c r="LV839" s="1"/>
      <c r="LW839" s="1"/>
      <c r="LX839" s="1"/>
      <c r="LY839" s="1"/>
      <c r="LZ839" s="1"/>
      <c r="MA839" s="1"/>
      <c r="MB839" s="1"/>
      <c r="MC839" s="1"/>
      <c r="MD839" s="1"/>
      <c r="ME839" s="1"/>
      <c r="MF839" s="1"/>
      <c r="MG839" s="1"/>
      <c r="MH839" s="1"/>
      <c r="MI839" s="1"/>
      <c r="MJ839" s="1"/>
      <c r="MK839" s="1"/>
      <c r="ML839" s="1"/>
      <c r="MM839" s="1"/>
      <c r="MN839" s="1"/>
      <c r="MO839" s="1"/>
      <c r="MP839" s="1"/>
      <c r="MQ839" s="1"/>
      <c r="MR839" s="1"/>
      <c r="MS839" s="1"/>
      <c r="MT839" s="1"/>
      <c r="MU839" s="1"/>
      <c r="MV839" s="1"/>
      <c r="MW839" s="1"/>
      <c r="MX839" s="1"/>
      <c r="MY839" s="1"/>
      <c r="MZ839" s="1"/>
      <c r="NA839" s="1"/>
      <c r="NB839" s="1"/>
      <c r="NC839" s="1"/>
      <c r="ND839" s="1"/>
      <c r="NE839" s="1"/>
      <c r="NF839" s="1"/>
      <c r="NG839" s="1"/>
      <c r="NH839" s="1"/>
      <c r="NI839" s="1"/>
      <c r="NJ839" s="1"/>
      <c r="NK839" s="1"/>
      <c r="NL839" s="1"/>
      <c r="NM839" s="1"/>
      <c r="NN839" s="1"/>
      <c r="NO839" s="1"/>
      <c r="NP839" s="1"/>
      <c r="NQ839" s="1"/>
      <c r="NR839" s="1"/>
      <c r="NS839" s="1"/>
      <c r="NT839" s="1"/>
      <c r="NU839" s="1"/>
      <c r="NV839" s="1"/>
      <c r="NW839" s="1"/>
      <c r="NX839" s="1"/>
      <c r="NY839" s="1"/>
      <c r="NZ839" s="1"/>
      <c r="OA839" s="1"/>
      <c r="OB839" s="1"/>
      <c r="OC839" s="1"/>
      <c r="OD839" s="1"/>
      <c r="OE839" s="1"/>
      <c r="OF839" s="1"/>
      <c r="OG839" s="1"/>
      <c r="OH839" s="1"/>
      <c r="OI839" s="1"/>
      <c r="OJ839" s="1"/>
      <c r="OK839" s="1"/>
      <c r="OL839" s="1"/>
      <c r="OM839" s="1"/>
      <c r="ON839" s="1"/>
      <c r="OO839" s="1"/>
      <c r="OP839" s="1"/>
      <c r="OQ839" s="1"/>
      <c r="OR839" s="1"/>
      <c r="OS839" s="1"/>
      <c r="OT839" s="1"/>
      <c r="OU839" s="1"/>
      <c r="OV839" s="1"/>
      <c r="OW839" s="1"/>
      <c r="OX839" s="1"/>
      <c r="OY839" s="1"/>
      <c r="OZ839" s="1"/>
      <c r="PA839" s="1"/>
      <c r="PB839" s="1"/>
      <c r="PC839" s="1"/>
      <c r="PD839" s="1"/>
      <c r="PE839" s="1"/>
      <c r="PF839" s="1"/>
      <c r="PG839" s="1"/>
      <c r="PH839" s="1"/>
      <c r="PI839" s="1"/>
      <c r="PJ839" s="1"/>
      <c r="PK839" s="1"/>
      <c r="PL839" s="1"/>
      <c r="PM839" s="1"/>
      <c r="PN839" s="1"/>
      <c r="PO839" s="1"/>
      <c r="PP839" s="1"/>
      <c r="PQ839" s="1"/>
      <c r="PR839" s="1"/>
      <c r="PS839" s="1"/>
      <c r="PT839" s="1"/>
      <c r="PU839" s="1"/>
      <c r="PV839" s="1"/>
      <c r="PW839" s="1"/>
      <c r="PX839" s="1"/>
      <c r="PY839" s="1"/>
      <c r="PZ839" s="1"/>
    </row>
    <row r="840" spans="1:442" s="91" customFormat="1" ht="96.6" x14ac:dyDescent="0.3">
      <c r="A840" s="36"/>
      <c r="B840" s="238" t="s">
        <v>566</v>
      </c>
      <c r="C840" s="238" t="s">
        <v>567</v>
      </c>
      <c r="D840" s="238" t="s">
        <v>106</v>
      </c>
      <c r="E840" s="227" t="s">
        <v>67</v>
      </c>
      <c r="F840" s="227" t="s">
        <v>134</v>
      </c>
      <c r="G840" s="227" t="s">
        <v>147</v>
      </c>
      <c r="H840" s="238" t="s">
        <v>70</v>
      </c>
      <c r="I840" s="238" t="s">
        <v>79</v>
      </c>
      <c r="J840" s="11" t="s">
        <v>207</v>
      </c>
      <c r="K840" s="7" t="s">
        <v>107</v>
      </c>
      <c r="L840" s="7" t="s">
        <v>86</v>
      </c>
      <c r="M840" s="22">
        <v>40</v>
      </c>
      <c r="N840" s="239" t="s">
        <v>108</v>
      </c>
      <c r="O840" s="238" t="s">
        <v>571</v>
      </c>
      <c r="P840" s="238" t="s">
        <v>75</v>
      </c>
      <c r="Q840" s="238" t="s">
        <v>76</v>
      </c>
      <c r="R840" s="265" t="s">
        <v>77</v>
      </c>
      <c r="S840" s="265" t="s">
        <v>109</v>
      </c>
      <c r="T840" s="271">
        <f>V840+Y840</f>
        <v>95268.53</v>
      </c>
      <c r="U840" s="271" t="s">
        <v>79</v>
      </c>
      <c r="V840" s="261">
        <v>80978.25</v>
      </c>
      <c r="W840" s="261" t="s">
        <v>98</v>
      </c>
      <c r="X840" s="261" t="s">
        <v>79</v>
      </c>
      <c r="Y840" s="261">
        <v>14290.28</v>
      </c>
      <c r="Z840" s="261" t="s">
        <v>98</v>
      </c>
      <c r="AA840" s="261" t="s">
        <v>79</v>
      </c>
      <c r="AB840" s="261">
        <v>31655.040000000001</v>
      </c>
      <c r="AC840" s="239" t="s">
        <v>149</v>
      </c>
      <c r="AD840" s="278" t="s">
        <v>79</v>
      </c>
      <c r="AE840" s="278">
        <f>V840+Y840</f>
        <v>95268.53</v>
      </c>
      <c r="AF840" s="238" t="s">
        <v>79</v>
      </c>
      <c r="AG840" s="239" t="s">
        <v>33</v>
      </c>
      <c r="AH840" s="249" t="s">
        <v>174</v>
      </c>
      <c r="AI840" s="249" t="s">
        <v>157</v>
      </c>
      <c r="AJ840" s="238"/>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c r="JW840" s="1"/>
      <c r="JX840" s="1"/>
      <c r="JY840" s="1"/>
      <c r="JZ840" s="1"/>
      <c r="KA840" s="1"/>
      <c r="KB840" s="1"/>
      <c r="KC840" s="1"/>
      <c r="KD840" s="1"/>
      <c r="KE840" s="1"/>
      <c r="KF840" s="1"/>
      <c r="KG840" s="1"/>
      <c r="KH840" s="1"/>
      <c r="KI840" s="1"/>
      <c r="KJ840" s="1"/>
      <c r="KK840" s="1"/>
      <c r="KL840" s="1"/>
      <c r="KM840" s="1"/>
      <c r="KN840" s="1"/>
      <c r="KO840" s="1"/>
      <c r="KP840" s="1"/>
      <c r="KQ840" s="1"/>
      <c r="KR840" s="1"/>
      <c r="KS840" s="1"/>
      <c r="KT840" s="1"/>
      <c r="KU840" s="1"/>
      <c r="KV840" s="1"/>
      <c r="KW840" s="1"/>
      <c r="KX840" s="1"/>
      <c r="KY840" s="1"/>
      <c r="KZ840" s="1"/>
      <c r="LA840" s="1"/>
      <c r="LB840" s="1"/>
      <c r="LC840" s="1"/>
      <c r="LD840" s="1"/>
      <c r="LE840" s="1"/>
      <c r="LF840" s="1"/>
      <c r="LG840" s="1"/>
      <c r="LH840" s="1"/>
      <c r="LI840" s="1"/>
      <c r="LJ840" s="1"/>
      <c r="LK840" s="1"/>
      <c r="LL840" s="1"/>
      <c r="LM840" s="1"/>
      <c r="LN840" s="1"/>
      <c r="LO840" s="1"/>
      <c r="LP840" s="1"/>
      <c r="LQ840" s="1"/>
      <c r="LR840" s="1"/>
      <c r="LS840" s="1"/>
      <c r="LT840" s="1"/>
      <c r="LU840" s="1"/>
      <c r="LV840" s="1"/>
      <c r="LW840" s="1"/>
      <c r="LX840" s="1"/>
      <c r="LY840" s="1"/>
      <c r="LZ840" s="1"/>
      <c r="MA840" s="1"/>
      <c r="MB840" s="1"/>
      <c r="MC840" s="1"/>
      <c r="MD840" s="1"/>
      <c r="ME840" s="1"/>
      <c r="MF840" s="1"/>
      <c r="MG840" s="1"/>
      <c r="MH840" s="1"/>
      <c r="MI840" s="1"/>
      <c r="MJ840" s="1"/>
      <c r="MK840" s="1"/>
      <c r="ML840" s="1"/>
      <c r="MM840" s="1"/>
      <c r="MN840" s="1"/>
      <c r="MO840" s="1"/>
      <c r="MP840" s="1"/>
      <c r="MQ840" s="1"/>
      <c r="MR840" s="1"/>
      <c r="MS840" s="1"/>
      <c r="MT840" s="1"/>
      <c r="MU840" s="1"/>
      <c r="MV840" s="1"/>
      <c r="MW840" s="1"/>
      <c r="MX840" s="1"/>
      <c r="MY840" s="1"/>
      <c r="MZ840" s="1"/>
      <c r="NA840" s="1"/>
      <c r="NB840" s="1"/>
      <c r="NC840" s="1"/>
      <c r="ND840" s="1"/>
      <c r="NE840" s="1"/>
      <c r="NF840" s="1"/>
      <c r="NG840" s="1"/>
      <c r="NH840" s="1"/>
      <c r="NI840" s="1"/>
      <c r="NJ840" s="1"/>
      <c r="NK840" s="1"/>
      <c r="NL840" s="1"/>
      <c r="NM840" s="1"/>
      <c r="NN840" s="1"/>
      <c r="NO840" s="1"/>
      <c r="NP840" s="1"/>
      <c r="NQ840" s="1"/>
      <c r="NR840" s="1"/>
      <c r="NS840" s="1"/>
      <c r="NT840" s="1"/>
      <c r="NU840" s="1"/>
      <c r="NV840" s="1"/>
      <c r="NW840" s="1"/>
      <c r="NX840" s="1"/>
      <c r="NY840" s="1"/>
      <c r="NZ840" s="1"/>
      <c r="OA840" s="1"/>
      <c r="OB840" s="1"/>
      <c r="OC840" s="1"/>
      <c r="OD840" s="1"/>
      <c r="OE840" s="1"/>
      <c r="OF840" s="1"/>
      <c r="OG840" s="1"/>
      <c r="OH840" s="1"/>
      <c r="OI840" s="1"/>
      <c r="OJ840" s="1"/>
      <c r="OK840" s="1"/>
      <c r="OL840" s="1"/>
      <c r="OM840" s="1"/>
      <c r="ON840" s="1"/>
      <c r="OO840" s="1"/>
      <c r="OP840" s="1"/>
      <c r="OQ840" s="1"/>
      <c r="OR840" s="1"/>
      <c r="OS840" s="1"/>
      <c r="OT840" s="1"/>
      <c r="OU840" s="1"/>
      <c r="OV840" s="1"/>
      <c r="OW840" s="1"/>
      <c r="OX840" s="1"/>
      <c r="OY840" s="1"/>
      <c r="OZ840" s="1"/>
      <c r="PA840" s="1"/>
      <c r="PB840" s="1"/>
      <c r="PC840" s="1"/>
      <c r="PD840" s="1"/>
      <c r="PE840" s="1"/>
      <c r="PF840" s="1"/>
      <c r="PG840" s="1"/>
      <c r="PH840" s="1"/>
      <c r="PI840" s="1"/>
      <c r="PJ840" s="1"/>
      <c r="PK840" s="1"/>
      <c r="PL840" s="1"/>
      <c r="PM840" s="1"/>
      <c r="PN840" s="1"/>
      <c r="PO840" s="1"/>
      <c r="PP840" s="1"/>
      <c r="PQ840" s="1"/>
      <c r="PR840" s="1"/>
      <c r="PS840" s="1"/>
      <c r="PT840" s="1"/>
      <c r="PU840" s="1"/>
      <c r="PV840" s="1"/>
      <c r="PW840" s="1"/>
      <c r="PX840" s="1"/>
      <c r="PY840" s="1"/>
      <c r="PZ840" s="1"/>
    </row>
    <row r="841" spans="1:442" s="91" customFormat="1" ht="56.7" customHeight="1" x14ac:dyDescent="0.3">
      <c r="A841" s="36"/>
      <c r="B841" s="238"/>
      <c r="C841" s="238"/>
      <c r="D841" s="238"/>
      <c r="E841" s="227"/>
      <c r="F841" s="227"/>
      <c r="G841" s="227"/>
      <c r="H841" s="238"/>
      <c r="I841" s="238"/>
      <c r="J841" s="11" t="s">
        <v>111</v>
      </c>
      <c r="K841" s="7" t="s">
        <v>112</v>
      </c>
      <c r="L841" s="7" t="s">
        <v>85</v>
      </c>
      <c r="M841" s="7">
        <v>5</v>
      </c>
      <c r="N841" s="239"/>
      <c r="O841" s="238"/>
      <c r="P841" s="238"/>
      <c r="Q841" s="238"/>
      <c r="R841" s="265"/>
      <c r="S841" s="265"/>
      <c r="T841" s="271"/>
      <c r="U841" s="271"/>
      <c r="V841" s="261"/>
      <c r="W841" s="261"/>
      <c r="X841" s="261"/>
      <c r="Y841" s="261"/>
      <c r="Z841" s="261"/>
      <c r="AA841" s="261"/>
      <c r="AB841" s="261"/>
      <c r="AC841" s="239"/>
      <c r="AD841" s="278"/>
      <c r="AE841" s="278"/>
      <c r="AF841" s="238"/>
      <c r="AG841" s="239"/>
      <c r="AH841" s="239"/>
      <c r="AI841" s="239"/>
      <c r="AJ841" s="238"/>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c r="JW841" s="1"/>
      <c r="JX841" s="1"/>
      <c r="JY841" s="1"/>
      <c r="JZ841" s="1"/>
      <c r="KA841" s="1"/>
      <c r="KB841" s="1"/>
      <c r="KC841" s="1"/>
      <c r="KD841" s="1"/>
      <c r="KE841" s="1"/>
      <c r="KF841" s="1"/>
      <c r="KG841" s="1"/>
      <c r="KH841" s="1"/>
      <c r="KI841" s="1"/>
      <c r="KJ841" s="1"/>
      <c r="KK841" s="1"/>
      <c r="KL841" s="1"/>
      <c r="KM841" s="1"/>
      <c r="KN841" s="1"/>
      <c r="KO841" s="1"/>
      <c r="KP841" s="1"/>
      <c r="KQ841" s="1"/>
      <c r="KR841" s="1"/>
      <c r="KS841" s="1"/>
      <c r="KT841" s="1"/>
      <c r="KU841" s="1"/>
      <c r="KV841" s="1"/>
      <c r="KW841" s="1"/>
      <c r="KX841" s="1"/>
      <c r="KY841" s="1"/>
      <c r="KZ841" s="1"/>
      <c r="LA841" s="1"/>
      <c r="LB841" s="1"/>
      <c r="LC841" s="1"/>
      <c r="LD841" s="1"/>
      <c r="LE841" s="1"/>
      <c r="LF841" s="1"/>
      <c r="LG841" s="1"/>
      <c r="LH841" s="1"/>
      <c r="LI841" s="1"/>
      <c r="LJ841" s="1"/>
      <c r="LK841" s="1"/>
      <c r="LL841" s="1"/>
      <c r="LM841" s="1"/>
      <c r="LN841" s="1"/>
      <c r="LO841" s="1"/>
      <c r="LP841" s="1"/>
      <c r="LQ841" s="1"/>
      <c r="LR841" s="1"/>
      <c r="LS841" s="1"/>
      <c r="LT841" s="1"/>
      <c r="LU841" s="1"/>
      <c r="LV841" s="1"/>
      <c r="LW841" s="1"/>
      <c r="LX841" s="1"/>
      <c r="LY841" s="1"/>
      <c r="LZ841" s="1"/>
      <c r="MA841" s="1"/>
      <c r="MB841" s="1"/>
      <c r="MC841" s="1"/>
      <c r="MD841" s="1"/>
      <c r="ME841" s="1"/>
      <c r="MF841" s="1"/>
      <c r="MG841" s="1"/>
      <c r="MH841" s="1"/>
      <c r="MI841" s="1"/>
      <c r="MJ841" s="1"/>
      <c r="MK841" s="1"/>
      <c r="ML841" s="1"/>
      <c r="MM841" s="1"/>
      <c r="MN841" s="1"/>
      <c r="MO841" s="1"/>
      <c r="MP841" s="1"/>
      <c r="MQ841" s="1"/>
      <c r="MR841" s="1"/>
      <c r="MS841" s="1"/>
      <c r="MT841" s="1"/>
      <c r="MU841" s="1"/>
      <c r="MV841" s="1"/>
      <c r="MW841" s="1"/>
      <c r="MX841" s="1"/>
      <c r="MY841" s="1"/>
      <c r="MZ841" s="1"/>
      <c r="NA841" s="1"/>
      <c r="NB841" s="1"/>
      <c r="NC841" s="1"/>
      <c r="ND841" s="1"/>
      <c r="NE841" s="1"/>
      <c r="NF841" s="1"/>
      <c r="NG841" s="1"/>
      <c r="NH841" s="1"/>
      <c r="NI841" s="1"/>
      <c r="NJ841" s="1"/>
      <c r="NK841" s="1"/>
      <c r="NL841" s="1"/>
      <c r="NM841" s="1"/>
      <c r="NN841" s="1"/>
      <c r="NO841" s="1"/>
      <c r="NP841" s="1"/>
      <c r="NQ841" s="1"/>
      <c r="NR841" s="1"/>
      <c r="NS841" s="1"/>
      <c r="NT841" s="1"/>
      <c r="NU841" s="1"/>
      <c r="NV841" s="1"/>
      <c r="NW841" s="1"/>
      <c r="NX841" s="1"/>
      <c r="NY841" s="1"/>
      <c r="NZ841" s="1"/>
      <c r="OA841" s="1"/>
      <c r="OB841" s="1"/>
      <c r="OC841" s="1"/>
      <c r="OD841" s="1"/>
      <c r="OE841" s="1"/>
      <c r="OF841" s="1"/>
      <c r="OG841" s="1"/>
      <c r="OH841" s="1"/>
      <c r="OI841" s="1"/>
      <c r="OJ841" s="1"/>
      <c r="OK841" s="1"/>
      <c r="OL841" s="1"/>
      <c r="OM841" s="1"/>
      <c r="ON841" s="1"/>
      <c r="OO841" s="1"/>
      <c r="OP841" s="1"/>
      <c r="OQ841" s="1"/>
      <c r="OR841" s="1"/>
      <c r="OS841" s="1"/>
      <c r="OT841" s="1"/>
      <c r="OU841" s="1"/>
      <c r="OV841" s="1"/>
      <c r="OW841" s="1"/>
      <c r="OX841" s="1"/>
      <c r="OY841" s="1"/>
      <c r="OZ841" s="1"/>
      <c r="PA841" s="1"/>
      <c r="PB841" s="1"/>
      <c r="PC841" s="1"/>
      <c r="PD841" s="1"/>
      <c r="PE841" s="1"/>
      <c r="PF841" s="1"/>
      <c r="PG841" s="1"/>
      <c r="PH841" s="1"/>
      <c r="PI841" s="1"/>
      <c r="PJ841" s="1"/>
      <c r="PK841" s="1"/>
      <c r="PL841" s="1"/>
      <c r="PM841" s="1"/>
      <c r="PN841" s="1"/>
      <c r="PO841" s="1"/>
      <c r="PP841" s="1"/>
      <c r="PQ841" s="1"/>
      <c r="PR841" s="1"/>
      <c r="PS841" s="1"/>
      <c r="PT841" s="1"/>
      <c r="PU841" s="1"/>
      <c r="PV841" s="1"/>
      <c r="PW841" s="1"/>
      <c r="PX841" s="1"/>
      <c r="PY841" s="1"/>
      <c r="PZ841" s="1"/>
    </row>
    <row r="842" spans="1:442" s="91" customFormat="1" ht="64.5" customHeight="1" x14ac:dyDescent="0.3">
      <c r="A842" s="36"/>
      <c r="B842" s="238"/>
      <c r="C842" s="238"/>
      <c r="D842" s="238"/>
      <c r="E842" s="227"/>
      <c r="F842" s="227"/>
      <c r="G842" s="227"/>
      <c r="H842" s="238"/>
      <c r="I842" s="238"/>
      <c r="J842" s="11" t="s">
        <v>127</v>
      </c>
      <c r="K842" s="7" t="s">
        <v>128</v>
      </c>
      <c r="L842" s="7" t="s">
        <v>85</v>
      </c>
      <c r="M842" s="63">
        <v>111</v>
      </c>
      <c r="N842" s="239"/>
      <c r="O842" s="238"/>
      <c r="P842" s="238"/>
      <c r="Q842" s="238"/>
      <c r="R842" s="265"/>
      <c r="S842" s="265"/>
      <c r="T842" s="271"/>
      <c r="U842" s="271"/>
      <c r="V842" s="261"/>
      <c r="W842" s="261"/>
      <c r="X842" s="261"/>
      <c r="Y842" s="261"/>
      <c r="Z842" s="261"/>
      <c r="AA842" s="261"/>
      <c r="AB842" s="261"/>
      <c r="AC842" s="239"/>
      <c r="AD842" s="278"/>
      <c r="AE842" s="278"/>
      <c r="AF842" s="238"/>
      <c r="AG842" s="239"/>
      <c r="AH842" s="239"/>
      <c r="AI842" s="239"/>
      <c r="AJ842" s="238"/>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c r="JW842" s="1"/>
      <c r="JX842" s="1"/>
      <c r="JY842" s="1"/>
      <c r="JZ842" s="1"/>
      <c r="KA842" s="1"/>
      <c r="KB842" s="1"/>
      <c r="KC842" s="1"/>
      <c r="KD842" s="1"/>
      <c r="KE842" s="1"/>
      <c r="KF842" s="1"/>
      <c r="KG842" s="1"/>
      <c r="KH842" s="1"/>
      <c r="KI842" s="1"/>
      <c r="KJ842" s="1"/>
      <c r="KK842" s="1"/>
      <c r="KL842" s="1"/>
      <c r="KM842" s="1"/>
      <c r="KN842" s="1"/>
      <c r="KO842" s="1"/>
      <c r="KP842" s="1"/>
      <c r="KQ842" s="1"/>
      <c r="KR842" s="1"/>
      <c r="KS842" s="1"/>
      <c r="KT842" s="1"/>
      <c r="KU842" s="1"/>
      <c r="KV842" s="1"/>
      <c r="KW842" s="1"/>
      <c r="KX842" s="1"/>
      <c r="KY842" s="1"/>
      <c r="KZ842" s="1"/>
      <c r="LA842" s="1"/>
      <c r="LB842" s="1"/>
      <c r="LC842" s="1"/>
      <c r="LD842" s="1"/>
      <c r="LE842" s="1"/>
      <c r="LF842" s="1"/>
      <c r="LG842" s="1"/>
      <c r="LH842" s="1"/>
      <c r="LI842" s="1"/>
      <c r="LJ842" s="1"/>
      <c r="LK842" s="1"/>
      <c r="LL842" s="1"/>
      <c r="LM842" s="1"/>
      <c r="LN842" s="1"/>
      <c r="LO842" s="1"/>
      <c r="LP842" s="1"/>
      <c r="LQ842" s="1"/>
      <c r="LR842" s="1"/>
      <c r="LS842" s="1"/>
      <c r="LT842" s="1"/>
      <c r="LU842" s="1"/>
      <c r="LV842" s="1"/>
      <c r="LW842" s="1"/>
      <c r="LX842" s="1"/>
      <c r="LY842" s="1"/>
      <c r="LZ842" s="1"/>
      <c r="MA842" s="1"/>
      <c r="MB842" s="1"/>
      <c r="MC842" s="1"/>
      <c r="MD842" s="1"/>
      <c r="ME842" s="1"/>
      <c r="MF842" s="1"/>
      <c r="MG842" s="1"/>
      <c r="MH842" s="1"/>
      <c r="MI842" s="1"/>
      <c r="MJ842" s="1"/>
      <c r="MK842" s="1"/>
      <c r="ML842" s="1"/>
      <c r="MM842" s="1"/>
      <c r="MN842" s="1"/>
      <c r="MO842" s="1"/>
      <c r="MP842" s="1"/>
      <c r="MQ842" s="1"/>
      <c r="MR842" s="1"/>
      <c r="MS842" s="1"/>
      <c r="MT842" s="1"/>
      <c r="MU842" s="1"/>
      <c r="MV842" s="1"/>
      <c r="MW842" s="1"/>
      <c r="MX842" s="1"/>
      <c r="MY842" s="1"/>
      <c r="MZ842" s="1"/>
      <c r="NA842" s="1"/>
      <c r="NB842" s="1"/>
      <c r="NC842" s="1"/>
      <c r="ND842" s="1"/>
      <c r="NE842" s="1"/>
      <c r="NF842" s="1"/>
      <c r="NG842" s="1"/>
      <c r="NH842" s="1"/>
      <c r="NI842" s="1"/>
      <c r="NJ842" s="1"/>
      <c r="NK842" s="1"/>
      <c r="NL842" s="1"/>
      <c r="NM842" s="1"/>
      <c r="NN842" s="1"/>
      <c r="NO842" s="1"/>
      <c r="NP842" s="1"/>
      <c r="NQ842" s="1"/>
      <c r="NR842" s="1"/>
      <c r="NS842" s="1"/>
      <c r="NT842" s="1"/>
      <c r="NU842" s="1"/>
      <c r="NV842" s="1"/>
      <c r="NW842" s="1"/>
      <c r="NX842" s="1"/>
      <c r="NY842" s="1"/>
      <c r="NZ842" s="1"/>
      <c r="OA842" s="1"/>
      <c r="OB842" s="1"/>
      <c r="OC842" s="1"/>
      <c r="OD842" s="1"/>
      <c r="OE842" s="1"/>
      <c r="OF842" s="1"/>
      <c r="OG842" s="1"/>
      <c r="OH842" s="1"/>
      <c r="OI842" s="1"/>
      <c r="OJ842" s="1"/>
      <c r="OK842" s="1"/>
      <c r="OL842" s="1"/>
      <c r="OM842" s="1"/>
      <c r="ON842" s="1"/>
      <c r="OO842" s="1"/>
      <c r="OP842" s="1"/>
      <c r="OQ842" s="1"/>
      <c r="OR842" s="1"/>
      <c r="OS842" s="1"/>
      <c r="OT842" s="1"/>
      <c r="OU842" s="1"/>
      <c r="OV842" s="1"/>
      <c r="OW842" s="1"/>
      <c r="OX842" s="1"/>
      <c r="OY842" s="1"/>
      <c r="OZ842" s="1"/>
      <c r="PA842" s="1"/>
      <c r="PB842" s="1"/>
      <c r="PC842" s="1"/>
      <c r="PD842" s="1"/>
      <c r="PE842" s="1"/>
      <c r="PF842" s="1"/>
      <c r="PG842" s="1"/>
      <c r="PH842" s="1"/>
      <c r="PI842" s="1"/>
      <c r="PJ842" s="1"/>
      <c r="PK842" s="1"/>
      <c r="PL842" s="1"/>
      <c r="PM842" s="1"/>
      <c r="PN842" s="1"/>
      <c r="PO842" s="1"/>
      <c r="PP842" s="1"/>
      <c r="PQ842" s="1"/>
      <c r="PR842" s="1"/>
      <c r="PS842" s="1"/>
      <c r="PT842" s="1"/>
      <c r="PU842" s="1"/>
      <c r="PV842" s="1"/>
      <c r="PW842" s="1"/>
      <c r="PX842" s="1"/>
      <c r="PY842" s="1"/>
      <c r="PZ842" s="1"/>
    </row>
    <row r="843" spans="1:442" s="91" customFormat="1" ht="96.6" x14ac:dyDescent="0.3">
      <c r="A843" s="36"/>
      <c r="B843" s="238" t="s">
        <v>568</v>
      </c>
      <c r="C843" s="238" t="s">
        <v>569</v>
      </c>
      <c r="D843" s="238" t="s">
        <v>106</v>
      </c>
      <c r="E843" s="227" t="s">
        <v>67</v>
      </c>
      <c r="F843" s="227" t="s">
        <v>134</v>
      </c>
      <c r="G843" s="227" t="s">
        <v>147</v>
      </c>
      <c r="H843" s="238" t="s">
        <v>70</v>
      </c>
      <c r="I843" s="238" t="s">
        <v>79</v>
      </c>
      <c r="J843" s="11" t="s">
        <v>207</v>
      </c>
      <c r="K843" s="7" t="s">
        <v>107</v>
      </c>
      <c r="L843" s="7" t="s">
        <v>86</v>
      </c>
      <c r="M843" s="7">
        <v>40</v>
      </c>
      <c r="N843" s="239" t="s">
        <v>108</v>
      </c>
      <c r="O843" s="238" t="s">
        <v>571</v>
      </c>
      <c r="P843" s="238" t="s">
        <v>75</v>
      </c>
      <c r="Q843" s="238" t="s">
        <v>76</v>
      </c>
      <c r="R843" s="265" t="s">
        <v>77</v>
      </c>
      <c r="S843" s="265" t="s">
        <v>109</v>
      </c>
      <c r="T843" s="271">
        <f>V843+Y843</f>
        <v>43025.22</v>
      </c>
      <c r="U843" s="271" t="s">
        <v>79</v>
      </c>
      <c r="V843" s="261">
        <v>36571.440000000002</v>
      </c>
      <c r="W843" s="261" t="s">
        <v>98</v>
      </c>
      <c r="X843" s="261" t="s">
        <v>79</v>
      </c>
      <c r="Y843" s="261">
        <v>6453.78</v>
      </c>
      <c r="Z843" s="261" t="s">
        <v>98</v>
      </c>
      <c r="AA843" s="261" t="s">
        <v>79</v>
      </c>
      <c r="AB843" s="261">
        <v>14296.34</v>
      </c>
      <c r="AC843" s="239" t="s">
        <v>149</v>
      </c>
      <c r="AD843" s="278" t="s">
        <v>79</v>
      </c>
      <c r="AE843" s="278">
        <f>V843+Y843</f>
        <v>43025.22</v>
      </c>
      <c r="AF843" s="238" t="s">
        <v>79</v>
      </c>
      <c r="AG843" s="239" t="s">
        <v>33</v>
      </c>
      <c r="AH843" s="239" t="s">
        <v>160</v>
      </c>
      <c r="AI843" s="239" t="s">
        <v>294</v>
      </c>
      <c r="AJ843" s="238"/>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c r="JW843" s="1"/>
      <c r="JX843" s="1"/>
      <c r="JY843" s="1"/>
      <c r="JZ843" s="1"/>
      <c r="KA843" s="1"/>
      <c r="KB843" s="1"/>
      <c r="KC843" s="1"/>
      <c r="KD843" s="1"/>
      <c r="KE843" s="1"/>
      <c r="KF843" s="1"/>
      <c r="KG843" s="1"/>
      <c r="KH843" s="1"/>
      <c r="KI843" s="1"/>
      <c r="KJ843" s="1"/>
      <c r="KK843" s="1"/>
      <c r="KL843" s="1"/>
      <c r="KM843" s="1"/>
      <c r="KN843" s="1"/>
      <c r="KO843" s="1"/>
      <c r="KP843" s="1"/>
      <c r="KQ843" s="1"/>
      <c r="KR843" s="1"/>
      <c r="KS843" s="1"/>
      <c r="KT843" s="1"/>
      <c r="KU843" s="1"/>
      <c r="KV843" s="1"/>
      <c r="KW843" s="1"/>
      <c r="KX843" s="1"/>
      <c r="KY843" s="1"/>
      <c r="KZ843" s="1"/>
      <c r="LA843" s="1"/>
      <c r="LB843" s="1"/>
      <c r="LC843" s="1"/>
      <c r="LD843" s="1"/>
      <c r="LE843" s="1"/>
      <c r="LF843" s="1"/>
      <c r="LG843" s="1"/>
      <c r="LH843" s="1"/>
      <c r="LI843" s="1"/>
      <c r="LJ843" s="1"/>
      <c r="LK843" s="1"/>
      <c r="LL843" s="1"/>
      <c r="LM843" s="1"/>
      <c r="LN843" s="1"/>
      <c r="LO843" s="1"/>
      <c r="LP843" s="1"/>
      <c r="LQ843" s="1"/>
      <c r="LR843" s="1"/>
      <c r="LS843" s="1"/>
      <c r="LT843" s="1"/>
      <c r="LU843" s="1"/>
      <c r="LV843" s="1"/>
      <c r="LW843" s="1"/>
      <c r="LX843" s="1"/>
      <c r="LY843" s="1"/>
      <c r="LZ843" s="1"/>
      <c r="MA843" s="1"/>
      <c r="MB843" s="1"/>
      <c r="MC843" s="1"/>
      <c r="MD843" s="1"/>
      <c r="ME843" s="1"/>
      <c r="MF843" s="1"/>
      <c r="MG843" s="1"/>
      <c r="MH843" s="1"/>
      <c r="MI843" s="1"/>
      <c r="MJ843" s="1"/>
      <c r="MK843" s="1"/>
      <c r="ML843" s="1"/>
      <c r="MM843" s="1"/>
      <c r="MN843" s="1"/>
      <c r="MO843" s="1"/>
      <c r="MP843" s="1"/>
      <c r="MQ843" s="1"/>
      <c r="MR843" s="1"/>
      <c r="MS843" s="1"/>
      <c r="MT843" s="1"/>
      <c r="MU843" s="1"/>
      <c r="MV843" s="1"/>
      <c r="MW843" s="1"/>
      <c r="MX843" s="1"/>
      <c r="MY843" s="1"/>
      <c r="MZ843" s="1"/>
      <c r="NA843" s="1"/>
      <c r="NB843" s="1"/>
      <c r="NC843" s="1"/>
      <c r="ND843" s="1"/>
      <c r="NE843" s="1"/>
      <c r="NF843" s="1"/>
      <c r="NG843" s="1"/>
      <c r="NH843" s="1"/>
      <c r="NI843" s="1"/>
      <c r="NJ843" s="1"/>
      <c r="NK843" s="1"/>
      <c r="NL843" s="1"/>
      <c r="NM843" s="1"/>
      <c r="NN843" s="1"/>
      <c r="NO843" s="1"/>
      <c r="NP843" s="1"/>
      <c r="NQ843" s="1"/>
      <c r="NR843" s="1"/>
      <c r="NS843" s="1"/>
      <c r="NT843" s="1"/>
      <c r="NU843" s="1"/>
      <c r="NV843" s="1"/>
      <c r="NW843" s="1"/>
      <c r="NX843" s="1"/>
      <c r="NY843" s="1"/>
      <c r="NZ843" s="1"/>
      <c r="OA843" s="1"/>
      <c r="OB843" s="1"/>
      <c r="OC843" s="1"/>
      <c r="OD843" s="1"/>
      <c r="OE843" s="1"/>
      <c r="OF843" s="1"/>
      <c r="OG843" s="1"/>
      <c r="OH843" s="1"/>
      <c r="OI843" s="1"/>
      <c r="OJ843" s="1"/>
      <c r="OK843" s="1"/>
      <c r="OL843" s="1"/>
      <c r="OM843" s="1"/>
      <c r="ON843" s="1"/>
      <c r="OO843" s="1"/>
      <c r="OP843" s="1"/>
      <c r="OQ843" s="1"/>
      <c r="OR843" s="1"/>
      <c r="OS843" s="1"/>
      <c r="OT843" s="1"/>
      <c r="OU843" s="1"/>
      <c r="OV843" s="1"/>
      <c r="OW843" s="1"/>
      <c r="OX843" s="1"/>
      <c r="OY843" s="1"/>
      <c r="OZ843" s="1"/>
      <c r="PA843" s="1"/>
      <c r="PB843" s="1"/>
      <c r="PC843" s="1"/>
      <c r="PD843" s="1"/>
      <c r="PE843" s="1"/>
      <c r="PF843" s="1"/>
      <c r="PG843" s="1"/>
      <c r="PH843" s="1"/>
      <c r="PI843" s="1"/>
      <c r="PJ843" s="1"/>
      <c r="PK843" s="1"/>
      <c r="PL843" s="1"/>
      <c r="PM843" s="1"/>
      <c r="PN843" s="1"/>
      <c r="PO843" s="1"/>
      <c r="PP843" s="1"/>
      <c r="PQ843" s="1"/>
      <c r="PR843" s="1"/>
      <c r="PS843" s="1"/>
      <c r="PT843" s="1"/>
      <c r="PU843" s="1"/>
      <c r="PV843" s="1"/>
      <c r="PW843" s="1"/>
      <c r="PX843" s="1"/>
      <c r="PY843" s="1"/>
      <c r="PZ843" s="1"/>
    </row>
    <row r="844" spans="1:442" s="91" customFormat="1" ht="56.7" customHeight="1" x14ac:dyDescent="0.3">
      <c r="A844" s="36"/>
      <c r="B844" s="238"/>
      <c r="C844" s="238"/>
      <c r="D844" s="238"/>
      <c r="E844" s="227"/>
      <c r="F844" s="227"/>
      <c r="G844" s="227"/>
      <c r="H844" s="238"/>
      <c r="I844" s="238"/>
      <c r="J844" s="11" t="s">
        <v>111</v>
      </c>
      <c r="K844" s="7" t="s">
        <v>112</v>
      </c>
      <c r="L844" s="7" t="s">
        <v>85</v>
      </c>
      <c r="M844" s="7">
        <v>4</v>
      </c>
      <c r="N844" s="239"/>
      <c r="O844" s="238"/>
      <c r="P844" s="238"/>
      <c r="Q844" s="238"/>
      <c r="R844" s="265"/>
      <c r="S844" s="265"/>
      <c r="T844" s="271"/>
      <c r="U844" s="271"/>
      <c r="V844" s="261"/>
      <c r="W844" s="261"/>
      <c r="X844" s="261"/>
      <c r="Y844" s="261"/>
      <c r="Z844" s="261"/>
      <c r="AA844" s="261"/>
      <c r="AB844" s="261"/>
      <c r="AC844" s="239"/>
      <c r="AD844" s="278"/>
      <c r="AE844" s="278"/>
      <c r="AF844" s="238"/>
      <c r="AG844" s="239"/>
      <c r="AH844" s="239"/>
      <c r="AI844" s="239"/>
      <c r="AJ844" s="238"/>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c r="JW844" s="1"/>
      <c r="JX844" s="1"/>
      <c r="JY844" s="1"/>
      <c r="JZ844" s="1"/>
      <c r="KA844" s="1"/>
      <c r="KB844" s="1"/>
      <c r="KC844" s="1"/>
      <c r="KD844" s="1"/>
      <c r="KE844" s="1"/>
      <c r="KF844" s="1"/>
      <c r="KG844" s="1"/>
      <c r="KH844" s="1"/>
      <c r="KI844" s="1"/>
      <c r="KJ844" s="1"/>
      <c r="KK844" s="1"/>
      <c r="KL844" s="1"/>
      <c r="KM844" s="1"/>
      <c r="KN844" s="1"/>
      <c r="KO844" s="1"/>
      <c r="KP844" s="1"/>
      <c r="KQ844" s="1"/>
      <c r="KR844" s="1"/>
      <c r="KS844" s="1"/>
      <c r="KT844" s="1"/>
      <c r="KU844" s="1"/>
      <c r="KV844" s="1"/>
      <c r="KW844" s="1"/>
      <c r="KX844" s="1"/>
      <c r="KY844" s="1"/>
      <c r="KZ844" s="1"/>
      <c r="LA844" s="1"/>
      <c r="LB844" s="1"/>
      <c r="LC844" s="1"/>
      <c r="LD844" s="1"/>
      <c r="LE844" s="1"/>
      <c r="LF844" s="1"/>
      <c r="LG844" s="1"/>
      <c r="LH844" s="1"/>
      <c r="LI844" s="1"/>
      <c r="LJ844" s="1"/>
      <c r="LK844" s="1"/>
      <c r="LL844" s="1"/>
      <c r="LM844" s="1"/>
      <c r="LN844" s="1"/>
      <c r="LO844" s="1"/>
      <c r="LP844" s="1"/>
      <c r="LQ844" s="1"/>
      <c r="LR844" s="1"/>
      <c r="LS844" s="1"/>
      <c r="LT844" s="1"/>
      <c r="LU844" s="1"/>
      <c r="LV844" s="1"/>
      <c r="LW844" s="1"/>
      <c r="LX844" s="1"/>
      <c r="LY844" s="1"/>
      <c r="LZ844" s="1"/>
      <c r="MA844" s="1"/>
      <c r="MB844" s="1"/>
      <c r="MC844" s="1"/>
      <c r="MD844" s="1"/>
      <c r="ME844" s="1"/>
      <c r="MF844" s="1"/>
      <c r="MG844" s="1"/>
      <c r="MH844" s="1"/>
      <c r="MI844" s="1"/>
      <c r="MJ844" s="1"/>
      <c r="MK844" s="1"/>
      <c r="ML844" s="1"/>
      <c r="MM844" s="1"/>
      <c r="MN844" s="1"/>
      <c r="MO844" s="1"/>
      <c r="MP844" s="1"/>
      <c r="MQ844" s="1"/>
      <c r="MR844" s="1"/>
      <c r="MS844" s="1"/>
      <c r="MT844" s="1"/>
      <c r="MU844" s="1"/>
      <c r="MV844" s="1"/>
      <c r="MW844" s="1"/>
      <c r="MX844" s="1"/>
      <c r="MY844" s="1"/>
      <c r="MZ844" s="1"/>
      <c r="NA844" s="1"/>
      <c r="NB844" s="1"/>
      <c r="NC844" s="1"/>
      <c r="ND844" s="1"/>
      <c r="NE844" s="1"/>
      <c r="NF844" s="1"/>
      <c r="NG844" s="1"/>
      <c r="NH844" s="1"/>
      <c r="NI844" s="1"/>
      <c r="NJ844" s="1"/>
      <c r="NK844" s="1"/>
      <c r="NL844" s="1"/>
      <c r="NM844" s="1"/>
      <c r="NN844" s="1"/>
      <c r="NO844" s="1"/>
      <c r="NP844" s="1"/>
      <c r="NQ844" s="1"/>
      <c r="NR844" s="1"/>
      <c r="NS844" s="1"/>
      <c r="NT844" s="1"/>
      <c r="NU844" s="1"/>
      <c r="NV844" s="1"/>
      <c r="NW844" s="1"/>
      <c r="NX844" s="1"/>
      <c r="NY844" s="1"/>
      <c r="NZ844" s="1"/>
      <c r="OA844" s="1"/>
      <c r="OB844" s="1"/>
      <c r="OC844" s="1"/>
      <c r="OD844" s="1"/>
      <c r="OE844" s="1"/>
      <c r="OF844" s="1"/>
      <c r="OG844" s="1"/>
      <c r="OH844" s="1"/>
      <c r="OI844" s="1"/>
      <c r="OJ844" s="1"/>
      <c r="OK844" s="1"/>
      <c r="OL844" s="1"/>
      <c r="OM844" s="1"/>
      <c r="ON844" s="1"/>
      <c r="OO844" s="1"/>
      <c r="OP844" s="1"/>
      <c r="OQ844" s="1"/>
      <c r="OR844" s="1"/>
      <c r="OS844" s="1"/>
      <c r="OT844" s="1"/>
      <c r="OU844" s="1"/>
      <c r="OV844" s="1"/>
      <c r="OW844" s="1"/>
      <c r="OX844" s="1"/>
      <c r="OY844" s="1"/>
      <c r="OZ844" s="1"/>
      <c r="PA844" s="1"/>
      <c r="PB844" s="1"/>
      <c r="PC844" s="1"/>
      <c r="PD844" s="1"/>
      <c r="PE844" s="1"/>
      <c r="PF844" s="1"/>
      <c r="PG844" s="1"/>
      <c r="PH844" s="1"/>
      <c r="PI844" s="1"/>
      <c r="PJ844" s="1"/>
      <c r="PK844" s="1"/>
      <c r="PL844" s="1"/>
      <c r="PM844" s="1"/>
      <c r="PN844" s="1"/>
      <c r="PO844" s="1"/>
      <c r="PP844" s="1"/>
      <c r="PQ844" s="1"/>
      <c r="PR844" s="1"/>
      <c r="PS844" s="1"/>
      <c r="PT844" s="1"/>
      <c r="PU844" s="1"/>
      <c r="PV844" s="1"/>
      <c r="PW844" s="1"/>
      <c r="PX844" s="1"/>
      <c r="PY844" s="1"/>
      <c r="PZ844" s="1"/>
    </row>
    <row r="845" spans="1:442" s="91" customFormat="1" ht="64.5" customHeight="1" x14ac:dyDescent="0.3">
      <c r="A845" s="36"/>
      <c r="B845" s="238"/>
      <c r="C845" s="238"/>
      <c r="D845" s="238"/>
      <c r="E845" s="227"/>
      <c r="F845" s="227"/>
      <c r="G845" s="227"/>
      <c r="H845" s="238"/>
      <c r="I845" s="238"/>
      <c r="J845" s="11" t="s">
        <v>127</v>
      </c>
      <c r="K845" s="7" t="s">
        <v>128</v>
      </c>
      <c r="L845" s="7" t="s">
        <v>85</v>
      </c>
      <c r="M845" s="63">
        <v>50</v>
      </c>
      <c r="N845" s="239"/>
      <c r="O845" s="238"/>
      <c r="P845" s="238"/>
      <c r="Q845" s="238"/>
      <c r="R845" s="265"/>
      <c r="S845" s="265"/>
      <c r="T845" s="271"/>
      <c r="U845" s="271"/>
      <c r="V845" s="261"/>
      <c r="W845" s="261"/>
      <c r="X845" s="261"/>
      <c r="Y845" s="261"/>
      <c r="Z845" s="261"/>
      <c r="AA845" s="261"/>
      <c r="AB845" s="261"/>
      <c r="AC845" s="239"/>
      <c r="AD845" s="278"/>
      <c r="AE845" s="278"/>
      <c r="AF845" s="238"/>
      <c r="AG845" s="239"/>
      <c r="AH845" s="239"/>
      <c r="AI845" s="239"/>
      <c r="AJ845" s="238"/>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c r="JW845" s="1"/>
      <c r="JX845" s="1"/>
      <c r="JY845" s="1"/>
      <c r="JZ845" s="1"/>
      <c r="KA845" s="1"/>
      <c r="KB845" s="1"/>
      <c r="KC845" s="1"/>
      <c r="KD845" s="1"/>
      <c r="KE845" s="1"/>
      <c r="KF845" s="1"/>
      <c r="KG845" s="1"/>
      <c r="KH845" s="1"/>
      <c r="KI845" s="1"/>
      <c r="KJ845" s="1"/>
      <c r="KK845" s="1"/>
      <c r="KL845" s="1"/>
      <c r="KM845" s="1"/>
      <c r="KN845" s="1"/>
      <c r="KO845" s="1"/>
      <c r="KP845" s="1"/>
      <c r="KQ845" s="1"/>
      <c r="KR845" s="1"/>
      <c r="KS845" s="1"/>
      <c r="KT845" s="1"/>
      <c r="KU845" s="1"/>
      <c r="KV845" s="1"/>
      <c r="KW845" s="1"/>
      <c r="KX845" s="1"/>
      <c r="KY845" s="1"/>
      <c r="KZ845" s="1"/>
      <c r="LA845" s="1"/>
      <c r="LB845" s="1"/>
      <c r="LC845" s="1"/>
      <c r="LD845" s="1"/>
      <c r="LE845" s="1"/>
      <c r="LF845" s="1"/>
      <c r="LG845" s="1"/>
      <c r="LH845" s="1"/>
      <c r="LI845" s="1"/>
      <c r="LJ845" s="1"/>
      <c r="LK845" s="1"/>
      <c r="LL845" s="1"/>
      <c r="LM845" s="1"/>
      <c r="LN845" s="1"/>
      <c r="LO845" s="1"/>
      <c r="LP845" s="1"/>
      <c r="LQ845" s="1"/>
      <c r="LR845" s="1"/>
      <c r="LS845" s="1"/>
      <c r="LT845" s="1"/>
      <c r="LU845" s="1"/>
      <c r="LV845" s="1"/>
      <c r="LW845" s="1"/>
      <c r="LX845" s="1"/>
      <c r="LY845" s="1"/>
      <c r="LZ845" s="1"/>
      <c r="MA845" s="1"/>
      <c r="MB845" s="1"/>
      <c r="MC845" s="1"/>
      <c r="MD845" s="1"/>
      <c r="ME845" s="1"/>
      <c r="MF845" s="1"/>
      <c r="MG845" s="1"/>
      <c r="MH845" s="1"/>
      <c r="MI845" s="1"/>
      <c r="MJ845" s="1"/>
      <c r="MK845" s="1"/>
      <c r="ML845" s="1"/>
      <c r="MM845" s="1"/>
      <c r="MN845" s="1"/>
      <c r="MO845" s="1"/>
      <c r="MP845" s="1"/>
      <c r="MQ845" s="1"/>
      <c r="MR845" s="1"/>
      <c r="MS845" s="1"/>
      <c r="MT845" s="1"/>
      <c r="MU845" s="1"/>
      <c r="MV845" s="1"/>
      <c r="MW845" s="1"/>
      <c r="MX845" s="1"/>
      <c r="MY845" s="1"/>
      <c r="MZ845" s="1"/>
      <c r="NA845" s="1"/>
      <c r="NB845" s="1"/>
      <c r="NC845" s="1"/>
      <c r="ND845" s="1"/>
      <c r="NE845" s="1"/>
      <c r="NF845" s="1"/>
      <c r="NG845" s="1"/>
      <c r="NH845" s="1"/>
      <c r="NI845" s="1"/>
      <c r="NJ845" s="1"/>
      <c r="NK845" s="1"/>
      <c r="NL845" s="1"/>
      <c r="NM845" s="1"/>
      <c r="NN845" s="1"/>
      <c r="NO845" s="1"/>
      <c r="NP845" s="1"/>
      <c r="NQ845" s="1"/>
      <c r="NR845" s="1"/>
      <c r="NS845" s="1"/>
      <c r="NT845" s="1"/>
      <c r="NU845" s="1"/>
      <c r="NV845" s="1"/>
      <c r="NW845" s="1"/>
      <c r="NX845" s="1"/>
      <c r="NY845" s="1"/>
      <c r="NZ845" s="1"/>
      <c r="OA845" s="1"/>
      <c r="OB845" s="1"/>
      <c r="OC845" s="1"/>
      <c r="OD845" s="1"/>
      <c r="OE845" s="1"/>
      <c r="OF845" s="1"/>
      <c r="OG845" s="1"/>
      <c r="OH845" s="1"/>
      <c r="OI845" s="1"/>
      <c r="OJ845" s="1"/>
      <c r="OK845" s="1"/>
      <c r="OL845" s="1"/>
      <c r="OM845" s="1"/>
      <c r="ON845" s="1"/>
      <c r="OO845" s="1"/>
      <c r="OP845" s="1"/>
      <c r="OQ845" s="1"/>
      <c r="OR845" s="1"/>
      <c r="OS845" s="1"/>
      <c r="OT845" s="1"/>
      <c r="OU845" s="1"/>
      <c r="OV845" s="1"/>
      <c r="OW845" s="1"/>
      <c r="OX845" s="1"/>
      <c r="OY845" s="1"/>
      <c r="OZ845" s="1"/>
      <c r="PA845" s="1"/>
      <c r="PB845" s="1"/>
      <c r="PC845" s="1"/>
      <c r="PD845" s="1"/>
      <c r="PE845" s="1"/>
      <c r="PF845" s="1"/>
      <c r="PG845" s="1"/>
      <c r="PH845" s="1"/>
      <c r="PI845" s="1"/>
      <c r="PJ845" s="1"/>
      <c r="PK845" s="1"/>
      <c r="PL845" s="1"/>
      <c r="PM845" s="1"/>
      <c r="PN845" s="1"/>
      <c r="PO845" s="1"/>
      <c r="PP845" s="1"/>
      <c r="PQ845" s="1"/>
      <c r="PR845" s="1"/>
      <c r="PS845" s="1"/>
      <c r="PT845" s="1"/>
      <c r="PU845" s="1"/>
      <c r="PV845" s="1"/>
      <c r="PW845" s="1"/>
      <c r="PX845" s="1"/>
      <c r="PY845" s="1"/>
      <c r="PZ845" s="1"/>
    </row>
    <row r="846" spans="1:442" s="91" customFormat="1" ht="96.6" x14ac:dyDescent="0.3">
      <c r="A846" s="36"/>
      <c r="B846" s="238" t="s">
        <v>570</v>
      </c>
      <c r="C846" s="238" t="s">
        <v>567</v>
      </c>
      <c r="D846" s="238" t="s">
        <v>106</v>
      </c>
      <c r="E846" s="227" t="s">
        <v>67</v>
      </c>
      <c r="F846" s="227" t="s">
        <v>134</v>
      </c>
      <c r="G846" s="227" t="s">
        <v>147</v>
      </c>
      <c r="H846" s="238" t="s">
        <v>70</v>
      </c>
      <c r="I846" s="238" t="s">
        <v>79</v>
      </c>
      <c r="J846" s="11" t="s">
        <v>207</v>
      </c>
      <c r="K846" s="7" t="s">
        <v>107</v>
      </c>
      <c r="L846" s="7" t="s">
        <v>86</v>
      </c>
      <c r="M846" s="7">
        <v>40</v>
      </c>
      <c r="N846" s="239" t="s">
        <v>108</v>
      </c>
      <c r="O846" s="238" t="s">
        <v>571</v>
      </c>
      <c r="P846" s="238" t="s">
        <v>75</v>
      </c>
      <c r="Q846" s="238" t="s">
        <v>76</v>
      </c>
      <c r="R846" s="265" t="s">
        <v>77</v>
      </c>
      <c r="S846" s="265" t="s">
        <v>109</v>
      </c>
      <c r="T846" s="271">
        <f>V846+Y846</f>
        <v>57158.049999999996</v>
      </c>
      <c r="U846" s="271" t="s">
        <v>79</v>
      </c>
      <c r="V846" s="261">
        <v>48584.34</v>
      </c>
      <c r="W846" s="261" t="s">
        <v>98</v>
      </c>
      <c r="X846" s="261" t="s">
        <v>79</v>
      </c>
      <c r="Y846" s="261">
        <v>8573.7099999999991</v>
      </c>
      <c r="Z846" s="261" t="s">
        <v>98</v>
      </c>
      <c r="AA846" s="261" t="s">
        <v>79</v>
      </c>
      <c r="AB846" s="261">
        <v>18923.02</v>
      </c>
      <c r="AC846" s="239" t="s">
        <v>149</v>
      </c>
      <c r="AD846" s="278" t="s">
        <v>79</v>
      </c>
      <c r="AE846" s="278">
        <f>V846+Y846</f>
        <v>57158.049999999996</v>
      </c>
      <c r="AF846" s="238" t="s">
        <v>79</v>
      </c>
      <c r="AG846" s="239" t="s">
        <v>33</v>
      </c>
      <c r="AH846" s="239" t="s">
        <v>160</v>
      </c>
      <c r="AI846" s="239" t="s">
        <v>294</v>
      </c>
      <c r="AJ846" s="238"/>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c r="JW846" s="1"/>
      <c r="JX846" s="1"/>
      <c r="JY846" s="1"/>
      <c r="JZ846" s="1"/>
      <c r="KA846" s="1"/>
      <c r="KB846" s="1"/>
      <c r="KC846" s="1"/>
      <c r="KD846" s="1"/>
      <c r="KE846" s="1"/>
      <c r="KF846" s="1"/>
      <c r="KG846" s="1"/>
      <c r="KH846" s="1"/>
      <c r="KI846" s="1"/>
      <c r="KJ846" s="1"/>
      <c r="KK846" s="1"/>
      <c r="KL846" s="1"/>
      <c r="KM846" s="1"/>
      <c r="KN846" s="1"/>
      <c r="KO846" s="1"/>
      <c r="KP846" s="1"/>
      <c r="KQ846" s="1"/>
      <c r="KR846" s="1"/>
      <c r="KS846" s="1"/>
      <c r="KT846" s="1"/>
      <c r="KU846" s="1"/>
      <c r="KV846" s="1"/>
      <c r="KW846" s="1"/>
      <c r="KX846" s="1"/>
      <c r="KY846" s="1"/>
      <c r="KZ846" s="1"/>
      <c r="LA846" s="1"/>
      <c r="LB846" s="1"/>
      <c r="LC846" s="1"/>
      <c r="LD846" s="1"/>
      <c r="LE846" s="1"/>
      <c r="LF846" s="1"/>
      <c r="LG846" s="1"/>
      <c r="LH846" s="1"/>
      <c r="LI846" s="1"/>
      <c r="LJ846" s="1"/>
      <c r="LK846" s="1"/>
      <c r="LL846" s="1"/>
      <c r="LM846" s="1"/>
      <c r="LN846" s="1"/>
      <c r="LO846" s="1"/>
      <c r="LP846" s="1"/>
      <c r="LQ846" s="1"/>
      <c r="LR846" s="1"/>
      <c r="LS846" s="1"/>
      <c r="LT846" s="1"/>
      <c r="LU846" s="1"/>
      <c r="LV846" s="1"/>
      <c r="LW846" s="1"/>
      <c r="LX846" s="1"/>
      <c r="LY846" s="1"/>
      <c r="LZ846" s="1"/>
      <c r="MA846" s="1"/>
      <c r="MB846" s="1"/>
      <c r="MC846" s="1"/>
      <c r="MD846" s="1"/>
      <c r="ME846" s="1"/>
      <c r="MF846" s="1"/>
      <c r="MG846" s="1"/>
      <c r="MH846" s="1"/>
      <c r="MI846" s="1"/>
      <c r="MJ846" s="1"/>
      <c r="MK846" s="1"/>
      <c r="ML846" s="1"/>
      <c r="MM846" s="1"/>
      <c r="MN846" s="1"/>
      <c r="MO846" s="1"/>
      <c r="MP846" s="1"/>
      <c r="MQ846" s="1"/>
      <c r="MR846" s="1"/>
      <c r="MS846" s="1"/>
      <c r="MT846" s="1"/>
      <c r="MU846" s="1"/>
      <c r="MV846" s="1"/>
      <c r="MW846" s="1"/>
      <c r="MX846" s="1"/>
      <c r="MY846" s="1"/>
      <c r="MZ846" s="1"/>
      <c r="NA846" s="1"/>
      <c r="NB846" s="1"/>
      <c r="NC846" s="1"/>
      <c r="ND846" s="1"/>
      <c r="NE846" s="1"/>
      <c r="NF846" s="1"/>
      <c r="NG846" s="1"/>
      <c r="NH846" s="1"/>
      <c r="NI846" s="1"/>
      <c r="NJ846" s="1"/>
      <c r="NK846" s="1"/>
      <c r="NL846" s="1"/>
      <c r="NM846" s="1"/>
      <c r="NN846" s="1"/>
      <c r="NO846" s="1"/>
      <c r="NP846" s="1"/>
      <c r="NQ846" s="1"/>
      <c r="NR846" s="1"/>
      <c r="NS846" s="1"/>
      <c r="NT846" s="1"/>
      <c r="NU846" s="1"/>
      <c r="NV846" s="1"/>
      <c r="NW846" s="1"/>
      <c r="NX846" s="1"/>
      <c r="NY846" s="1"/>
      <c r="NZ846" s="1"/>
      <c r="OA846" s="1"/>
      <c r="OB846" s="1"/>
      <c r="OC846" s="1"/>
      <c r="OD846" s="1"/>
      <c r="OE846" s="1"/>
      <c r="OF846" s="1"/>
      <c r="OG846" s="1"/>
      <c r="OH846" s="1"/>
      <c r="OI846" s="1"/>
      <c r="OJ846" s="1"/>
      <c r="OK846" s="1"/>
      <c r="OL846" s="1"/>
      <c r="OM846" s="1"/>
      <c r="ON846" s="1"/>
      <c r="OO846" s="1"/>
      <c r="OP846" s="1"/>
      <c r="OQ846" s="1"/>
      <c r="OR846" s="1"/>
      <c r="OS846" s="1"/>
      <c r="OT846" s="1"/>
      <c r="OU846" s="1"/>
      <c r="OV846" s="1"/>
      <c r="OW846" s="1"/>
      <c r="OX846" s="1"/>
      <c r="OY846" s="1"/>
      <c r="OZ846" s="1"/>
      <c r="PA846" s="1"/>
      <c r="PB846" s="1"/>
      <c r="PC846" s="1"/>
      <c r="PD846" s="1"/>
      <c r="PE846" s="1"/>
      <c r="PF846" s="1"/>
      <c r="PG846" s="1"/>
      <c r="PH846" s="1"/>
      <c r="PI846" s="1"/>
      <c r="PJ846" s="1"/>
      <c r="PK846" s="1"/>
      <c r="PL846" s="1"/>
      <c r="PM846" s="1"/>
      <c r="PN846" s="1"/>
      <c r="PO846" s="1"/>
      <c r="PP846" s="1"/>
      <c r="PQ846" s="1"/>
      <c r="PR846" s="1"/>
      <c r="PS846" s="1"/>
      <c r="PT846" s="1"/>
      <c r="PU846" s="1"/>
      <c r="PV846" s="1"/>
      <c r="PW846" s="1"/>
      <c r="PX846" s="1"/>
      <c r="PY846" s="1"/>
      <c r="PZ846" s="1"/>
    </row>
    <row r="847" spans="1:442" s="91" customFormat="1" ht="56.7" customHeight="1" x14ac:dyDescent="0.3">
      <c r="A847" s="36"/>
      <c r="B847" s="238"/>
      <c r="C847" s="238"/>
      <c r="D847" s="238"/>
      <c r="E847" s="227"/>
      <c r="F847" s="227"/>
      <c r="G847" s="227"/>
      <c r="H847" s="238"/>
      <c r="I847" s="238"/>
      <c r="J847" s="11" t="s">
        <v>111</v>
      </c>
      <c r="K847" s="7" t="s">
        <v>112</v>
      </c>
      <c r="L847" s="7" t="s">
        <v>85</v>
      </c>
      <c r="M847" s="7">
        <v>3</v>
      </c>
      <c r="N847" s="239"/>
      <c r="O847" s="238"/>
      <c r="P847" s="238"/>
      <c r="Q847" s="238"/>
      <c r="R847" s="265"/>
      <c r="S847" s="265"/>
      <c r="T847" s="271"/>
      <c r="U847" s="271"/>
      <c r="V847" s="261"/>
      <c r="W847" s="261"/>
      <c r="X847" s="261"/>
      <c r="Y847" s="261"/>
      <c r="Z847" s="261"/>
      <c r="AA847" s="261"/>
      <c r="AB847" s="261"/>
      <c r="AC847" s="239"/>
      <c r="AD847" s="278"/>
      <c r="AE847" s="278"/>
      <c r="AF847" s="238"/>
      <c r="AG847" s="239"/>
      <c r="AH847" s="239"/>
      <c r="AI847" s="239"/>
      <c r="AJ847" s="238"/>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c r="JW847" s="1"/>
      <c r="JX847" s="1"/>
      <c r="JY847" s="1"/>
      <c r="JZ847" s="1"/>
      <c r="KA847" s="1"/>
      <c r="KB847" s="1"/>
      <c r="KC847" s="1"/>
      <c r="KD847" s="1"/>
      <c r="KE847" s="1"/>
      <c r="KF847" s="1"/>
      <c r="KG847" s="1"/>
      <c r="KH847" s="1"/>
      <c r="KI847" s="1"/>
      <c r="KJ847" s="1"/>
      <c r="KK847" s="1"/>
      <c r="KL847" s="1"/>
      <c r="KM847" s="1"/>
      <c r="KN847" s="1"/>
      <c r="KO847" s="1"/>
      <c r="KP847" s="1"/>
      <c r="KQ847" s="1"/>
      <c r="KR847" s="1"/>
      <c r="KS847" s="1"/>
      <c r="KT847" s="1"/>
      <c r="KU847" s="1"/>
      <c r="KV847" s="1"/>
      <c r="KW847" s="1"/>
      <c r="KX847" s="1"/>
      <c r="KY847" s="1"/>
      <c r="KZ847" s="1"/>
      <c r="LA847" s="1"/>
      <c r="LB847" s="1"/>
      <c r="LC847" s="1"/>
      <c r="LD847" s="1"/>
      <c r="LE847" s="1"/>
      <c r="LF847" s="1"/>
      <c r="LG847" s="1"/>
      <c r="LH847" s="1"/>
      <c r="LI847" s="1"/>
      <c r="LJ847" s="1"/>
      <c r="LK847" s="1"/>
      <c r="LL847" s="1"/>
      <c r="LM847" s="1"/>
      <c r="LN847" s="1"/>
      <c r="LO847" s="1"/>
      <c r="LP847" s="1"/>
      <c r="LQ847" s="1"/>
      <c r="LR847" s="1"/>
      <c r="LS847" s="1"/>
      <c r="LT847" s="1"/>
      <c r="LU847" s="1"/>
      <c r="LV847" s="1"/>
      <c r="LW847" s="1"/>
      <c r="LX847" s="1"/>
      <c r="LY847" s="1"/>
      <c r="LZ847" s="1"/>
      <c r="MA847" s="1"/>
      <c r="MB847" s="1"/>
      <c r="MC847" s="1"/>
      <c r="MD847" s="1"/>
      <c r="ME847" s="1"/>
      <c r="MF847" s="1"/>
      <c r="MG847" s="1"/>
      <c r="MH847" s="1"/>
      <c r="MI847" s="1"/>
      <c r="MJ847" s="1"/>
      <c r="MK847" s="1"/>
      <c r="ML847" s="1"/>
      <c r="MM847" s="1"/>
      <c r="MN847" s="1"/>
      <c r="MO847" s="1"/>
      <c r="MP847" s="1"/>
      <c r="MQ847" s="1"/>
      <c r="MR847" s="1"/>
      <c r="MS847" s="1"/>
      <c r="MT847" s="1"/>
      <c r="MU847" s="1"/>
      <c r="MV847" s="1"/>
      <c r="MW847" s="1"/>
      <c r="MX847" s="1"/>
      <c r="MY847" s="1"/>
      <c r="MZ847" s="1"/>
      <c r="NA847" s="1"/>
      <c r="NB847" s="1"/>
      <c r="NC847" s="1"/>
      <c r="ND847" s="1"/>
      <c r="NE847" s="1"/>
      <c r="NF847" s="1"/>
      <c r="NG847" s="1"/>
      <c r="NH847" s="1"/>
      <c r="NI847" s="1"/>
      <c r="NJ847" s="1"/>
      <c r="NK847" s="1"/>
      <c r="NL847" s="1"/>
      <c r="NM847" s="1"/>
      <c r="NN847" s="1"/>
      <c r="NO847" s="1"/>
      <c r="NP847" s="1"/>
      <c r="NQ847" s="1"/>
      <c r="NR847" s="1"/>
      <c r="NS847" s="1"/>
      <c r="NT847" s="1"/>
      <c r="NU847" s="1"/>
      <c r="NV847" s="1"/>
      <c r="NW847" s="1"/>
      <c r="NX847" s="1"/>
      <c r="NY847" s="1"/>
      <c r="NZ847" s="1"/>
      <c r="OA847" s="1"/>
      <c r="OB847" s="1"/>
      <c r="OC847" s="1"/>
      <c r="OD847" s="1"/>
      <c r="OE847" s="1"/>
      <c r="OF847" s="1"/>
      <c r="OG847" s="1"/>
      <c r="OH847" s="1"/>
      <c r="OI847" s="1"/>
      <c r="OJ847" s="1"/>
      <c r="OK847" s="1"/>
      <c r="OL847" s="1"/>
      <c r="OM847" s="1"/>
      <c r="ON847" s="1"/>
      <c r="OO847" s="1"/>
      <c r="OP847" s="1"/>
      <c r="OQ847" s="1"/>
      <c r="OR847" s="1"/>
      <c r="OS847" s="1"/>
      <c r="OT847" s="1"/>
      <c r="OU847" s="1"/>
      <c r="OV847" s="1"/>
      <c r="OW847" s="1"/>
      <c r="OX847" s="1"/>
      <c r="OY847" s="1"/>
      <c r="OZ847" s="1"/>
      <c r="PA847" s="1"/>
      <c r="PB847" s="1"/>
      <c r="PC847" s="1"/>
      <c r="PD847" s="1"/>
      <c r="PE847" s="1"/>
      <c r="PF847" s="1"/>
      <c r="PG847" s="1"/>
      <c r="PH847" s="1"/>
      <c r="PI847" s="1"/>
      <c r="PJ847" s="1"/>
      <c r="PK847" s="1"/>
      <c r="PL847" s="1"/>
      <c r="PM847" s="1"/>
      <c r="PN847" s="1"/>
      <c r="PO847" s="1"/>
      <c r="PP847" s="1"/>
      <c r="PQ847" s="1"/>
      <c r="PR847" s="1"/>
      <c r="PS847" s="1"/>
      <c r="PT847" s="1"/>
      <c r="PU847" s="1"/>
      <c r="PV847" s="1"/>
      <c r="PW847" s="1"/>
      <c r="PX847" s="1"/>
      <c r="PY847" s="1"/>
      <c r="PZ847" s="1"/>
    </row>
    <row r="848" spans="1:442" s="91" customFormat="1" ht="64.5" customHeight="1" x14ac:dyDescent="0.3">
      <c r="A848" s="36"/>
      <c r="B848" s="238"/>
      <c r="C848" s="238"/>
      <c r="D848" s="238"/>
      <c r="E848" s="227"/>
      <c r="F848" s="227"/>
      <c r="G848" s="227"/>
      <c r="H848" s="238"/>
      <c r="I848" s="238"/>
      <c r="J848" s="11" t="s">
        <v>127</v>
      </c>
      <c r="K848" s="7" t="s">
        <v>128</v>
      </c>
      <c r="L848" s="7" t="s">
        <v>85</v>
      </c>
      <c r="M848" s="63">
        <v>66</v>
      </c>
      <c r="N848" s="239"/>
      <c r="O848" s="238"/>
      <c r="P848" s="238"/>
      <c r="Q848" s="238"/>
      <c r="R848" s="265"/>
      <c r="S848" s="265"/>
      <c r="T848" s="271"/>
      <c r="U848" s="271"/>
      <c r="V848" s="261"/>
      <c r="W848" s="261"/>
      <c r="X848" s="261"/>
      <c r="Y848" s="261"/>
      <c r="Z848" s="261"/>
      <c r="AA848" s="261"/>
      <c r="AB848" s="261"/>
      <c r="AC848" s="239"/>
      <c r="AD848" s="278"/>
      <c r="AE848" s="278"/>
      <c r="AF848" s="238"/>
      <c r="AG848" s="239"/>
      <c r="AH848" s="239"/>
      <c r="AI848" s="239"/>
      <c r="AJ848" s="238"/>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c r="JW848" s="1"/>
      <c r="JX848" s="1"/>
      <c r="JY848" s="1"/>
      <c r="JZ848" s="1"/>
      <c r="KA848" s="1"/>
      <c r="KB848" s="1"/>
      <c r="KC848" s="1"/>
      <c r="KD848" s="1"/>
      <c r="KE848" s="1"/>
      <c r="KF848" s="1"/>
      <c r="KG848" s="1"/>
      <c r="KH848" s="1"/>
      <c r="KI848" s="1"/>
      <c r="KJ848" s="1"/>
      <c r="KK848" s="1"/>
      <c r="KL848" s="1"/>
      <c r="KM848" s="1"/>
      <c r="KN848" s="1"/>
      <c r="KO848" s="1"/>
      <c r="KP848" s="1"/>
      <c r="KQ848" s="1"/>
      <c r="KR848" s="1"/>
      <c r="KS848" s="1"/>
      <c r="KT848" s="1"/>
      <c r="KU848" s="1"/>
      <c r="KV848" s="1"/>
      <c r="KW848" s="1"/>
      <c r="KX848" s="1"/>
      <c r="KY848" s="1"/>
      <c r="KZ848" s="1"/>
      <c r="LA848" s="1"/>
      <c r="LB848" s="1"/>
      <c r="LC848" s="1"/>
      <c r="LD848" s="1"/>
      <c r="LE848" s="1"/>
      <c r="LF848" s="1"/>
      <c r="LG848" s="1"/>
      <c r="LH848" s="1"/>
      <c r="LI848" s="1"/>
      <c r="LJ848" s="1"/>
      <c r="LK848" s="1"/>
      <c r="LL848" s="1"/>
      <c r="LM848" s="1"/>
      <c r="LN848" s="1"/>
      <c r="LO848" s="1"/>
      <c r="LP848" s="1"/>
      <c r="LQ848" s="1"/>
      <c r="LR848" s="1"/>
      <c r="LS848" s="1"/>
      <c r="LT848" s="1"/>
      <c r="LU848" s="1"/>
      <c r="LV848" s="1"/>
      <c r="LW848" s="1"/>
      <c r="LX848" s="1"/>
      <c r="LY848" s="1"/>
      <c r="LZ848" s="1"/>
      <c r="MA848" s="1"/>
      <c r="MB848" s="1"/>
      <c r="MC848" s="1"/>
      <c r="MD848" s="1"/>
      <c r="ME848" s="1"/>
      <c r="MF848" s="1"/>
      <c r="MG848" s="1"/>
      <c r="MH848" s="1"/>
      <c r="MI848" s="1"/>
      <c r="MJ848" s="1"/>
      <c r="MK848" s="1"/>
      <c r="ML848" s="1"/>
      <c r="MM848" s="1"/>
      <c r="MN848" s="1"/>
      <c r="MO848" s="1"/>
      <c r="MP848" s="1"/>
      <c r="MQ848" s="1"/>
      <c r="MR848" s="1"/>
      <c r="MS848" s="1"/>
      <c r="MT848" s="1"/>
      <c r="MU848" s="1"/>
      <c r="MV848" s="1"/>
      <c r="MW848" s="1"/>
      <c r="MX848" s="1"/>
      <c r="MY848" s="1"/>
      <c r="MZ848" s="1"/>
      <c r="NA848" s="1"/>
      <c r="NB848" s="1"/>
      <c r="NC848" s="1"/>
      <c r="ND848" s="1"/>
      <c r="NE848" s="1"/>
      <c r="NF848" s="1"/>
      <c r="NG848" s="1"/>
      <c r="NH848" s="1"/>
      <c r="NI848" s="1"/>
      <c r="NJ848" s="1"/>
      <c r="NK848" s="1"/>
      <c r="NL848" s="1"/>
      <c r="NM848" s="1"/>
      <c r="NN848" s="1"/>
      <c r="NO848" s="1"/>
      <c r="NP848" s="1"/>
      <c r="NQ848" s="1"/>
      <c r="NR848" s="1"/>
      <c r="NS848" s="1"/>
      <c r="NT848" s="1"/>
      <c r="NU848" s="1"/>
      <c r="NV848" s="1"/>
      <c r="NW848" s="1"/>
      <c r="NX848" s="1"/>
      <c r="NY848" s="1"/>
      <c r="NZ848" s="1"/>
      <c r="OA848" s="1"/>
      <c r="OB848" s="1"/>
      <c r="OC848" s="1"/>
      <c r="OD848" s="1"/>
      <c r="OE848" s="1"/>
      <c r="OF848" s="1"/>
      <c r="OG848" s="1"/>
      <c r="OH848" s="1"/>
      <c r="OI848" s="1"/>
      <c r="OJ848" s="1"/>
      <c r="OK848" s="1"/>
      <c r="OL848" s="1"/>
      <c r="OM848" s="1"/>
      <c r="ON848" s="1"/>
      <c r="OO848" s="1"/>
      <c r="OP848" s="1"/>
      <c r="OQ848" s="1"/>
      <c r="OR848" s="1"/>
      <c r="OS848" s="1"/>
      <c r="OT848" s="1"/>
      <c r="OU848" s="1"/>
      <c r="OV848" s="1"/>
      <c r="OW848" s="1"/>
      <c r="OX848" s="1"/>
      <c r="OY848" s="1"/>
      <c r="OZ848" s="1"/>
      <c r="PA848" s="1"/>
      <c r="PB848" s="1"/>
      <c r="PC848" s="1"/>
      <c r="PD848" s="1"/>
      <c r="PE848" s="1"/>
      <c r="PF848" s="1"/>
      <c r="PG848" s="1"/>
      <c r="PH848" s="1"/>
      <c r="PI848" s="1"/>
      <c r="PJ848" s="1"/>
      <c r="PK848" s="1"/>
      <c r="PL848" s="1"/>
      <c r="PM848" s="1"/>
      <c r="PN848" s="1"/>
      <c r="PO848" s="1"/>
      <c r="PP848" s="1"/>
      <c r="PQ848" s="1"/>
      <c r="PR848" s="1"/>
      <c r="PS848" s="1"/>
      <c r="PT848" s="1"/>
      <c r="PU848" s="1"/>
      <c r="PV848" s="1"/>
      <c r="PW848" s="1"/>
      <c r="PX848" s="1"/>
      <c r="PY848" s="1"/>
      <c r="PZ848" s="1"/>
    </row>
    <row r="849" spans="1:442" s="91" customFormat="1" ht="96.6" x14ac:dyDescent="0.3">
      <c r="A849" s="36"/>
      <c r="B849" s="270" t="s">
        <v>1163</v>
      </c>
      <c r="C849" s="270" t="s">
        <v>572</v>
      </c>
      <c r="D849" s="270" t="s">
        <v>106</v>
      </c>
      <c r="E849" s="322" t="s">
        <v>67</v>
      </c>
      <c r="F849" s="322" t="s">
        <v>134</v>
      </c>
      <c r="G849" s="322" t="s">
        <v>147</v>
      </c>
      <c r="H849" s="270" t="s">
        <v>70</v>
      </c>
      <c r="I849" s="270" t="s">
        <v>79</v>
      </c>
      <c r="J849" s="20" t="s">
        <v>207</v>
      </c>
      <c r="K849" s="27" t="s">
        <v>107</v>
      </c>
      <c r="L849" s="27" t="s">
        <v>86</v>
      </c>
      <c r="M849" s="27">
        <v>40</v>
      </c>
      <c r="N849" s="279" t="s">
        <v>108</v>
      </c>
      <c r="O849" s="270" t="s">
        <v>571</v>
      </c>
      <c r="P849" s="270" t="s">
        <v>75</v>
      </c>
      <c r="Q849" s="270" t="s">
        <v>76</v>
      </c>
      <c r="R849" s="310" t="s">
        <v>77</v>
      </c>
      <c r="S849" s="310" t="s">
        <v>109</v>
      </c>
      <c r="T849" s="286">
        <f>V849+Y849</f>
        <v>26163.43</v>
      </c>
      <c r="U849" s="286" t="s">
        <v>79</v>
      </c>
      <c r="V849" s="269">
        <v>22238.91</v>
      </c>
      <c r="W849" s="269" t="s">
        <v>98</v>
      </c>
      <c r="X849" s="269" t="s">
        <v>79</v>
      </c>
      <c r="Y849" s="269">
        <v>3924.52</v>
      </c>
      <c r="Z849" s="269" t="s">
        <v>98</v>
      </c>
      <c r="AA849" s="269" t="s">
        <v>79</v>
      </c>
      <c r="AB849" s="269">
        <v>8693.5400000000009</v>
      </c>
      <c r="AC849" s="279" t="s">
        <v>149</v>
      </c>
      <c r="AD849" s="295" t="s">
        <v>79</v>
      </c>
      <c r="AE849" s="295">
        <f>V849+Y849</f>
        <v>26163.43</v>
      </c>
      <c r="AF849" s="270" t="s">
        <v>79</v>
      </c>
      <c r="AG849" s="279" t="s">
        <v>33</v>
      </c>
      <c r="AH849" s="279" t="s">
        <v>160</v>
      </c>
      <c r="AI849" s="279" t="s">
        <v>294</v>
      </c>
      <c r="AJ849" s="270"/>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c r="JW849" s="1"/>
      <c r="JX849" s="1"/>
      <c r="JY849" s="1"/>
      <c r="JZ849" s="1"/>
      <c r="KA849" s="1"/>
      <c r="KB849" s="1"/>
      <c r="KC849" s="1"/>
      <c r="KD849" s="1"/>
      <c r="KE849" s="1"/>
      <c r="KF849" s="1"/>
      <c r="KG849" s="1"/>
      <c r="KH849" s="1"/>
      <c r="KI849" s="1"/>
      <c r="KJ849" s="1"/>
      <c r="KK849" s="1"/>
      <c r="KL849" s="1"/>
      <c r="KM849" s="1"/>
      <c r="KN849" s="1"/>
      <c r="KO849" s="1"/>
      <c r="KP849" s="1"/>
      <c r="KQ849" s="1"/>
      <c r="KR849" s="1"/>
      <c r="KS849" s="1"/>
      <c r="KT849" s="1"/>
      <c r="KU849" s="1"/>
      <c r="KV849" s="1"/>
      <c r="KW849" s="1"/>
      <c r="KX849" s="1"/>
      <c r="KY849" s="1"/>
      <c r="KZ849" s="1"/>
      <c r="LA849" s="1"/>
      <c r="LB849" s="1"/>
      <c r="LC849" s="1"/>
      <c r="LD849" s="1"/>
      <c r="LE849" s="1"/>
      <c r="LF849" s="1"/>
      <c r="LG849" s="1"/>
      <c r="LH849" s="1"/>
      <c r="LI849" s="1"/>
      <c r="LJ849" s="1"/>
      <c r="LK849" s="1"/>
      <c r="LL849" s="1"/>
      <c r="LM849" s="1"/>
      <c r="LN849" s="1"/>
      <c r="LO849" s="1"/>
      <c r="LP849" s="1"/>
      <c r="LQ849" s="1"/>
      <c r="LR849" s="1"/>
      <c r="LS849" s="1"/>
      <c r="LT849" s="1"/>
      <c r="LU849" s="1"/>
      <c r="LV849" s="1"/>
      <c r="LW849" s="1"/>
      <c r="LX849" s="1"/>
      <c r="LY849" s="1"/>
      <c r="LZ849" s="1"/>
      <c r="MA849" s="1"/>
      <c r="MB849" s="1"/>
      <c r="MC849" s="1"/>
      <c r="MD849" s="1"/>
      <c r="ME849" s="1"/>
      <c r="MF849" s="1"/>
      <c r="MG849" s="1"/>
      <c r="MH849" s="1"/>
      <c r="MI849" s="1"/>
      <c r="MJ849" s="1"/>
      <c r="MK849" s="1"/>
      <c r="ML849" s="1"/>
      <c r="MM849" s="1"/>
      <c r="MN849" s="1"/>
      <c r="MO849" s="1"/>
      <c r="MP849" s="1"/>
      <c r="MQ849" s="1"/>
      <c r="MR849" s="1"/>
      <c r="MS849" s="1"/>
      <c r="MT849" s="1"/>
      <c r="MU849" s="1"/>
      <c r="MV849" s="1"/>
      <c r="MW849" s="1"/>
      <c r="MX849" s="1"/>
      <c r="MY849" s="1"/>
      <c r="MZ849" s="1"/>
      <c r="NA849" s="1"/>
      <c r="NB849" s="1"/>
      <c r="NC849" s="1"/>
      <c r="ND849" s="1"/>
      <c r="NE849" s="1"/>
      <c r="NF849" s="1"/>
      <c r="NG849" s="1"/>
      <c r="NH849" s="1"/>
      <c r="NI849" s="1"/>
      <c r="NJ849" s="1"/>
      <c r="NK849" s="1"/>
      <c r="NL849" s="1"/>
      <c r="NM849" s="1"/>
      <c r="NN849" s="1"/>
      <c r="NO849" s="1"/>
      <c r="NP849" s="1"/>
      <c r="NQ849" s="1"/>
      <c r="NR849" s="1"/>
      <c r="NS849" s="1"/>
      <c r="NT849" s="1"/>
      <c r="NU849" s="1"/>
      <c r="NV849" s="1"/>
      <c r="NW849" s="1"/>
      <c r="NX849" s="1"/>
      <c r="NY849" s="1"/>
      <c r="NZ849" s="1"/>
      <c r="OA849" s="1"/>
      <c r="OB849" s="1"/>
      <c r="OC849" s="1"/>
      <c r="OD849" s="1"/>
      <c r="OE849" s="1"/>
      <c r="OF849" s="1"/>
      <c r="OG849" s="1"/>
      <c r="OH849" s="1"/>
      <c r="OI849" s="1"/>
      <c r="OJ849" s="1"/>
      <c r="OK849" s="1"/>
      <c r="OL849" s="1"/>
      <c r="OM849" s="1"/>
      <c r="ON849" s="1"/>
      <c r="OO849" s="1"/>
      <c r="OP849" s="1"/>
      <c r="OQ849" s="1"/>
      <c r="OR849" s="1"/>
      <c r="OS849" s="1"/>
      <c r="OT849" s="1"/>
      <c r="OU849" s="1"/>
      <c r="OV849" s="1"/>
      <c r="OW849" s="1"/>
      <c r="OX849" s="1"/>
      <c r="OY849" s="1"/>
      <c r="OZ849" s="1"/>
      <c r="PA849" s="1"/>
      <c r="PB849" s="1"/>
      <c r="PC849" s="1"/>
      <c r="PD849" s="1"/>
      <c r="PE849" s="1"/>
      <c r="PF849" s="1"/>
      <c r="PG849" s="1"/>
      <c r="PH849" s="1"/>
      <c r="PI849" s="1"/>
      <c r="PJ849" s="1"/>
      <c r="PK849" s="1"/>
      <c r="PL849" s="1"/>
      <c r="PM849" s="1"/>
      <c r="PN849" s="1"/>
      <c r="PO849" s="1"/>
      <c r="PP849" s="1"/>
      <c r="PQ849" s="1"/>
      <c r="PR849" s="1"/>
      <c r="PS849" s="1"/>
      <c r="PT849" s="1"/>
      <c r="PU849" s="1"/>
      <c r="PV849" s="1"/>
      <c r="PW849" s="1"/>
      <c r="PX849" s="1"/>
      <c r="PY849" s="1"/>
      <c r="PZ849" s="1"/>
    </row>
    <row r="850" spans="1:442" s="91" customFormat="1" ht="56.7" customHeight="1" x14ac:dyDescent="0.3">
      <c r="A850" s="36"/>
      <c r="B850" s="270"/>
      <c r="C850" s="270"/>
      <c r="D850" s="270"/>
      <c r="E850" s="322"/>
      <c r="F850" s="322"/>
      <c r="G850" s="322"/>
      <c r="H850" s="270"/>
      <c r="I850" s="270"/>
      <c r="J850" s="20" t="s">
        <v>111</v>
      </c>
      <c r="K850" s="27" t="s">
        <v>112</v>
      </c>
      <c r="L850" s="27" t="s">
        <v>85</v>
      </c>
      <c r="M850" s="27">
        <v>4</v>
      </c>
      <c r="N850" s="279"/>
      <c r="O850" s="270"/>
      <c r="P850" s="270"/>
      <c r="Q850" s="270"/>
      <c r="R850" s="310"/>
      <c r="S850" s="310"/>
      <c r="T850" s="286"/>
      <c r="U850" s="286"/>
      <c r="V850" s="269"/>
      <c r="W850" s="269"/>
      <c r="X850" s="269"/>
      <c r="Y850" s="269"/>
      <c r="Z850" s="269"/>
      <c r="AA850" s="269"/>
      <c r="AB850" s="269"/>
      <c r="AC850" s="279"/>
      <c r="AD850" s="295"/>
      <c r="AE850" s="295"/>
      <c r="AF850" s="270"/>
      <c r="AG850" s="279"/>
      <c r="AH850" s="279"/>
      <c r="AI850" s="279"/>
      <c r="AJ850" s="270"/>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c r="JW850" s="1"/>
      <c r="JX850" s="1"/>
      <c r="JY850" s="1"/>
      <c r="JZ850" s="1"/>
      <c r="KA850" s="1"/>
      <c r="KB850" s="1"/>
      <c r="KC850" s="1"/>
      <c r="KD850" s="1"/>
      <c r="KE850" s="1"/>
      <c r="KF850" s="1"/>
      <c r="KG850" s="1"/>
      <c r="KH850" s="1"/>
      <c r="KI850" s="1"/>
      <c r="KJ850" s="1"/>
      <c r="KK850" s="1"/>
      <c r="KL850" s="1"/>
      <c r="KM850" s="1"/>
      <c r="KN850" s="1"/>
      <c r="KO850" s="1"/>
      <c r="KP850" s="1"/>
      <c r="KQ850" s="1"/>
      <c r="KR850" s="1"/>
      <c r="KS850" s="1"/>
      <c r="KT850" s="1"/>
      <c r="KU850" s="1"/>
      <c r="KV850" s="1"/>
      <c r="KW850" s="1"/>
      <c r="KX850" s="1"/>
      <c r="KY850" s="1"/>
      <c r="KZ850" s="1"/>
      <c r="LA850" s="1"/>
      <c r="LB850" s="1"/>
      <c r="LC850" s="1"/>
      <c r="LD850" s="1"/>
      <c r="LE850" s="1"/>
      <c r="LF850" s="1"/>
      <c r="LG850" s="1"/>
      <c r="LH850" s="1"/>
      <c r="LI850" s="1"/>
      <c r="LJ850" s="1"/>
      <c r="LK850" s="1"/>
      <c r="LL850" s="1"/>
      <c r="LM850" s="1"/>
      <c r="LN850" s="1"/>
      <c r="LO850" s="1"/>
      <c r="LP850" s="1"/>
      <c r="LQ850" s="1"/>
      <c r="LR850" s="1"/>
      <c r="LS850" s="1"/>
      <c r="LT850" s="1"/>
      <c r="LU850" s="1"/>
      <c r="LV850" s="1"/>
      <c r="LW850" s="1"/>
      <c r="LX850" s="1"/>
      <c r="LY850" s="1"/>
      <c r="LZ850" s="1"/>
      <c r="MA850" s="1"/>
      <c r="MB850" s="1"/>
      <c r="MC850" s="1"/>
      <c r="MD850" s="1"/>
      <c r="ME850" s="1"/>
      <c r="MF850" s="1"/>
      <c r="MG850" s="1"/>
      <c r="MH850" s="1"/>
      <c r="MI850" s="1"/>
      <c r="MJ850" s="1"/>
      <c r="MK850" s="1"/>
      <c r="ML850" s="1"/>
      <c r="MM850" s="1"/>
      <c r="MN850" s="1"/>
      <c r="MO850" s="1"/>
      <c r="MP850" s="1"/>
      <c r="MQ850" s="1"/>
      <c r="MR850" s="1"/>
      <c r="MS850" s="1"/>
      <c r="MT850" s="1"/>
      <c r="MU850" s="1"/>
      <c r="MV850" s="1"/>
      <c r="MW850" s="1"/>
      <c r="MX850" s="1"/>
      <c r="MY850" s="1"/>
      <c r="MZ850" s="1"/>
      <c r="NA850" s="1"/>
      <c r="NB850" s="1"/>
      <c r="NC850" s="1"/>
      <c r="ND850" s="1"/>
      <c r="NE850" s="1"/>
      <c r="NF850" s="1"/>
      <c r="NG850" s="1"/>
      <c r="NH850" s="1"/>
      <c r="NI850" s="1"/>
      <c r="NJ850" s="1"/>
      <c r="NK850" s="1"/>
      <c r="NL850" s="1"/>
      <c r="NM850" s="1"/>
      <c r="NN850" s="1"/>
      <c r="NO850" s="1"/>
      <c r="NP850" s="1"/>
      <c r="NQ850" s="1"/>
      <c r="NR850" s="1"/>
      <c r="NS850" s="1"/>
      <c r="NT850" s="1"/>
      <c r="NU850" s="1"/>
      <c r="NV850" s="1"/>
      <c r="NW850" s="1"/>
      <c r="NX850" s="1"/>
      <c r="NY850" s="1"/>
      <c r="NZ850" s="1"/>
      <c r="OA850" s="1"/>
      <c r="OB850" s="1"/>
      <c r="OC850" s="1"/>
      <c r="OD850" s="1"/>
      <c r="OE850" s="1"/>
      <c r="OF850" s="1"/>
      <c r="OG850" s="1"/>
      <c r="OH850" s="1"/>
      <c r="OI850" s="1"/>
      <c r="OJ850" s="1"/>
      <c r="OK850" s="1"/>
      <c r="OL850" s="1"/>
      <c r="OM850" s="1"/>
      <c r="ON850" s="1"/>
      <c r="OO850" s="1"/>
      <c r="OP850" s="1"/>
      <c r="OQ850" s="1"/>
      <c r="OR850" s="1"/>
      <c r="OS850" s="1"/>
      <c r="OT850" s="1"/>
      <c r="OU850" s="1"/>
      <c r="OV850" s="1"/>
      <c r="OW850" s="1"/>
      <c r="OX850" s="1"/>
      <c r="OY850" s="1"/>
      <c r="OZ850" s="1"/>
      <c r="PA850" s="1"/>
      <c r="PB850" s="1"/>
      <c r="PC850" s="1"/>
      <c r="PD850" s="1"/>
      <c r="PE850" s="1"/>
      <c r="PF850" s="1"/>
      <c r="PG850" s="1"/>
      <c r="PH850" s="1"/>
      <c r="PI850" s="1"/>
      <c r="PJ850" s="1"/>
      <c r="PK850" s="1"/>
      <c r="PL850" s="1"/>
      <c r="PM850" s="1"/>
      <c r="PN850" s="1"/>
      <c r="PO850" s="1"/>
      <c r="PP850" s="1"/>
      <c r="PQ850" s="1"/>
      <c r="PR850" s="1"/>
      <c r="PS850" s="1"/>
      <c r="PT850" s="1"/>
      <c r="PU850" s="1"/>
      <c r="PV850" s="1"/>
      <c r="PW850" s="1"/>
      <c r="PX850" s="1"/>
      <c r="PY850" s="1"/>
      <c r="PZ850" s="1"/>
    </row>
    <row r="851" spans="1:442" s="91" customFormat="1" ht="64.5" customHeight="1" x14ac:dyDescent="0.3">
      <c r="A851" s="36"/>
      <c r="B851" s="270"/>
      <c r="C851" s="270"/>
      <c r="D851" s="270"/>
      <c r="E851" s="322"/>
      <c r="F851" s="322"/>
      <c r="G851" s="322"/>
      <c r="H851" s="270"/>
      <c r="I851" s="270"/>
      <c r="J851" s="20" t="s">
        <v>127</v>
      </c>
      <c r="K851" s="27" t="s">
        <v>128</v>
      </c>
      <c r="L851" s="27" t="s">
        <v>85</v>
      </c>
      <c r="M851" s="61">
        <v>4</v>
      </c>
      <c r="N851" s="279"/>
      <c r="O851" s="270"/>
      <c r="P851" s="270"/>
      <c r="Q851" s="270"/>
      <c r="R851" s="310"/>
      <c r="S851" s="310"/>
      <c r="T851" s="286"/>
      <c r="U851" s="286"/>
      <c r="V851" s="269"/>
      <c r="W851" s="269"/>
      <c r="X851" s="269"/>
      <c r="Y851" s="269"/>
      <c r="Z851" s="269"/>
      <c r="AA851" s="269"/>
      <c r="AB851" s="269"/>
      <c r="AC851" s="279"/>
      <c r="AD851" s="295"/>
      <c r="AE851" s="295"/>
      <c r="AF851" s="270"/>
      <c r="AG851" s="279"/>
      <c r="AH851" s="279"/>
      <c r="AI851" s="279"/>
      <c r="AJ851" s="270"/>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c r="JW851" s="1"/>
      <c r="JX851" s="1"/>
      <c r="JY851" s="1"/>
      <c r="JZ851" s="1"/>
      <c r="KA851" s="1"/>
      <c r="KB851" s="1"/>
      <c r="KC851" s="1"/>
      <c r="KD851" s="1"/>
      <c r="KE851" s="1"/>
      <c r="KF851" s="1"/>
      <c r="KG851" s="1"/>
      <c r="KH851" s="1"/>
      <c r="KI851" s="1"/>
      <c r="KJ851" s="1"/>
      <c r="KK851" s="1"/>
      <c r="KL851" s="1"/>
      <c r="KM851" s="1"/>
      <c r="KN851" s="1"/>
      <c r="KO851" s="1"/>
      <c r="KP851" s="1"/>
      <c r="KQ851" s="1"/>
      <c r="KR851" s="1"/>
      <c r="KS851" s="1"/>
      <c r="KT851" s="1"/>
      <c r="KU851" s="1"/>
      <c r="KV851" s="1"/>
      <c r="KW851" s="1"/>
      <c r="KX851" s="1"/>
      <c r="KY851" s="1"/>
      <c r="KZ851" s="1"/>
      <c r="LA851" s="1"/>
      <c r="LB851" s="1"/>
      <c r="LC851" s="1"/>
      <c r="LD851" s="1"/>
      <c r="LE851" s="1"/>
      <c r="LF851" s="1"/>
      <c r="LG851" s="1"/>
      <c r="LH851" s="1"/>
      <c r="LI851" s="1"/>
      <c r="LJ851" s="1"/>
      <c r="LK851" s="1"/>
      <c r="LL851" s="1"/>
      <c r="LM851" s="1"/>
      <c r="LN851" s="1"/>
      <c r="LO851" s="1"/>
      <c r="LP851" s="1"/>
      <c r="LQ851" s="1"/>
      <c r="LR851" s="1"/>
      <c r="LS851" s="1"/>
      <c r="LT851" s="1"/>
      <c r="LU851" s="1"/>
      <c r="LV851" s="1"/>
      <c r="LW851" s="1"/>
      <c r="LX851" s="1"/>
      <c r="LY851" s="1"/>
      <c r="LZ851" s="1"/>
      <c r="MA851" s="1"/>
      <c r="MB851" s="1"/>
      <c r="MC851" s="1"/>
      <c r="MD851" s="1"/>
      <c r="ME851" s="1"/>
      <c r="MF851" s="1"/>
      <c r="MG851" s="1"/>
      <c r="MH851" s="1"/>
      <c r="MI851" s="1"/>
      <c r="MJ851" s="1"/>
      <c r="MK851" s="1"/>
      <c r="ML851" s="1"/>
      <c r="MM851" s="1"/>
      <c r="MN851" s="1"/>
      <c r="MO851" s="1"/>
      <c r="MP851" s="1"/>
      <c r="MQ851" s="1"/>
      <c r="MR851" s="1"/>
      <c r="MS851" s="1"/>
      <c r="MT851" s="1"/>
      <c r="MU851" s="1"/>
      <c r="MV851" s="1"/>
      <c r="MW851" s="1"/>
      <c r="MX851" s="1"/>
      <c r="MY851" s="1"/>
      <c r="MZ851" s="1"/>
      <c r="NA851" s="1"/>
      <c r="NB851" s="1"/>
      <c r="NC851" s="1"/>
      <c r="ND851" s="1"/>
      <c r="NE851" s="1"/>
      <c r="NF851" s="1"/>
      <c r="NG851" s="1"/>
      <c r="NH851" s="1"/>
      <c r="NI851" s="1"/>
      <c r="NJ851" s="1"/>
      <c r="NK851" s="1"/>
      <c r="NL851" s="1"/>
      <c r="NM851" s="1"/>
      <c r="NN851" s="1"/>
      <c r="NO851" s="1"/>
      <c r="NP851" s="1"/>
      <c r="NQ851" s="1"/>
      <c r="NR851" s="1"/>
      <c r="NS851" s="1"/>
      <c r="NT851" s="1"/>
      <c r="NU851" s="1"/>
      <c r="NV851" s="1"/>
      <c r="NW851" s="1"/>
      <c r="NX851" s="1"/>
      <c r="NY851" s="1"/>
      <c r="NZ851" s="1"/>
      <c r="OA851" s="1"/>
      <c r="OB851" s="1"/>
      <c r="OC851" s="1"/>
      <c r="OD851" s="1"/>
      <c r="OE851" s="1"/>
      <c r="OF851" s="1"/>
      <c r="OG851" s="1"/>
      <c r="OH851" s="1"/>
      <c r="OI851" s="1"/>
      <c r="OJ851" s="1"/>
      <c r="OK851" s="1"/>
      <c r="OL851" s="1"/>
      <c r="OM851" s="1"/>
      <c r="ON851" s="1"/>
      <c r="OO851" s="1"/>
      <c r="OP851" s="1"/>
      <c r="OQ851" s="1"/>
      <c r="OR851" s="1"/>
      <c r="OS851" s="1"/>
      <c r="OT851" s="1"/>
      <c r="OU851" s="1"/>
      <c r="OV851" s="1"/>
      <c r="OW851" s="1"/>
      <c r="OX851" s="1"/>
      <c r="OY851" s="1"/>
      <c r="OZ851" s="1"/>
      <c r="PA851" s="1"/>
      <c r="PB851" s="1"/>
      <c r="PC851" s="1"/>
      <c r="PD851" s="1"/>
      <c r="PE851" s="1"/>
      <c r="PF851" s="1"/>
      <c r="PG851" s="1"/>
      <c r="PH851" s="1"/>
      <c r="PI851" s="1"/>
      <c r="PJ851" s="1"/>
      <c r="PK851" s="1"/>
      <c r="PL851" s="1"/>
      <c r="PM851" s="1"/>
      <c r="PN851" s="1"/>
      <c r="PO851" s="1"/>
      <c r="PP851" s="1"/>
      <c r="PQ851" s="1"/>
      <c r="PR851" s="1"/>
      <c r="PS851" s="1"/>
      <c r="PT851" s="1"/>
      <c r="PU851" s="1"/>
      <c r="PV851" s="1"/>
      <c r="PW851" s="1"/>
      <c r="PX851" s="1"/>
      <c r="PY851" s="1"/>
      <c r="PZ851" s="1"/>
    </row>
    <row r="852" spans="1:442" s="92" customFormat="1" ht="66.599999999999994" customHeight="1" x14ac:dyDescent="0.3">
      <c r="A852" s="36"/>
      <c r="B852" s="270" t="s">
        <v>1164</v>
      </c>
      <c r="C852" s="270" t="s">
        <v>574</v>
      </c>
      <c r="D852" s="270" t="s">
        <v>66</v>
      </c>
      <c r="E852" s="322" t="s">
        <v>67</v>
      </c>
      <c r="F852" s="322" t="s">
        <v>132</v>
      </c>
      <c r="G852" s="322" t="s">
        <v>69</v>
      </c>
      <c r="H852" s="270" t="s">
        <v>70</v>
      </c>
      <c r="I852" s="270" t="s">
        <v>79</v>
      </c>
      <c r="J852" s="20" t="s">
        <v>113</v>
      </c>
      <c r="K852" s="27" t="s">
        <v>114</v>
      </c>
      <c r="L852" s="27" t="s">
        <v>115</v>
      </c>
      <c r="M852" s="27">
        <v>2</v>
      </c>
      <c r="N852" s="279" t="s">
        <v>108</v>
      </c>
      <c r="O852" s="329" t="s">
        <v>573</v>
      </c>
      <c r="P852" s="270" t="s">
        <v>75</v>
      </c>
      <c r="Q852" s="270" t="s">
        <v>76</v>
      </c>
      <c r="R852" s="310" t="s">
        <v>77</v>
      </c>
      <c r="S852" s="310" t="s">
        <v>109</v>
      </c>
      <c r="T852" s="286">
        <f>V852+Y852</f>
        <v>106465.01</v>
      </c>
      <c r="U852" s="286" t="s">
        <v>79</v>
      </c>
      <c r="V852" s="269">
        <v>90495.25</v>
      </c>
      <c r="W852" s="269" t="s">
        <v>79</v>
      </c>
      <c r="X852" s="269" t="s">
        <v>79</v>
      </c>
      <c r="Y852" s="269">
        <v>15969.76</v>
      </c>
      <c r="Z852" s="269" t="s">
        <v>79</v>
      </c>
      <c r="AA852" s="269" t="s">
        <v>79</v>
      </c>
      <c r="AB852" s="269">
        <v>35376.019999999997</v>
      </c>
      <c r="AC852" s="279" t="s">
        <v>80</v>
      </c>
      <c r="AD852" s="295" t="s">
        <v>79</v>
      </c>
      <c r="AE852" s="295">
        <f>V852+Y852</f>
        <v>106465.01</v>
      </c>
      <c r="AF852" s="270" t="s">
        <v>79</v>
      </c>
      <c r="AG852" s="279" t="s">
        <v>33</v>
      </c>
      <c r="AH852" s="279" t="s">
        <v>247</v>
      </c>
      <c r="AI852" s="279" t="s">
        <v>252</v>
      </c>
      <c r="AJ852" s="270"/>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c r="JW852" s="1"/>
      <c r="JX852" s="1"/>
      <c r="JY852" s="1"/>
      <c r="JZ852" s="1"/>
      <c r="KA852" s="1"/>
      <c r="KB852" s="1"/>
      <c r="KC852" s="1"/>
      <c r="KD852" s="1"/>
      <c r="KE852" s="1"/>
      <c r="KF852" s="1"/>
      <c r="KG852" s="1"/>
      <c r="KH852" s="1"/>
      <c r="KI852" s="1"/>
      <c r="KJ852" s="1"/>
      <c r="KK852" s="1"/>
      <c r="KL852" s="1"/>
      <c r="KM852" s="1"/>
      <c r="KN852" s="1"/>
      <c r="KO852" s="1"/>
      <c r="KP852" s="1"/>
      <c r="KQ852" s="1"/>
      <c r="KR852" s="1"/>
      <c r="KS852" s="1"/>
      <c r="KT852" s="1"/>
      <c r="KU852" s="1"/>
      <c r="KV852" s="1"/>
      <c r="KW852" s="1"/>
      <c r="KX852" s="1"/>
      <c r="KY852" s="1"/>
      <c r="KZ852" s="1"/>
      <c r="LA852" s="1"/>
      <c r="LB852" s="1"/>
      <c r="LC852" s="1"/>
      <c r="LD852" s="1"/>
      <c r="LE852" s="1"/>
      <c r="LF852" s="1"/>
      <c r="LG852" s="1"/>
      <c r="LH852" s="1"/>
      <c r="LI852" s="1"/>
      <c r="LJ852" s="1"/>
      <c r="LK852" s="1"/>
      <c r="LL852" s="1"/>
      <c r="LM852" s="1"/>
      <c r="LN852" s="1"/>
      <c r="LO852" s="1"/>
      <c r="LP852" s="1"/>
      <c r="LQ852" s="1"/>
      <c r="LR852" s="1"/>
      <c r="LS852" s="1"/>
      <c r="LT852" s="1"/>
      <c r="LU852" s="1"/>
      <c r="LV852" s="1"/>
      <c r="LW852" s="1"/>
      <c r="LX852" s="1"/>
      <c r="LY852" s="1"/>
      <c r="LZ852" s="1"/>
      <c r="MA852" s="1"/>
      <c r="MB852" s="1"/>
      <c r="MC852" s="1"/>
      <c r="MD852" s="1"/>
      <c r="ME852" s="1"/>
      <c r="MF852" s="1"/>
      <c r="MG852" s="1"/>
      <c r="MH852" s="1"/>
      <c r="MI852" s="1"/>
      <c r="MJ852" s="1"/>
      <c r="MK852" s="1"/>
      <c r="ML852" s="1"/>
      <c r="MM852" s="1"/>
      <c r="MN852" s="1"/>
      <c r="MO852" s="1"/>
      <c r="MP852" s="1"/>
      <c r="MQ852" s="1"/>
      <c r="MR852" s="1"/>
      <c r="MS852" s="1"/>
      <c r="MT852" s="1"/>
      <c r="MU852" s="1"/>
      <c r="MV852" s="1"/>
      <c r="MW852" s="1"/>
      <c r="MX852" s="1"/>
      <c r="MY852" s="1"/>
      <c r="MZ852" s="1"/>
      <c r="NA852" s="1"/>
      <c r="NB852" s="1"/>
      <c r="NC852" s="1"/>
      <c r="ND852" s="1"/>
      <c r="NE852" s="1"/>
      <c r="NF852" s="1"/>
      <c r="NG852" s="1"/>
      <c r="NH852" s="1"/>
      <c r="NI852" s="1"/>
      <c r="NJ852" s="1"/>
      <c r="NK852" s="1"/>
      <c r="NL852" s="1"/>
      <c r="NM852" s="1"/>
      <c r="NN852" s="1"/>
      <c r="NO852" s="1"/>
      <c r="NP852" s="1"/>
      <c r="NQ852" s="1"/>
      <c r="NR852" s="1"/>
      <c r="NS852" s="1"/>
      <c r="NT852" s="1"/>
      <c r="NU852" s="1"/>
      <c r="NV852" s="1"/>
      <c r="NW852" s="1"/>
      <c r="NX852" s="1"/>
      <c r="NY852" s="1"/>
      <c r="NZ852" s="1"/>
      <c r="OA852" s="1"/>
      <c r="OB852" s="1"/>
      <c r="OC852" s="1"/>
      <c r="OD852" s="1"/>
      <c r="OE852" s="1"/>
      <c r="OF852" s="1"/>
      <c r="OG852" s="1"/>
      <c r="OH852" s="1"/>
      <c r="OI852" s="1"/>
      <c r="OJ852" s="1"/>
      <c r="OK852" s="1"/>
      <c r="OL852" s="1"/>
      <c r="OM852" s="1"/>
      <c r="ON852" s="1"/>
      <c r="OO852" s="1"/>
      <c r="OP852" s="1"/>
      <c r="OQ852" s="1"/>
      <c r="OR852" s="1"/>
      <c r="OS852" s="1"/>
      <c r="OT852" s="1"/>
      <c r="OU852" s="1"/>
      <c r="OV852" s="1"/>
      <c r="OW852" s="1"/>
      <c r="OX852" s="1"/>
      <c r="OY852" s="1"/>
      <c r="OZ852" s="1"/>
      <c r="PA852" s="1"/>
      <c r="PB852" s="1"/>
      <c r="PC852" s="1"/>
      <c r="PD852" s="1"/>
      <c r="PE852" s="1"/>
      <c r="PF852" s="1"/>
      <c r="PG852" s="1"/>
      <c r="PH852" s="1"/>
      <c r="PI852" s="1"/>
      <c r="PJ852" s="1"/>
      <c r="PK852" s="1"/>
      <c r="PL852" s="1"/>
      <c r="PM852" s="1"/>
      <c r="PN852" s="1"/>
      <c r="PO852" s="1"/>
      <c r="PP852" s="1"/>
      <c r="PQ852" s="1"/>
      <c r="PR852" s="1"/>
      <c r="PS852" s="1"/>
      <c r="PT852" s="1"/>
      <c r="PU852" s="1"/>
      <c r="PV852" s="1"/>
      <c r="PW852" s="1"/>
      <c r="PX852" s="1"/>
      <c r="PY852" s="1"/>
      <c r="PZ852" s="1"/>
    </row>
    <row r="853" spans="1:442" s="92" customFormat="1" ht="73.2" customHeight="1" x14ac:dyDescent="0.3">
      <c r="A853" s="36"/>
      <c r="B853" s="270"/>
      <c r="C853" s="270"/>
      <c r="D853" s="270"/>
      <c r="E853" s="322"/>
      <c r="F853" s="322"/>
      <c r="G853" s="322"/>
      <c r="H853" s="270"/>
      <c r="I853" s="270"/>
      <c r="J853" s="20" t="s">
        <v>116</v>
      </c>
      <c r="K853" s="27" t="s">
        <v>117</v>
      </c>
      <c r="L853" s="27" t="s">
        <v>85</v>
      </c>
      <c r="M853" s="27">
        <v>2</v>
      </c>
      <c r="N853" s="279"/>
      <c r="O853" s="329"/>
      <c r="P853" s="270"/>
      <c r="Q853" s="270"/>
      <c r="R853" s="310"/>
      <c r="S853" s="310"/>
      <c r="T853" s="286"/>
      <c r="U853" s="286"/>
      <c r="V853" s="269"/>
      <c r="W853" s="269"/>
      <c r="X853" s="269"/>
      <c r="Y853" s="269"/>
      <c r="Z853" s="269"/>
      <c r="AA853" s="269"/>
      <c r="AB853" s="269"/>
      <c r="AC853" s="279"/>
      <c r="AD853" s="295"/>
      <c r="AE853" s="295"/>
      <c r="AF853" s="270"/>
      <c r="AG853" s="279"/>
      <c r="AH853" s="279"/>
      <c r="AI853" s="279"/>
      <c r="AJ853" s="270"/>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c r="JW853" s="1"/>
      <c r="JX853" s="1"/>
      <c r="JY853" s="1"/>
      <c r="JZ853" s="1"/>
      <c r="KA853" s="1"/>
      <c r="KB853" s="1"/>
      <c r="KC853" s="1"/>
      <c r="KD853" s="1"/>
      <c r="KE853" s="1"/>
      <c r="KF853" s="1"/>
      <c r="KG853" s="1"/>
      <c r="KH853" s="1"/>
      <c r="KI853" s="1"/>
      <c r="KJ853" s="1"/>
      <c r="KK853" s="1"/>
      <c r="KL853" s="1"/>
      <c r="KM853" s="1"/>
      <c r="KN853" s="1"/>
      <c r="KO853" s="1"/>
      <c r="KP853" s="1"/>
      <c r="KQ853" s="1"/>
      <c r="KR853" s="1"/>
      <c r="KS853" s="1"/>
      <c r="KT853" s="1"/>
      <c r="KU853" s="1"/>
      <c r="KV853" s="1"/>
      <c r="KW853" s="1"/>
      <c r="KX853" s="1"/>
      <c r="KY853" s="1"/>
      <c r="KZ853" s="1"/>
      <c r="LA853" s="1"/>
      <c r="LB853" s="1"/>
      <c r="LC853" s="1"/>
      <c r="LD853" s="1"/>
      <c r="LE853" s="1"/>
      <c r="LF853" s="1"/>
      <c r="LG853" s="1"/>
      <c r="LH853" s="1"/>
      <c r="LI853" s="1"/>
      <c r="LJ853" s="1"/>
      <c r="LK853" s="1"/>
      <c r="LL853" s="1"/>
      <c r="LM853" s="1"/>
      <c r="LN853" s="1"/>
      <c r="LO853" s="1"/>
      <c r="LP853" s="1"/>
      <c r="LQ853" s="1"/>
      <c r="LR853" s="1"/>
      <c r="LS853" s="1"/>
      <c r="LT853" s="1"/>
      <c r="LU853" s="1"/>
      <c r="LV853" s="1"/>
      <c r="LW853" s="1"/>
      <c r="LX853" s="1"/>
      <c r="LY853" s="1"/>
      <c r="LZ853" s="1"/>
      <c r="MA853" s="1"/>
      <c r="MB853" s="1"/>
      <c r="MC853" s="1"/>
      <c r="MD853" s="1"/>
      <c r="ME853" s="1"/>
      <c r="MF853" s="1"/>
      <c r="MG853" s="1"/>
      <c r="MH853" s="1"/>
      <c r="MI853" s="1"/>
      <c r="MJ853" s="1"/>
      <c r="MK853" s="1"/>
      <c r="ML853" s="1"/>
      <c r="MM853" s="1"/>
      <c r="MN853" s="1"/>
      <c r="MO853" s="1"/>
      <c r="MP853" s="1"/>
      <c r="MQ853" s="1"/>
      <c r="MR853" s="1"/>
      <c r="MS853" s="1"/>
      <c r="MT853" s="1"/>
      <c r="MU853" s="1"/>
      <c r="MV853" s="1"/>
      <c r="MW853" s="1"/>
      <c r="MX853" s="1"/>
      <c r="MY853" s="1"/>
      <c r="MZ853" s="1"/>
      <c r="NA853" s="1"/>
      <c r="NB853" s="1"/>
      <c r="NC853" s="1"/>
      <c r="ND853" s="1"/>
      <c r="NE853" s="1"/>
      <c r="NF853" s="1"/>
      <c r="NG853" s="1"/>
      <c r="NH853" s="1"/>
      <c r="NI853" s="1"/>
      <c r="NJ853" s="1"/>
      <c r="NK853" s="1"/>
      <c r="NL853" s="1"/>
      <c r="NM853" s="1"/>
      <c r="NN853" s="1"/>
      <c r="NO853" s="1"/>
      <c r="NP853" s="1"/>
      <c r="NQ853" s="1"/>
      <c r="NR853" s="1"/>
      <c r="NS853" s="1"/>
      <c r="NT853" s="1"/>
      <c r="NU853" s="1"/>
      <c r="NV853" s="1"/>
      <c r="NW853" s="1"/>
      <c r="NX853" s="1"/>
      <c r="NY853" s="1"/>
      <c r="NZ853" s="1"/>
      <c r="OA853" s="1"/>
      <c r="OB853" s="1"/>
      <c r="OC853" s="1"/>
      <c r="OD853" s="1"/>
      <c r="OE853" s="1"/>
      <c r="OF853" s="1"/>
      <c r="OG853" s="1"/>
      <c r="OH853" s="1"/>
      <c r="OI853" s="1"/>
      <c r="OJ853" s="1"/>
      <c r="OK853" s="1"/>
      <c r="OL853" s="1"/>
      <c r="OM853" s="1"/>
      <c r="ON853" s="1"/>
      <c r="OO853" s="1"/>
      <c r="OP853" s="1"/>
      <c r="OQ853" s="1"/>
      <c r="OR853" s="1"/>
      <c r="OS853" s="1"/>
      <c r="OT853" s="1"/>
      <c r="OU853" s="1"/>
      <c r="OV853" s="1"/>
      <c r="OW853" s="1"/>
      <c r="OX853" s="1"/>
      <c r="OY853" s="1"/>
      <c r="OZ853" s="1"/>
      <c r="PA853" s="1"/>
      <c r="PB853" s="1"/>
      <c r="PC853" s="1"/>
      <c r="PD853" s="1"/>
      <c r="PE853" s="1"/>
      <c r="PF853" s="1"/>
      <c r="PG853" s="1"/>
      <c r="PH853" s="1"/>
      <c r="PI853" s="1"/>
      <c r="PJ853" s="1"/>
      <c r="PK853" s="1"/>
      <c r="PL853" s="1"/>
      <c r="PM853" s="1"/>
      <c r="PN853" s="1"/>
      <c r="PO853" s="1"/>
      <c r="PP853" s="1"/>
      <c r="PQ853" s="1"/>
      <c r="PR853" s="1"/>
      <c r="PS853" s="1"/>
      <c r="PT853" s="1"/>
      <c r="PU853" s="1"/>
      <c r="PV853" s="1"/>
      <c r="PW853" s="1"/>
      <c r="PX853" s="1"/>
      <c r="PY853" s="1"/>
      <c r="PZ853" s="1"/>
    </row>
    <row r="854" spans="1:442" s="92" customFormat="1" ht="67.5" customHeight="1" x14ac:dyDescent="0.3">
      <c r="A854" s="36"/>
      <c r="B854" s="270"/>
      <c r="C854" s="270"/>
      <c r="D854" s="270"/>
      <c r="E854" s="322"/>
      <c r="F854" s="322"/>
      <c r="G854" s="322"/>
      <c r="H854" s="270"/>
      <c r="I854" s="270"/>
      <c r="J854" s="20" t="s">
        <v>208</v>
      </c>
      <c r="K854" s="27" t="s">
        <v>118</v>
      </c>
      <c r="L854" s="27" t="s">
        <v>119</v>
      </c>
      <c r="M854" s="27">
        <v>2</v>
      </c>
      <c r="N854" s="279"/>
      <c r="O854" s="329"/>
      <c r="P854" s="270"/>
      <c r="Q854" s="270"/>
      <c r="R854" s="310"/>
      <c r="S854" s="310"/>
      <c r="T854" s="286"/>
      <c r="U854" s="286"/>
      <c r="V854" s="269"/>
      <c r="W854" s="269"/>
      <c r="X854" s="269"/>
      <c r="Y854" s="269"/>
      <c r="Z854" s="269"/>
      <c r="AA854" s="269"/>
      <c r="AB854" s="269"/>
      <c r="AC854" s="279"/>
      <c r="AD854" s="295"/>
      <c r="AE854" s="295"/>
      <c r="AF854" s="270"/>
      <c r="AG854" s="279"/>
      <c r="AH854" s="279"/>
      <c r="AI854" s="279"/>
      <c r="AJ854" s="270"/>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c r="JW854" s="1"/>
      <c r="JX854" s="1"/>
      <c r="JY854" s="1"/>
      <c r="JZ854" s="1"/>
      <c r="KA854" s="1"/>
      <c r="KB854" s="1"/>
      <c r="KC854" s="1"/>
      <c r="KD854" s="1"/>
      <c r="KE854" s="1"/>
      <c r="KF854" s="1"/>
      <c r="KG854" s="1"/>
      <c r="KH854" s="1"/>
      <c r="KI854" s="1"/>
      <c r="KJ854" s="1"/>
      <c r="KK854" s="1"/>
      <c r="KL854" s="1"/>
      <c r="KM854" s="1"/>
      <c r="KN854" s="1"/>
      <c r="KO854" s="1"/>
      <c r="KP854" s="1"/>
      <c r="KQ854" s="1"/>
      <c r="KR854" s="1"/>
      <c r="KS854" s="1"/>
      <c r="KT854" s="1"/>
      <c r="KU854" s="1"/>
      <c r="KV854" s="1"/>
      <c r="KW854" s="1"/>
      <c r="KX854" s="1"/>
      <c r="KY854" s="1"/>
      <c r="KZ854" s="1"/>
      <c r="LA854" s="1"/>
      <c r="LB854" s="1"/>
      <c r="LC854" s="1"/>
      <c r="LD854" s="1"/>
      <c r="LE854" s="1"/>
      <c r="LF854" s="1"/>
      <c r="LG854" s="1"/>
      <c r="LH854" s="1"/>
      <c r="LI854" s="1"/>
      <c r="LJ854" s="1"/>
      <c r="LK854" s="1"/>
      <c r="LL854" s="1"/>
      <c r="LM854" s="1"/>
      <c r="LN854" s="1"/>
      <c r="LO854" s="1"/>
      <c r="LP854" s="1"/>
      <c r="LQ854" s="1"/>
      <c r="LR854" s="1"/>
      <c r="LS854" s="1"/>
      <c r="LT854" s="1"/>
      <c r="LU854" s="1"/>
      <c r="LV854" s="1"/>
      <c r="LW854" s="1"/>
      <c r="LX854" s="1"/>
      <c r="LY854" s="1"/>
      <c r="LZ854" s="1"/>
      <c r="MA854" s="1"/>
      <c r="MB854" s="1"/>
      <c r="MC854" s="1"/>
      <c r="MD854" s="1"/>
      <c r="ME854" s="1"/>
      <c r="MF854" s="1"/>
      <c r="MG854" s="1"/>
      <c r="MH854" s="1"/>
      <c r="MI854" s="1"/>
      <c r="MJ854" s="1"/>
      <c r="MK854" s="1"/>
      <c r="ML854" s="1"/>
      <c r="MM854" s="1"/>
      <c r="MN854" s="1"/>
      <c r="MO854" s="1"/>
      <c r="MP854" s="1"/>
      <c r="MQ854" s="1"/>
      <c r="MR854" s="1"/>
      <c r="MS854" s="1"/>
      <c r="MT854" s="1"/>
      <c r="MU854" s="1"/>
      <c r="MV854" s="1"/>
      <c r="MW854" s="1"/>
      <c r="MX854" s="1"/>
      <c r="MY854" s="1"/>
      <c r="MZ854" s="1"/>
      <c r="NA854" s="1"/>
      <c r="NB854" s="1"/>
      <c r="NC854" s="1"/>
      <c r="ND854" s="1"/>
      <c r="NE854" s="1"/>
      <c r="NF854" s="1"/>
      <c r="NG854" s="1"/>
      <c r="NH854" s="1"/>
      <c r="NI854" s="1"/>
      <c r="NJ854" s="1"/>
      <c r="NK854" s="1"/>
      <c r="NL854" s="1"/>
      <c r="NM854" s="1"/>
      <c r="NN854" s="1"/>
      <c r="NO854" s="1"/>
      <c r="NP854" s="1"/>
      <c r="NQ854" s="1"/>
      <c r="NR854" s="1"/>
      <c r="NS854" s="1"/>
      <c r="NT854" s="1"/>
      <c r="NU854" s="1"/>
      <c r="NV854" s="1"/>
      <c r="NW854" s="1"/>
      <c r="NX854" s="1"/>
      <c r="NY854" s="1"/>
      <c r="NZ854" s="1"/>
      <c r="OA854" s="1"/>
      <c r="OB854" s="1"/>
      <c r="OC854" s="1"/>
      <c r="OD854" s="1"/>
      <c r="OE854" s="1"/>
      <c r="OF854" s="1"/>
      <c r="OG854" s="1"/>
      <c r="OH854" s="1"/>
      <c r="OI854" s="1"/>
      <c r="OJ854" s="1"/>
      <c r="OK854" s="1"/>
      <c r="OL854" s="1"/>
      <c r="OM854" s="1"/>
      <c r="ON854" s="1"/>
      <c r="OO854" s="1"/>
      <c r="OP854" s="1"/>
      <c r="OQ854" s="1"/>
      <c r="OR854" s="1"/>
      <c r="OS854" s="1"/>
      <c r="OT854" s="1"/>
      <c r="OU854" s="1"/>
      <c r="OV854" s="1"/>
      <c r="OW854" s="1"/>
      <c r="OX854" s="1"/>
      <c r="OY854" s="1"/>
      <c r="OZ854" s="1"/>
      <c r="PA854" s="1"/>
      <c r="PB854" s="1"/>
      <c r="PC854" s="1"/>
      <c r="PD854" s="1"/>
      <c r="PE854" s="1"/>
      <c r="PF854" s="1"/>
      <c r="PG854" s="1"/>
      <c r="PH854" s="1"/>
      <c r="PI854" s="1"/>
      <c r="PJ854" s="1"/>
      <c r="PK854" s="1"/>
      <c r="PL854" s="1"/>
      <c r="PM854" s="1"/>
      <c r="PN854" s="1"/>
      <c r="PO854" s="1"/>
      <c r="PP854" s="1"/>
      <c r="PQ854" s="1"/>
      <c r="PR854" s="1"/>
      <c r="PS854" s="1"/>
      <c r="PT854" s="1"/>
      <c r="PU854" s="1"/>
      <c r="PV854" s="1"/>
      <c r="PW854" s="1"/>
      <c r="PX854" s="1"/>
      <c r="PY854" s="1"/>
      <c r="PZ854" s="1"/>
    </row>
    <row r="855" spans="1:442" s="92" customFormat="1" ht="27.6" x14ac:dyDescent="0.3">
      <c r="A855" s="36"/>
      <c r="B855" s="270"/>
      <c r="C855" s="270"/>
      <c r="D855" s="270"/>
      <c r="E855" s="322"/>
      <c r="F855" s="322"/>
      <c r="G855" s="322"/>
      <c r="H855" s="270"/>
      <c r="I855" s="270"/>
      <c r="J855" s="20" t="s">
        <v>120</v>
      </c>
      <c r="K855" s="27" t="s">
        <v>121</v>
      </c>
      <c r="L855" s="27" t="s">
        <v>119</v>
      </c>
      <c r="M855" s="61">
        <v>2</v>
      </c>
      <c r="N855" s="279"/>
      <c r="O855" s="329"/>
      <c r="P855" s="270"/>
      <c r="Q855" s="270"/>
      <c r="R855" s="310"/>
      <c r="S855" s="310"/>
      <c r="T855" s="286"/>
      <c r="U855" s="286"/>
      <c r="V855" s="269"/>
      <c r="W855" s="269"/>
      <c r="X855" s="269"/>
      <c r="Y855" s="269"/>
      <c r="Z855" s="269"/>
      <c r="AA855" s="269"/>
      <c r="AB855" s="269"/>
      <c r="AC855" s="279"/>
      <c r="AD855" s="295"/>
      <c r="AE855" s="295"/>
      <c r="AF855" s="270"/>
      <c r="AG855" s="279"/>
      <c r="AH855" s="279"/>
      <c r="AI855" s="279"/>
      <c r="AJ855" s="270"/>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c r="JW855" s="1"/>
      <c r="JX855" s="1"/>
      <c r="JY855" s="1"/>
      <c r="JZ855" s="1"/>
      <c r="KA855" s="1"/>
      <c r="KB855" s="1"/>
      <c r="KC855" s="1"/>
      <c r="KD855" s="1"/>
      <c r="KE855" s="1"/>
      <c r="KF855" s="1"/>
      <c r="KG855" s="1"/>
      <c r="KH855" s="1"/>
      <c r="KI855" s="1"/>
      <c r="KJ855" s="1"/>
      <c r="KK855" s="1"/>
      <c r="KL855" s="1"/>
      <c r="KM855" s="1"/>
      <c r="KN855" s="1"/>
      <c r="KO855" s="1"/>
      <c r="KP855" s="1"/>
      <c r="KQ855" s="1"/>
      <c r="KR855" s="1"/>
      <c r="KS855" s="1"/>
      <c r="KT855" s="1"/>
      <c r="KU855" s="1"/>
      <c r="KV855" s="1"/>
      <c r="KW855" s="1"/>
      <c r="KX855" s="1"/>
      <c r="KY855" s="1"/>
      <c r="KZ855" s="1"/>
      <c r="LA855" s="1"/>
      <c r="LB855" s="1"/>
      <c r="LC855" s="1"/>
      <c r="LD855" s="1"/>
      <c r="LE855" s="1"/>
      <c r="LF855" s="1"/>
      <c r="LG855" s="1"/>
      <c r="LH855" s="1"/>
      <c r="LI855" s="1"/>
      <c r="LJ855" s="1"/>
      <c r="LK855" s="1"/>
      <c r="LL855" s="1"/>
      <c r="LM855" s="1"/>
      <c r="LN855" s="1"/>
      <c r="LO855" s="1"/>
      <c r="LP855" s="1"/>
      <c r="LQ855" s="1"/>
      <c r="LR855" s="1"/>
      <c r="LS855" s="1"/>
      <c r="LT855" s="1"/>
      <c r="LU855" s="1"/>
      <c r="LV855" s="1"/>
      <c r="LW855" s="1"/>
      <c r="LX855" s="1"/>
      <c r="LY855" s="1"/>
      <c r="LZ855" s="1"/>
      <c r="MA855" s="1"/>
      <c r="MB855" s="1"/>
      <c r="MC855" s="1"/>
      <c r="MD855" s="1"/>
      <c r="ME855" s="1"/>
      <c r="MF855" s="1"/>
      <c r="MG855" s="1"/>
      <c r="MH855" s="1"/>
      <c r="MI855" s="1"/>
      <c r="MJ855" s="1"/>
      <c r="MK855" s="1"/>
      <c r="ML855" s="1"/>
      <c r="MM855" s="1"/>
      <c r="MN855" s="1"/>
      <c r="MO855" s="1"/>
      <c r="MP855" s="1"/>
      <c r="MQ855" s="1"/>
      <c r="MR855" s="1"/>
      <c r="MS855" s="1"/>
      <c r="MT855" s="1"/>
      <c r="MU855" s="1"/>
      <c r="MV855" s="1"/>
      <c r="MW855" s="1"/>
      <c r="MX855" s="1"/>
      <c r="MY855" s="1"/>
      <c r="MZ855" s="1"/>
      <c r="NA855" s="1"/>
      <c r="NB855" s="1"/>
      <c r="NC855" s="1"/>
      <c r="ND855" s="1"/>
      <c r="NE855" s="1"/>
      <c r="NF855" s="1"/>
      <c r="NG855" s="1"/>
      <c r="NH855" s="1"/>
      <c r="NI855" s="1"/>
      <c r="NJ855" s="1"/>
      <c r="NK855" s="1"/>
      <c r="NL855" s="1"/>
      <c r="NM855" s="1"/>
      <c r="NN855" s="1"/>
      <c r="NO855" s="1"/>
      <c r="NP855" s="1"/>
      <c r="NQ855" s="1"/>
      <c r="NR855" s="1"/>
      <c r="NS855" s="1"/>
      <c r="NT855" s="1"/>
      <c r="NU855" s="1"/>
      <c r="NV855" s="1"/>
      <c r="NW855" s="1"/>
      <c r="NX855" s="1"/>
      <c r="NY855" s="1"/>
      <c r="NZ855" s="1"/>
      <c r="OA855" s="1"/>
      <c r="OB855" s="1"/>
      <c r="OC855" s="1"/>
      <c r="OD855" s="1"/>
      <c r="OE855" s="1"/>
      <c r="OF855" s="1"/>
      <c r="OG855" s="1"/>
      <c r="OH855" s="1"/>
      <c r="OI855" s="1"/>
      <c r="OJ855" s="1"/>
      <c r="OK855" s="1"/>
      <c r="OL855" s="1"/>
      <c r="OM855" s="1"/>
      <c r="ON855" s="1"/>
      <c r="OO855" s="1"/>
      <c r="OP855" s="1"/>
      <c r="OQ855" s="1"/>
      <c r="OR855" s="1"/>
      <c r="OS855" s="1"/>
      <c r="OT855" s="1"/>
      <c r="OU855" s="1"/>
      <c r="OV855" s="1"/>
      <c r="OW855" s="1"/>
      <c r="OX855" s="1"/>
      <c r="OY855" s="1"/>
      <c r="OZ855" s="1"/>
      <c r="PA855" s="1"/>
      <c r="PB855" s="1"/>
      <c r="PC855" s="1"/>
      <c r="PD855" s="1"/>
      <c r="PE855" s="1"/>
      <c r="PF855" s="1"/>
      <c r="PG855" s="1"/>
      <c r="PH855" s="1"/>
      <c r="PI855" s="1"/>
      <c r="PJ855" s="1"/>
      <c r="PK855" s="1"/>
      <c r="PL855" s="1"/>
      <c r="PM855" s="1"/>
      <c r="PN855" s="1"/>
      <c r="PO855" s="1"/>
      <c r="PP855" s="1"/>
      <c r="PQ855" s="1"/>
      <c r="PR855" s="1"/>
      <c r="PS855" s="1"/>
      <c r="PT855" s="1"/>
      <c r="PU855" s="1"/>
      <c r="PV855" s="1"/>
      <c r="PW855" s="1"/>
      <c r="PX855" s="1"/>
      <c r="PY855" s="1"/>
      <c r="PZ855" s="1"/>
    </row>
    <row r="856" spans="1:442" s="91" customFormat="1" ht="96.6" x14ac:dyDescent="0.3">
      <c r="A856" s="36"/>
      <c r="B856" s="238" t="s">
        <v>575</v>
      </c>
      <c r="C856" s="238" t="s">
        <v>567</v>
      </c>
      <c r="D856" s="238" t="s">
        <v>106</v>
      </c>
      <c r="E856" s="227" t="s">
        <v>67</v>
      </c>
      <c r="F856" s="227" t="s">
        <v>134</v>
      </c>
      <c r="G856" s="227" t="s">
        <v>147</v>
      </c>
      <c r="H856" s="238" t="s">
        <v>70</v>
      </c>
      <c r="I856" s="238" t="s">
        <v>79</v>
      </c>
      <c r="J856" s="11" t="s">
        <v>207</v>
      </c>
      <c r="K856" s="7" t="s">
        <v>107</v>
      </c>
      <c r="L856" s="7" t="s">
        <v>86</v>
      </c>
      <c r="M856" s="7">
        <v>40</v>
      </c>
      <c r="N856" s="239" t="s">
        <v>108</v>
      </c>
      <c r="O856" s="238" t="s">
        <v>571</v>
      </c>
      <c r="P856" s="238" t="s">
        <v>75</v>
      </c>
      <c r="Q856" s="238" t="s">
        <v>76</v>
      </c>
      <c r="R856" s="265" t="s">
        <v>77</v>
      </c>
      <c r="S856" s="265" t="s">
        <v>109</v>
      </c>
      <c r="T856" s="271">
        <f>V856+Y856</f>
        <v>142374.45000000001</v>
      </c>
      <c r="U856" s="271" t="s">
        <v>79</v>
      </c>
      <c r="V856" s="261">
        <v>121018.32</v>
      </c>
      <c r="W856" s="261" t="s">
        <v>98</v>
      </c>
      <c r="X856" s="261" t="s">
        <v>98</v>
      </c>
      <c r="Y856" s="261">
        <v>21356.13</v>
      </c>
      <c r="Z856" s="261" t="s">
        <v>98</v>
      </c>
      <c r="AA856" s="261" t="s">
        <v>79</v>
      </c>
      <c r="AB856" s="261">
        <v>47291.77</v>
      </c>
      <c r="AC856" s="239" t="s">
        <v>149</v>
      </c>
      <c r="AD856" s="278" t="s">
        <v>79</v>
      </c>
      <c r="AE856" s="278">
        <f>V856+Y856</f>
        <v>142374.45000000001</v>
      </c>
      <c r="AF856" s="238" t="s">
        <v>79</v>
      </c>
      <c r="AG856" s="239" t="s">
        <v>33</v>
      </c>
      <c r="AH856" s="239" t="s">
        <v>167</v>
      </c>
      <c r="AI856" s="239" t="s">
        <v>232</v>
      </c>
      <c r="AJ856" s="238"/>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c r="JW856" s="1"/>
      <c r="JX856" s="1"/>
      <c r="JY856" s="1"/>
      <c r="JZ856" s="1"/>
      <c r="KA856" s="1"/>
      <c r="KB856" s="1"/>
      <c r="KC856" s="1"/>
      <c r="KD856" s="1"/>
      <c r="KE856" s="1"/>
      <c r="KF856" s="1"/>
      <c r="KG856" s="1"/>
      <c r="KH856" s="1"/>
      <c r="KI856" s="1"/>
      <c r="KJ856" s="1"/>
      <c r="KK856" s="1"/>
      <c r="KL856" s="1"/>
      <c r="KM856" s="1"/>
      <c r="KN856" s="1"/>
      <c r="KO856" s="1"/>
      <c r="KP856" s="1"/>
      <c r="KQ856" s="1"/>
      <c r="KR856" s="1"/>
      <c r="KS856" s="1"/>
      <c r="KT856" s="1"/>
      <c r="KU856" s="1"/>
      <c r="KV856" s="1"/>
      <c r="KW856" s="1"/>
      <c r="KX856" s="1"/>
      <c r="KY856" s="1"/>
      <c r="KZ856" s="1"/>
      <c r="LA856" s="1"/>
      <c r="LB856" s="1"/>
      <c r="LC856" s="1"/>
      <c r="LD856" s="1"/>
      <c r="LE856" s="1"/>
      <c r="LF856" s="1"/>
      <c r="LG856" s="1"/>
      <c r="LH856" s="1"/>
      <c r="LI856" s="1"/>
      <c r="LJ856" s="1"/>
      <c r="LK856" s="1"/>
      <c r="LL856" s="1"/>
      <c r="LM856" s="1"/>
      <c r="LN856" s="1"/>
      <c r="LO856" s="1"/>
      <c r="LP856" s="1"/>
      <c r="LQ856" s="1"/>
      <c r="LR856" s="1"/>
      <c r="LS856" s="1"/>
      <c r="LT856" s="1"/>
      <c r="LU856" s="1"/>
      <c r="LV856" s="1"/>
      <c r="LW856" s="1"/>
      <c r="LX856" s="1"/>
      <c r="LY856" s="1"/>
      <c r="LZ856" s="1"/>
      <c r="MA856" s="1"/>
      <c r="MB856" s="1"/>
      <c r="MC856" s="1"/>
      <c r="MD856" s="1"/>
      <c r="ME856" s="1"/>
      <c r="MF856" s="1"/>
      <c r="MG856" s="1"/>
      <c r="MH856" s="1"/>
      <c r="MI856" s="1"/>
      <c r="MJ856" s="1"/>
      <c r="MK856" s="1"/>
      <c r="ML856" s="1"/>
      <c r="MM856" s="1"/>
      <c r="MN856" s="1"/>
      <c r="MO856" s="1"/>
      <c r="MP856" s="1"/>
      <c r="MQ856" s="1"/>
      <c r="MR856" s="1"/>
      <c r="MS856" s="1"/>
      <c r="MT856" s="1"/>
      <c r="MU856" s="1"/>
      <c r="MV856" s="1"/>
      <c r="MW856" s="1"/>
      <c r="MX856" s="1"/>
      <c r="MY856" s="1"/>
      <c r="MZ856" s="1"/>
      <c r="NA856" s="1"/>
      <c r="NB856" s="1"/>
      <c r="NC856" s="1"/>
      <c r="ND856" s="1"/>
      <c r="NE856" s="1"/>
      <c r="NF856" s="1"/>
      <c r="NG856" s="1"/>
      <c r="NH856" s="1"/>
      <c r="NI856" s="1"/>
      <c r="NJ856" s="1"/>
      <c r="NK856" s="1"/>
      <c r="NL856" s="1"/>
      <c r="NM856" s="1"/>
      <c r="NN856" s="1"/>
      <c r="NO856" s="1"/>
      <c r="NP856" s="1"/>
      <c r="NQ856" s="1"/>
      <c r="NR856" s="1"/>
      <c r="NS856" s="1"/>
      <c r="NT856" s="1"/>
      <c r="NU856" s="1"/>
      <c r="NV856" s="1"/>
      <c r="NW856" s="1"/>
      <c r="NX856" s="1"/>
      <c r="NY856" s="1"/>
      <c r="NZ856" s="1"/>
      <c r="OA856" s="1"/>
      <c r="OB856" s="1"/>
      <c r="OC856" s="1"/>
      <c r="OD856" s="1"/>
      <c r="OE856" s="1"/>
      <c r="OF856" s="1"/>
      <c r="OG856" s="1"/>
      <c r="OH856" s="1"/>
      <c r="OI856" s="1"/>
      <c r="OJ856" s="1"/>
      <c r="OK856" s="1"/>
      <c r="OL856" s="1"/>
      <c r="OM856" s="1"/>
      <c r="ON856" s="1"/>
      <c r="OO856" s="1"/>
      <c r="OP856" s="1"/>
      <c r="OQ856" s="1"/>
      <c r="OR856" s="1"/>
      <c r="OS856" s="1"/>
      <c r="OT856" s="1"/>
      <c r="OU856" s="1"/>
      <c r="OV856" s="1"/>
      <c r="OW856" s="1"/>
      <c r="OX856" s="1"/>
      <c r="OY856" s="1"/>
      <c r="OZ856" s="1"/>
      <c r="PA856" s="1"/>
      <c r="PB856" s="1"/>
      <c r="PC856" s="1"/>
      <c r="PD856" s="1"/>
      <c r="PE856" s="1"/>
      <c r="PF856" s="1"/>
      <c r="PG856" s="1"/>
      <c r="PH856" s="1"/>
      <c r="PI856" s="1"/>
      <c r="PJ856" s="1"/>
      <c r="PK856" s="1"/>
      <c r="PL856" s="1"/>
      <c r="PM856" s="1"/>
      <c r="PN856" s="1"/>
      <c r="PO856" s="1"/>
      <c r="PP856" s="1"/>
      <c r="PQ856" s="1"/>
      <c r="PR856" s="1"/>
      <c r="PS856" s="1"/>
      <c r="PT856" s="1"/>
      <c r="PU856" s="1"/>
      <c r="PV856" s="1"/>
      <c r="PW856" s="1"/>
      <c r="PX856" s="1"/>
      <c r="PY856" s="1"/>
      <c r="PZ856" s="1"/>
    </row>
    <row r="857" spans="1:442" s="91" customFormat="1" ht="41.4" x14ac:dyDescent="0.3">
      <c r="A857" s="36"/>
      <c r="B857" s="238"/>
      <c r="C857" s="238"/>
      <c r="D857" s="238"/>
      <c r="E857" s="227"/>
      <c r="F857" s="227"/>
      <c r="G857" s="227"/>
      <c r="H857" s="238"/>
      <c r="I857" s="238"/>
      <c r="J857" s="11" t="s">
        <v>111</v>
      </c>
      <c r="K857" s="7" t="s">
        <v>112</v>
      </c>
      <c r="L857" s="7" t="s">
        <v>85</v>
      </c>
      <c r="M857" s="7">
        <v>6</v>
      </c>
      <c r="N857" s="239"/>
      <c r="O857" s="238"/>
      <c r="P857" s="238"/>
      <c r="Q857" s="238"/>
      <c r="R857" s="265"/>
      <c r="S857" s="265"/>
      <c r="T857" s="271"/>
      <c r="U857" s="271"/>
      <c r="V857" s="261"/>
      <c r="W857" s="261"/>
      <c r="X857" s="261"/>
      <c r="Y857" s="261"/>
      <c r="Z857" s="261"/>
      <c r="AA857" s="261"/>
      <c r="AB857" s="261"/>
      <c r="AC857" s="239"/>
      <c r="AD857" s="278"/>
      <c r="AE857" s="278"/>
      <c r="AF857" s="238"/>
      <c r="AG857" s="239"/>
      <c r="AH857" s="239"/>
      <c r="AI857" s="239"/>
      <c r="AJ857" s="238"/>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c r="JW857" s="1"/>
      <c r="JX857" s="1"/>
      <c r="JY857" s="1"/>
      <c r="JZ857" s="1"/>
      <c r="KA857" s="1"/>
      <c r="KB857" s="1"/>
      <c r="KC857" s="1"/>
      <c r="KD857" s="1"/>
      <c r="KE857" s="1"/>
      <c r="KF857" s="1"/>
      <c r="KG857" s="1"/>
      <c r="KH857" s="1"/>
      <c r="KI857" s="1"/>
      <c r="KJ857" s="1"/>
      <c r="KK857" s="1"/>
      <c r="KL857" s="1"/>
      <c r="KM857" s="1"/>
      <c r="KN857" s="1"/>
      <c r="KO857" s="1"/>
      <c r="KP857" s="1"/>
      <c r="KQ857" s="1"/>
      <c r="KR857" s="1"/>
      <c r="KS857" s="1"/>
      <c r="KT857" s="1"/>
      <c r="KU857" s="1"/>
      <c r="KV857" s="1"/>
      <c r="KW857" s="1"/>
      <c r="KX857" s="1"/>
      <c r="KY857" s="1"/>
      <c r="KZ857" s="1"/>
      <c r="LA857" s="1"/>
      <c r="LB857" s="1"/>
      <c r="LC857" s="1"/>
      <c r="LD857" s="1"/>
      <c r="LE857" s="1"/>
      <c r="LF857" s="1"/>
      <c r="LG857" s="1"/>
      <c r="LH857" s="1"/>
      <c r="LI857" s="1"/>
      <c r="LJ857" s="1"/>
      <c r="LK857" s="1"/>
      <c r="LL857" s="1"/>
      <c r="LM857" s="1"/>
      <c r="LN857" s="1"/>
      <c r="LO857" s="1"/>
      <c r="LP857" s="1"/>
      <c r="LQ857" s="1"/>
      <c r="LR857" s="1"/>
      <c r="LS857" s="1"/>
      <c r="LT857" s="1"/>
      <c r="LU857" s="1"/>
      <c r="LV857" s="1"/>
      <c r="LW857" s="1"/>
      <c r="LX857" s="1"/>
      <c r="LY857" s="1"/>
      <c r="LZ857" s="1"/>
      <c r="MA857" s="1"/>
      <c r="MB857" s="1"/>
      <c r="MC857" s="1"/>
      <c r="MD857" s="1"/>
      <c r="ME857" s="1"/>
      <c r="MF857" s="1"/>
      <c r="MG857" s="1"/>
      <c r="MH857" s="1"/>
      <c r="MI857" s="1"/>
      <c r="MJ857" s="1"/>
      <c r="MK857" s="1"/>
      <c r="ML857" s="1"/>
      <c r="MM857" s="1"/>
      <c r="MN857" s="1"/>
      <c r="MO857" s="1"/>
      <c r="MP857" s="1"/>
      <c r="MQ857" s="1"/>
      <c r="MR857" s="1"/>
      <c r="MS857" s="1"/>
      <c r="MT857" s="1"/>
      <c r="MU857" s="1"/>
      <c r="MV857" s="1"/>
      <c r="MW857" s="1"/>
      <c r="MX857" s="1"/>
      <c r="MY857" s="1"/>
      <c r="MZ857" s="1"/>
      <c r="NA857" s="1"/>
      <c r="NB857" s="1"/>
      <c r="NC857" s="1"/>
      <c r="ND857" s="1"/>
      <c r="NE857" s="1"/>
      <c r="NF857" s="1"/>
      <c r="NG857" s="1"/>
      <c r="NH857" s="1"/>
      <c r="NI857" s="1"/>
      <c r="NJ857" s="1"/>
      <c r="NK857" s="1"/>
      <c r="NL857" s="1"/>
      <c r="NM857" s="1"/>
      <c r="NN857" s="1"/>
      <c r="NO857" s="1"/>
      <c r="NP857" s="1"/>
      <c r="NQ857" s="1"/>
      <c r="NR857" s="1"/>
      <c r="NS857" s="1"/>
      <c r="NT857" s="1"/>
      <c r="NU857" s="1"/>
      <c r="NV857" s="1"/>
      <c r="NW857" s="1"/>
      <c r="NX857" s="1"/>
      <c r="NY857" s="1"/>
      <c r="NZ857" s="1"/>
      <c r="OA857" s="1"/>
      <c r="OB857" s="1"/>
      <c r="OC857" s="1"/>
      <c r="OD857" s="1"/>
      <c r="OE857" s="1"/>
      <c r="OF857" s="1"/>
      <c r="OG857" s="1"/>
      <c r="OH857" s="1"/>
      <c r="OI857" s="1"/>
      <c r="OJ857" s="1"/>
      <c r="OK857" s="1"/>
      <c r="OL857" s="1"/>
      <c r="OM857" s="1"/>
      <c r="ON857" s="1"/>
      <c r="OO857" s="1"/>
      <c r="OP857" s="1"/>
      <c r="OQ857" s="1"/>
      <c r="OR857" s="1"/>
      <c r="OS857" s="1"/>
      <c r="OT857" s="1"/>
      <c r="OU857" s="1"/>
      <c r="OV857" s="1"/>
      <c r="OW857" s="1"/>
      <c r="OX857" s="1"/>
      <c r="OY857" s="1"/>
      <c r="OZ857" s="1"/>
      <c r="PA857" s="1"/>
      <c r="PB857" s="1"/>
      <c r="PC857" s="1"/>
      <c r="PD857" s="1"/>
      <c r="PE857" s="1"/>
      <c r="PF857" s="1"/>
      <c r="PG857" s="1"/>
      <c r="PH857" s="1"/>
      <c r="PI857" s="1"/>
      <c r="PJ857" s="1"/>
      <c r="PK857" s="1"/>
      <c r="PL857" s="1"/>
      <c r="PM857" s="1"/>
      <c r="PN857" s="1"/>
      <c r="PO857" s="1"/>
      <c r="PP857" s="1"/>
      <c r="PQ857" s="1"/>
      <c r="PR857" s="1"/>
      <c r="PS857" s="1"/>
      <c r="PT857" s="1"/>
      <c r="PU857" s="1"/>
      <c r="PV857" s="1"/>
      <c r="PW857" s="1"/>
      <c r="PX857" s="1"/>
      <c r="PY857" s="1"/>
      <c r="PZ857" s="1"/>
    </row>
    <row r="858" spans="1:442" s="91" customFormat="1" ht="27.6" x14ac:dyDescent="0.3">
      <c r="A858" s="36"/>
      <c r="B858" s="238"/>
      <c r="C858" s="238"/>
      <c r="D858" s="238"/>
      <c r="E858" s="227"/>
      <c r="F858" s="227"/>
      <c r="G858" s="227"/>
      <c r="H858" s="238"/>
      <c r="I858" s="238"/>
      <c r="J858" s="11" t="s">
        <v>127</v>
      </c>
      <c r="K858" s="7" t="s">
        <v>128</v>
      </c>
      <c r="L858" s="7" t="s">
        <v>85</v>
      </c>
      <c r="M858" s="63">
        <v>133</v>
      </c>
      <c r="N858" s="239"/>
      <c r="O858" s="238"/>
      <c r="P858" s="238"/>
      <c r="Q858" s="238"/>
      <c r="R858" s="265"/>
      <c r="S858" s="265"/>
      <c r="T858" s="271"/>
      <c r="U858" s="271"/>
      <c r="V858" s="261"/>
      <c r="W858" s="261"/>
      <c r="X858" s="261"/>
      <c r="Y858" s="261"/>
      <c r="Z858" s="261"/>
      <c r="AA858" s="261"/>
      <c r="AB858" s="261"/>
      <c r="AC858" s="239"/>
      <c r="AD858" s="278"/>
      <c r="AE858" s="278"/>
      <c r="AF858" s="238"/>
      <c r="AG858" s="239"/>
      <c r="AH858" s="239"/>
      <c r="AI858" s="239"/>
      <c r="AJ858" s="238"/>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c r="JW858" s="1"/>
      <c r="JX858" s="1"/>
      <c r="JY858" s="1"/>
      <c r="JZ858" s="1"/>
      <c r="KA858" s="1"/>
      <c r="KB858" s="1"/>
      <c r="KC858" s="1"/>
      <c r="KD858" s="1"/>
      <c r="KE858" s="1"/>
      <c r="KF858" s="1"/>
      <c r="KG858" s="1"/>
      <c r="KH858" s="1"/>
      <c r="KI858" s="1"/>
      <c r="KJ858" s="1"/>
      <c r="KK858" s="1"/>
      <c r="KL858" s="1"/>
      <c r="KM858" s="1"/>
      <c r="KN858" s="1"/>
      <c r="KO858" s="1"/>
      <c r="KP858" s="1"/>
      <c r="KQ858" s="1"/>
      <c r="KR858" s="1"/>
      <c r="KS858" s="1"/>
      <c r="KT858" s="1"/>
      <c r="KU858" s="1"/>
      <c r="KV858" s="1"/>
      <c r="KW858" s="1"/>
      <c r="KX858" s="1"/>
      <c r="KY858" s="1"/>
      <c r="KZ858" s="1"/>
      <c r="LA858" s="1"/>
      <c r="LB858" s="1"/>
      <c r="LC858" s="1"/>
      <c r="LD858" s="1"/>
      <c r="LE858" s="1"/>
      <c r="LF858" s="1"/>
      <c r="LG858" s="1"/>
      <c r="LH858" s="1"/>
      <c r="LI858" s="1"/>
      <c r="LJ858" s="1"/>
      <c r="LK858" s="1"/>
      <c r="LL858" s="1"/>
      <c r="LM858" s="1"/>
      <c r="LN858" s="1"/>
      <c r="LO858" s="1"/>
      <c r="LP858" s="1"/>
      <c r="LQ858" s="1"/>
      <c r="LR858" s="1"/>
      <c r="LS858" s="1"/>
      <c r="LT858" s="1"/>
      <c r="LU858" s="1"/>
      <c r="LV858" s="1"/>
      <c r="LW858" s="1"/>
      <c r="LX858" s="1"/>
      <c r="LY858" s="1"/>
      <c r="LZ858" s="1"/>
      <c r="MA858" s="1"/>
      <c r="MB858" s="1"/>
      <c r="MC858" s="1"/>
      <c r="MD858" s="1"/>
      <c r="ME858" s="1"/>
      <c r="MF858" s="1"/>
      <c r="MG858" s="1"/>
      <c r="MH858" s="1"/>
      <c r="MI858" s="1"/>
      <c r="MJ858" s="1"/>
      <c r="MK858" s="1"/>
      <c r="ML858" s="1"/>
      <c r="MM858" s="1"/>
      <c r="MN858" s="1"/>
      <c r="MO858" s="1"/>
      <c r="MP858" s="1"/>
      <c r="MQ858" s="1"/>
      <c r="MR858" s="1"/>
      <c r="MS858" s="1"/>
      <c r="MT858" s="1"/>
      <c r="MU858" s="1"/>
      <c r="MV858" s="1"/>
      <c r="MW858" s="1"/>
      <c r="MX858" s="1"/>
      <c r="MY858" s="1"/>
      <c r="MZ858" s="1"/>
      <c r="NA858" s="1"/>
      <c r="NB858" s="1"/>
      <c r="NC858" s="1"/>
      <c r="ND858" s="1"/>
      <c r="NE858" s="1"/>
      <c r="NF858" s="1"/>
      <c r="NG858" s="1"/>
      <c r="NH858" s="1"/>
      <c r="NI858" s="1"/>
      <c r="NJ858" s="1"/>
      <c r="NK858" s="1"/>
      <c r="NL858" s="1"/>
      <c r="NM858" s="1"/>
      <c r="NN858" s="1"/>
      <c r="NO858" s="1"/>
      <c r="NP858" s="1"/>
      <c r="NQ858" s="1"/>
      <c r="NR858" s="1"/>
      <c r="NS858" s="1"/>
      <c r="NT858" s="1"/>
      <c r="NU858" s="1"/>
      <c r="NV858" s="1"/>
      <c r="NW858" s="1"/>
      <c r="NX858" s="1"/>
      <c r="NY858" s="1"/>
      <c r="NZ858" s="1"/>
      <c r="OA858" s="1"/>
      <c r="OB858" s="1"/>
      <c r="OC858" s="1"/>
      <c r="OD858" s="1"/>
      <c r="OE858" s="1"/>
      <c r="OF858" s="1"/>
      <c r="OG858" s="1"/>
      <c r="OH858" s="1"/>
      <c r="OI858" s="1"/>
      <c r="OJ858" s="1"/>
      <c r="OK858" s="1"/>
      <c r="OL858" s="1"/>
      <c r="OM858" s="1"/>
      <c r="ON858" s="1"/>
      <c r="OO858" s="1"/>
      <c r="OP858" s="1"/>
      <c r="OQ858" s="1"/>
      <c r="OR858" s="1"/>
      <c r="OS858" s="1"/>
      <c r="OT858" s="1"/>
      <c r="OU858" s="1"/>
      <c r="OV858" s="1"/>
      <c r="OW858" s="1"/>
      <c r="OX858" s="1"/>
      <c r="OY858" s="1"/>
      <c r="OZ858" s="1"/>
      <c r="PA858" s="1"/>
      <c r="PB858" s="1"/>
      <c r="PC858" s="1"/>
      <c r="PD858" s="1"/>
      <c r="PE858" s="1"/>
      <c r="PF858" s="1"/>
      <c r="PG858" s="1"/>
      <c r="PH858" s="1"/>
      <c r="PI858" s="1"/>
      <c r="PJ858" s="1"/>
      <c r="PK858" s="1"/>
      <c r="PL858" s="1"/>
      <c r="PM858" s="1"/>
      <c r="PN858" s="1"/>
      <c r="PO858" s="1"/>
      <c r="PP858" s="1"/>
      <c r="PQ858" s="1"/>
      <c r="PR858" s="1"/>
      <c r="PS858" s="1"/>
      <c r="PT858" s="1"/>
      <c r="PU858" s="1"/>
      <c r="PV858" s="1"/>
      <c r="PW858" s="1"/>
      <c r="PX858" s="1"/>
      <c r="PY858" s="1"/>
      <c r="PZ858" s="1"/>
    </row>
    <row r="859" spans="1:442" s="91" customFormat="1" ht="96.6" x14ac:dyDescent="0.3">
      <c r="A859" s="36"/>
      <c r="B859" s="238" t="s">
        <v>1162</v>
      </c>
      <c r="C859" s="238" t="s">
        <v>569</v>
      </c>
      <c r="D859" s="238" t="s">
        <v>106</v>
      </c>
      <c r="E859" s="227" t="s">
        <v>67</v>
      </c>
      <c r="F859" s="227" t="s">
        <v>134</v>
      </c>
      <c r="G859" s="227" t="s">
        <v>147</v>
      </c>
      <c r="H859" s="238" t="s">
        <v>70</v>
      </c>
      <c r="I859" s="238" t="s">
        <v>79</v>
      </c>
      <c r="J859" s="11" t="s">
        <v>207</v>
      </c>
      <c r="K859" s="7" t="s">
        <v>107</v>
      </c>
      <c r="L859" s="7" t="s">
        <v>86</v>
      </c>
      <c r="M859" s="7">
        <v>40</v>
      </c>
      <c r="N859" s="239" t="s">
        <v>108</v>
      </c>
      <c r="O859" s="238" t="s">
        <v>571</v>
      </c>
      <c r="P859" s="238" t="s">
        <v>75</v>
      </c>
      <c r="Q859" s="238" t="s">
        <v>76</v>
      </c>
      <c r="R859" s="265" t="s">
        <v>77</v>
      </c>
      <c r="S859" s="265" t="s">
        <v>109</v>
      </c>
      <c r="T859" s="271">
        <f>V859+Y859</f>
        <v>33649.24</v>
      </c>
      <c r="U859" s="271" t="s">
        <v>79</v>
      </c>
      <c r="V859" s="261">
        <v>28601.86</v>
      </c>
      <c r="W859" s="261" t="s">
        <v>98</v>
      </c>
      <c r="X859" s="261" t="s">
        <v>79</v>
      </c>
      <c r="Y859" s="261">
        <v>5047.38</v>
      </c>
      <c r="Z859" s="261" t="s">
        <v>98</v>
      </c>
      <c r="AA859" s="261" t="s">
        <v>79</v>
      </c>
      <c r="AB859" s="261">
        <v>11181</v>
      </c>
      <c r="AC859" s="239" t="s">
        <v>149</v>
      </c>
      <c r="AD859" s="278" t="s">
        <v>79</v>
      </c>
      <c r="AE859" s="278">
        <f>V859+Y859</f>
        <v>33649.24</v>
      </c>
      <c r="AF859" s="238" t="s">
        <v>79</v>
      </c>
      <c r="AG859" s="239" t="s">
        <v>33</v>
      </c>
      <c r="AH859" s="239" t="s">
        <v>167</v>
      </c>
      <c r="AI859" s="239" t="s">
        <v>232</v>
      </c>
      <c r="AJ859" s="238"/>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c r="JW859" s="1"/>
      <c r="JX859" s="1"/>
      <c r="JY859" s="1"/>
      <c r="JZ859" s="1"/>
      <c r="KA859" s="1"/>
      <c r="KB859" s="1"/>
      <c r="KC859" s="1"/>
      <c r="KD859" s="1"/>
      <c r="KE859" s="1"/>
      <c r="KF859" s="1"/>
      <c r="KG859" s="1"/>
      <c r="KH859" s="1"/>
      <c r="KI859" s="1"/>
      <c r="KJ859" s="1"/>
      <c r="KK859" s="1"/>
      <c r="KL859" s="1"/>
      <c r="KM859" s="1"/>
      <c r="KN859" s="1"/>
      <c r="KO859" s="1"/>
      <c r="KP859" s="1"/>
      <c r="KQ859" s="1"/>
      <c r="KR859" s="1"/>
      <c r="KS859" s="1"/>
      <c r="KT859" s="1"/>
      <c r="KU859" s="1"/>
      <c r="KV859" s="1"/>
      <c r="KW859" s="1"/>
      <c r="KX859" s="1"/>
      <c r="KY859" s="1"/>
      <c r="KZ859" s="1"/>
      <c r="LA859" s="1"/>
      <c r="LB859" s="1"/>
      <c r="LC859" s="1"/>
      <c r="LD859" s="1"/>
      <c r="LE859" s="1"/>
      <c r="LF859" s="1"/>
      <c r="LG859" s="1"/>
      <c r="LH859" s="1"/>
      <c r="LI859" s="1"/>
      <c r="LJ859" s="1"/>
      <c r="LK859" s="1"/>
      <c r="LL859" s="1"/>
      <c r="LM859" s="1"/>
      <c r="LN859" s="1"/>
      <c r="LO859" s="1"/>
      <c r="LP859" s="1"/>
      <c r="LQ859" s="1"/>
      <c r="LR859" s="1"/>
      <c r="LS859" s="1"/>
      <c r="LT859" s="1"/>
      <c r="LU859" s="1"/>
      <c r="LV859" s="1"/>
      <c r="LW859" s="1"/>
      <c r="LX859" s="1"/>
      <c r="LY859" s="1"/>
      <c r="LZ859" s="1"/>
      <c r="MA859" s="1"/>
      <c r="MB859" s="1"/>
      <c r="MC859" s="1"/>
      <c r="MD859" s="1"/>
      <c r="ME859" s="1"/>
      <c r="MF859" s="1"/>
      <c r="MG859" s="1"/>
      <c r="MH859" s="1"/>
      <c r="MI859" s="1"/>
      <c r="MJ859" s="1"/>
      <c r="MK859" s="1"/>
      <c r="ML859" s="1"/>
      <c r="MM859" s="1"/>
      <c r="MN859" s="1"/>
      <c r="MO859" s="1"/>
      <c r="MP859" s="1"/>
      <c r="MQ859" s="1"/>
      <c r="MR859" s="1"/>
      <c r="MS859" s="1"/>
      <c r="MT859" s="1"/>
      <c r="MU859" s="1"/>
      <c r="MV859" s="1"/>
      <c r="MW859" s="1"/>
      <c r="MX859" s="1"/>
      <c r="MY859" s="1"/>
      <c r="MZ859" s="1"/>
      <c r="NA859" s="1"/>
      <c r="NB859" s="1"/>
      <c r="NC859" s="1"/>
      <c r="ND859" s="1"/>
      <c r="NE859" s="1"/>
      <c r="NF859" s="1"/>
      <c r="NG859" s="1"/>
      <c r="NH859" s="1"/>
      <c r="NI859" s="1"/>
      <c r="NJ859" s="1"/>
      <c r="NK859" s="1"/>
      <c r="NL859" s="1"/>
      <c r="NM859" s="1"/>
      <c r="NN859" s="1"/>
      <c r="NO859" s="1"/>
      <c r="NP859" s="1"/>
      <c r="NQ859" s="1"/>
      <c r="NR859" s="1"/>
      <c r="NS859" s="1"/>
      <c r="NT859" s="1"/>
      <c r="NU859" s="1"/>
      <c r="NV859" s="1"/>
      <c r="NW859" s="1"/>
      <c r="NX859" s="1"/>
      <c r="NY859" s="1"/>
      <c r="NZ859" s="1"/>
      <c r="OA859" s="1"/>
      <c r="OB859" s="1"/>
      <c r="OC859" s="1"/>
      <c r="OD859" s="1"/>
      <c r="OE859" s="1"/>
      <c r="OF859" s="1"/>
      <c r="OG859" s="1"/>
      <c r="OH859" s="1"/>
      <c r="OI859" s="1"/>
      <c r="OJ859" s="1"/>
      <c r="OK859" s="1"/>
      <c r="OL859" s="1"/>
      <c r="OM859" s="1"/>
      <c r="ON859" s="1"/>
      <c r="OO859" s="1"/>
      <c r="OP859" s="1"/>
      <c r="OQ859" s="1"/>
      <c r="OR859" s="1"/>
      <c r="OS859" s="1"/>
      <c r="OT859" s="1"/>
      <c r="OU859" s="1"/>
      <c r="OV859" s="1"/>
      <c r="OW859" s="1"/>
      <c r="OX859" s="1"/>
      <c r="OY859" s="1"/>
      <c r="OZ859" s="1"/>
      <c r="PA859" s="1"/>
      <c r="PB859" s="1"/>
      <c r="PC859" s="1"/>
      <c r="PD859" s="1"/>
      <c r="PE859" s="1"/>
      <c r="PF859" s="1"/>
      <c r="PG859" s="1"/>
      <c r="PH859" s="1"/>
      <c r="PI859" s="1"/>
      <c r="PJ859" s="1"/>
      <c r="PK859" s="1"/>
      <c r="PL859" s="1"/>
      <c r="PM859" s="1"/>
      <c r="PN859" s="1"/>
      <c r="PO859" s="1"/>
      <c r="PP859" s="1"/>
      <c r="PQ859" s="1"/>
      <c r="PR859" s="1"/>
      <c r="PS859" s="1"/>
      <c r="PT859" s="1"/>
      <c r="PU859" s="1"/>
      <c r="PV859" s="1"/>
      <c r="PW859" s="1"/>
      <c r="PX859" s="1"/>
      <c r="PY859" s="1"/>
      <c r="PZ859" s="1"/>
    </row>
    <row r="860" spans="1:442" s="91" customFormat="1" ht="56.7" customHeight="1" x14ac:dyDescent="0.3">
      <c r="A860" s="36"/>
      <c r="B860" s="238"/>
      <c r="C860" s="238"/>
      <c r="D860" s="238"/>
      <c r="E860" s="227"/>
      <c r="F860" s="227"/>
      <c r="G860" s="227"/>
      <c r="H860" s="238"/>
      <c r="I860" s="238"/>
      <c r="J860" s="11" t="s">
        <v>111</v>
      </c>
      <c r="K860" s="7" t="s">
        <v>112</v>
      </c>
      <c r="L860" s="7" t="s">
        <v>85</v>
      </c>
      <c r="M860" s="7">
        <v>3</v>
      </c>
      <c r="N860" s="239"/>
      <c r="O860" s="238"/>
      <c r="P860" s="238"/>
      <c r="Q860" s="238"/>
      <c r="R860" s="265"/>
      <c r="S860" s="265"/>
      <c r="T860" s="271"/>
      <c r="U860" s="271"/>
      <c r="V860" s="261"/>
      <c r="W860" s="261"/>
      <c r="X860" s="261"/>
      <c r="Y860" s="261"/>
      <c r="Z860" s="261"/>
      <c r="AA860" s="261"/>
      <c r="AB860" s="261"/>
      <c r="AC860" s="239"/>
      <c r="AD860" s="278"/>
      <c r="AE860" s="278"/>
      <c r="AF860" s="238"/>
      <c r="AG860" s="239"/>
      <c r="AH860" s="239"/>
      <c r="AI860" s="239"/>
      <c r="AJ860" s="238"/>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c r="JW860" s="1"/>
      <c r="JX860" s="1"/>
      <c r="JY860" s="1"/>
      <c r="JZ860" s="1"/>
      <c r="KA860" s="1"/>
      <c r="KB860" s="1"/>
      <c r="KC860" s="1"/>
      <c r="KD860" s="1"/>
      <c r="KE860" s="1"/>
      <c r="KF860" s="1"/>
      <c r="KG860" s="1"/>
      <c r="KH860" s="1"/>
      <c r="KI860" s="1"/>
      <c r="KJ860" s="1"/>
      <c r="KK860" s="1"/>
      <c r="KL860" s="1"/>
      <c r="KM860" s="1"/>
      <c r="KN860" s="1"/>
      <c r="KO860" s="1"/>
      <c r="KP860" s="1"/>
      <c r="KQ860" s="1"/>
      <c r="KR860" s="1"/>
      <c r="KS860" s="1"/>
      <c r="KT860" s="1"/>
      <c r="KU860" s="1"/>
      <c r="KV860" s="1"/>
      <c r="KW860" s="1"/>
      <c r="KX860" s="1"/>
      <c r="KY860" s="1"/>
      <c r="KZ860" s="1"/>
      <c r="LA860" s="1"/>
      <c r="LB860" s="1"/>
      <c r="LC860" s="1"/>
      <c r="LD860" s="1"/>
      <c r="LE860" s="1"/>
      <c r="LF860" s="1"/>
      <c r="LG860" s="1"/>
      <c r="LH860" s="1"/>
      <c r="LI860" s="1"/>
      <c r="LJ860" s="1"/>
      <c r="LK860" s="1"/>
      <c r="LL860" s="1"/>
      <c r="LM860" s="1"/>
      <c r="LN860" s="1"/>
      <c r="LO860" s="1"/>
      <c r="LP860" s="1"/>
      <c r="LQ860" s="1"/>
      <c r="LR860" s="1"/>
      <c r="LS860" s="1"/>
      <c r="LT860" s="1"/>
      <c r="LU860" s="1"/>
      <c r="LV860" s="1"/>
      <c r="LW860" s="1"/>
      <c r="LX860" s="1"/>
      <c r="LY860" s="1"/>
      <c r="LZ860" s="1"/>
      <c r="MA860" s="1"/>
      <c r="MB860" s="1"/>
      <c r="MC860" s="1"/>
      <c r="MD860" s="1"/>
      <c r="ME860" s="1"/>
      <c r="MF860" s="1"/>
      <c r="MG860" s="1"/>
      <c r="MH860" s="1"/>
      <c r="MI860" s="1"/>
      <c r="MJ860" s="1"/>
      <c r="MK860" s="1"/>
      <c r="ML860" s="1"/>
      <c r="MM860" s="1"/>
      <c r="MN860" s="1"/>
      <c r="MO860" s="1"/>
      <c r="MP860" s="1"/>
      <c r="MQ860" s="1"/>
      <c r="MR860" s="1"/>
      <c r="MS860" s="1"/>
      <c r="MT860" s="1"/>
      <c r="MU860" s="1"/>
      <c r="MV860" s="1"/>
      <c r="MW860" s="1"/>
      <c r="MX860" s="1"/>
      <c r="MY860" s="1"/>
      <c r="MZ860" s="1"/>
      <c r="NA860" s="1"/>
      <c r="NB860" s="1"/>
      <c r="NC860" s="1"/>
      <c r="ND860" s="1"/>
      <c r="NE860" s="1"/>
      <c r="NF860" s="1"/>
      <c r="NG860" s="1"/>
      <c r="NH860" s="1"/>
      <c r="NI860" s="1"/>
      <c r="NJ860" s="1"/>
      <c r="NK860" s="1"/>
      <c r="NL860" s="1"/>
      <c r="NM860" s="1"/>
      <c r="NN860" s="1"/>
      <c r="NO860" s="1"/>
      <c r="NP860" s="1"/>
      <c r="NQ860" s="1"/>
      <c r="NR860" s="1"/>
      <c r="NS860" s="1"/>
      <c r="NT860" s="1"/>
      <c r="NU860" s="1"/>
      <c r="NV860" s="1"/>
      <c r="NW860" s="1"/>
      <c r="NX860" s="1"/>
      <c r="NY860" s="1"/>
      <c r="NZ860" s="1"/>
      <c r="OA860" s="1"/>
      <c r="OB860" s="1"/>
      <c r="OC860" s="1"/>
      <c r="OD860" s="1"/>
      <c r="OE860" s="1"/>
      <c r="OF860" s="1"/>
      <c r="OG860" s="1"/>
      <c r="OH860" s="1"/>
      <c r="OI860" s="1"/>
      <c r="OJ860" s="1"/>
      <c r="OK860" s="1"/>
      <c r="OL860" s="1"/>
      <c r="OM860" s="1"/>
      <c r="ON860" s="1"/>
      <c r="OO860" s="1"/>
      <c r="OP860" s="1"/>
      <c r="OQ860" s="1"/>
      <c r="OR860" s="1"/>
      <c r="OS860" s="1"/>
      <c r="OT860" s="1"/>
      <c r="OU860" s="1"/>
      <c r="OV860" s="1"/>
      <c r="OW860" s="1"/>
      <c r="OX860" s="1"/>
      <c r="OY860" s="1"/>
      <c r="OZ860" s="1"/>
      <c r="PA860" s="1"/>
      <c r="PB860" s="1"/>
      <c r="PC860" s="1"/>
      <c r="PD860" s="1"/>
      <c r="PE860" s="1"/>
      <c r="PF860" s="1"/>
      <c r="PG860" s="1"/>
      <c r="PH860" s="1"/>
      <c r="PI860" s="1"/>
      <c r="PJ860" s="1"/>
      <c r="PK860" s="1"/>
      <c r="PL860" s="1"/>
      <c r="PM860" s="1"/>
      <c r="PN860" s="1"/>
      <c r="PO860" s="1"/>
      <c r="PP860" s="1"/>
      <c r="PQ860" s="1"/>
      <c r="PR860" s="1"/>
      <c r="PS860" s="1"/>
      <c r="PT860" s="1"/>
      <c r="PU860" s="1"/>
      <c r="PV860" s="1"/>
      <c r="PW860" s="1"/>
      <c r="PX860" s="1"/>
      <c r="PY860" s="1"/>
      <c r="PZ860" s="1"/>
    </row>
    <row r="861" spans="1:442" s="91" customFormat="1" ht="64.5" customHeight="1" x14ac:dyDescent="0.3">
      <c r="A861" s="36"/>
      <c r="B861" s="238"/>
      <c r="C861" s="238"/>
      <c r="D861" s="238"/>
      <c r="E861" s="227"/>
      <c r="F861" s="227"/>
      <c r="G861" s="227"/>
      <c r="H861" s="238"/>
      <c r="I861" s="238"/>
      <c r="J861" s="11" t="s">
        <v>127</v>
      </c>
      <c r="K861" s="7" t="s">
        <v>128</v>
      </c>
      <c r="L861" s="7" t="s">
        <v>85</v>
      </c>
      <c r="M861" s="63">
        <v>34</v>
      </c>
      <c r="N861" s="239"/>
      <c r="O861" s="238"/>
      <c r="P861" s="238"/>
      <c r="Q861" s="238"/>
      <c r="R861" s="265"/>
      <c r="S861" s="265"/>
      <c r="T861" s="271"/>
      <c r="U861" s="271"/>
      <c r="V861" s="261"/>
      <c r="W861" s="261"/>
      <c r="X861" s="261"/>
      <c r="Y861" s="261"/>
      <c r="Z861" s="261"/>
      <c r="AA861" s="261"/>
      <c r="AB861" s="261"/>
      <c r="AC861" s="239"/>
      <c r="AD861" s="278"/>
      <c r="AE861" s="278"/>
      <c r="AF861" s="238"/>
      <c r="AG861" s="239"/>
      <c r="AH861" s="239"/>
      <c r="AI861" s="239"/>
      <c r="AJ861" s="238"/>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c r="JW861" s="1"/>
      <c r="JX861" s="1"/>
      <c r="JY861" s="1"/>
      <c r="JZ861" s="1"/>
      <c r="KA861" s="1"/>
      <c r="KB861" s="1"/>
      <c r="KC861" s="1"/>
      <c r="KD861" s="1"/>
      <c r="KE861" s="1"/>
      <c r="KF861" s="1"/>
      <c r="KG861" s="1"/>
      <c r="KH861" s="1"/>
      <c r="KI861" s="1"/>
      <c r="KJ861" s="1"/>
      <c r="KK861" s="1"/>
      <c r="KL861" s="1"/>
      <c r="KM861" s="1"/>
      <c r="KN861" s="1"/>
      <c r="KO861" s="1"/>
      <c r="KP861" s="1"/>
      <c r="KQ861" s="1"/>
      <c r="KR861" s="1"/>
      <c r="KS861" s="1"/>
      <c r="KT861" s="1"/>
      <c r="KU861" s="1"/>
      <c r="KV861" s="1"/>
      <c r="KW861" s="1"/>
      <c r="KX861" s="1"/>
      <c r="KY861" s="1"/>
      <c r="KZ861" s="1"/>
      <c r="LA861" s="1"/>
      <c r="LB861" s="1"/>
      <c r="LC861" s="1"/>
      <c r="LD861" s="1"/>
      <c r="LE861" s="1"/>
      <c r="LF861" s="1"/>
      <c r="LG861" s="1"/>
      <c r="LH861" s="1"/>
      <c r="LI861" s="1"/>
      <c r="LJ861" s="1"/>
      <c r="LK861" s="1"/>
      <c r="LL861" s="1"/>
      <c r="LM861" s="1"/>
      <c r="LN861" s="1"/>
      <c r="LO861" s="1"/>
      <c r="LP861" s="1"/>
      <c r="LQ861" s="1"/>
      <c r="LR861" s="1"/>
      <c r="LS861" s="1"/>
      <c r="LT861" s="1"/>
      <c r="LU861" s="1"/>
      <c r="LV861" s="1"/>
      <c r="LW861" s="1"/>
      <c r="LX861" s="1"/>
      <c r="LY861" s="1"/>
      <c r="LZ861" s="1"/>
      <c r="MA861" s="1"/>
      <c r="MB861" s="1"/>
      <c r="MC861" s="1"/>
      <c r="MD861" s="1"/>
      <c r="ME861" s="1"/>
      <c r="MF861" s="1"/>
      <c r="MG861" s="1"/>
      <c r="MH861" s="1"/>
      <c r="MI861" s="1"/>
      <c r="MJ861" s="1"/>
      <c r="MK861" s="1"/>
      <c r="ML861" s="1"/>
      <c r="MM861" s="1"/>
      <c r="MN861" s="1"/>
      <c r="MO861" s="1"/>
      <c r="MP861" s="1"/>
      <c r="MQ861" s="1"/>
      <c r="MR861" s="1"/>
      <c r="MS861" s="1"/>
      <c r="MT861" s="1"/>
      <c r="MU861" s="1"/>
      <c r="MV861" s="1"/>
      <c r="MW861" s="1"/>
      <c r="MX861" s="1"/>
      <c r="MY861" s="1"/>
      <c r="MZ861" s="1"/>
      <c r="NA861" s="1"/>
      <c r="NB861" s="1"/>
      <c r="NC861" s="1"/>
      <c r="ND861" s="1"/>
      <c r="NE861" s="1"/>
      <c r="NF861" s="1"/>
      <c r="NG861" s="1"/>
      <c r="NH861" s="1"/>
      <c r="NI861" s="1"/>
      <c r="NJ861" s="1"/>
      <c r="NK861" s="1"/>
      <c r="NL861" s="1"/>
      <c r="NM861" s="1"/>
      <c r="NN861" s="1"/>
      <c r="NO861" s="1"/>
      <c r="NP861" s="1"/>
      <c r="NQ861" s="1"/>
      <c r="NR861" s="1"/>
      <c r="NS861" s="1"/>
      <c r="NT861" s="1"/>
      <c r="NU861" s="1"/>
      <c r="NV861" s="1"/>
      <c r="NW861" s="1"/>
      <c r="NX861" s="1"/>
      <c r="NY861" s="1"/>
      <c r="NZ861" s="1"/>
      <c r="OA861" s="1"/>
      <c r="OB861" s="1"/>
      <c r="OC861" s="1"/>
      <c r="OD861" s="1"/>
      <c r="OE861" s="1"/>
      <c r="OF861" s="1"/>
      <c r="OG861" s="1"/>
      <c r="OH861" s="1"/>
      <c r="OI861" s="1"/>
      <c r="OJ861" s="1"/>
      <c r="OK861" s="1"/>
      <c r="OL861" s="1"/>
      <c r="OM861" s="1"/>
      <c r="ON861" s="1"/>
      <c r="OO861" s="1"/>
      <c r="OP861" s="1"/>
      <c r="OQ861" s="1"/>
      <c r="OR861" s="1"/>
      <c r="OS861" s="1"/>
      <c r="OT861" s="1"/>
      <c r="OU861" s="1"/>
      <c r="OV861" s="1"/>
      <c r="OW861" s="1"/>
      <c r="OX861" s="1"/>
      <c r="OY861" s="1"/>
      <c r="OZ861" s="1"/>
      <c r="PA861" s="1"/>
      <c r="PB861" s="1"/>
      <c r="PC861" s="1"/>
      <c r="PD861" s="1"/>
      <c r="PE861" s="1"/>
      <c r="PF861" s="1"/>
      <c r="PG861" s="1"/>
      <c r="PH861" s="1"/>
      <c r="PI861" s="1"/>
      <c r="PJ861" s="1"/>
      <c r="PK861" s="1"/>
      <c r="PL861" s="1"/>
      <c r="PM861" s="1"/>
      <c r="PN861" s="1"/>
      <c r="PO861" s="1"/>
      <c r="PP861" s="1"/>
      <c r="PQ861" s="1"/>
      <c r="PR861" s="1"/>
      <c r="PS861" s="1"/>
      <c r="PT861" s="1"/>
      <c r="PU861" s="1"/>
      <c r="PV861" s="1"/>
      <c r="PW861" s="1"/>
      <c r="PX861" s="1"/>
      <c r="PY861" s="1"/>
      <c r="PZ861" s="1"/>
    </row>
    <row r="862" spans="1:442" s="91" customFormat="1" ht="96.6" x14ac:dyDescent="0.3">
      <c r="A862" s="36"/>
      <c r="B862" s="270" t="s">
        <v>1283</v>
      </c>
      <c r="C862" s="270" t="s">
        <v>572</v>
      </c>
      <c r="D862" s="270" t="s">
        <v>106</v>
      </c>
      <c r="E862" s="322" t="s">
        <v>67</v>
      </c>
      <c r="F862" s="322" t="s">
        <v>134</v>
      </c>
      <c r="G862" s="322" t="s">
        <v>147</v>
      </c>
      <c r="H862" s="270" t="s">
        <v>70</v>
      </c>
      <c r="I862" s="270" t="s">
        <v>79</v>
      </c>
      <c r="J862" s="20" t="s">
        <v>207</v>
      </c>
      <c r="K862" s="27" t="s">
        <v>107</v>
      </c>
      <c r="L862" s="27" t="s">
        <v>86</v>
      </c>
      <c r="M862" s="27">
        <v>40</v>
      </c>
      <c r="N862" s="279" t="s">
        <v>108</v>
      </c>
      <c r="O862" s="270" t="s">
        <v>571</v>
      </c>
      <c r="P862" s="270" t="s">
        <v>75</v>
      </c>
      <c r="Q862" s="270" t="s">
        <v>76</v>
      </c>
      <c r="R862" s="310" t="s">
        <v>77</v>
      </c>
      <c r="S862" s="310" t="s">
        <v>109</v>
      </c>
      <c r="T862" s="286">
        <f>V862+Y862</f>
        <v>26163.43</v>
      </c>
      <c r="U862" s="286" t="s">
        <v>79</v>
      </c>
      <c r="V862" s="269">
        <v>22238.91</v>
      </c>
      <c r="W862" s="269" t="s">
        <v>98</v>
      </c>
      <c r="X862" s="269" t="s">
        <v>79</v>
      </c>
      <c r="Y862" s="269">
        <v>3924.52</v>
      </c>
      <c r="Z862" s="269" t="s">
        <v>98</v>
      </c>
      <c r="AA862" s="269" t="s">
        <v>79</v>
      </c>
      <c r="AB862" s="269">
        <v>8693.5400000000009</v>
      </c>
      <c r="AC862" s="279" t="s">
        <v>149</v>
      </c>
      <c r="AD862" s="295" t="s">
        <v>79</v>
      </c>
      <c r="AE862" s="295">
        <f>V862+Y862</f>
        <v>26163.43</v>
      </c>
      <c r="AF862" s="270" t="s">
        <v>79</v>
      </c>
      <c r="AG862" s="279" t="s">
        <v>33</v>
      </c>
      <c r="AH862" s="279" t="s">
        <v>167</v>
      </c>
      <c r="AI862" s="279" t="s">
        <v>232</v>
      </c>
      <c r="AJ862" s="270"/>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c r="JW862" s="1"/>
      <c r="JX862" s="1"/>
      <c r="JY862" s="1"/>
      <c r="JZ862" s="1"/>
      <c r="KA862" s="1"/>
      <c r="KB862" s="1"/>
      <c r="KC862" s="1"/>
      <c r="KD862" s="1"/>
      <c r="KE862" s="1"/>
      <c r="KF862" s="1"/>
      <c r="KG862" s="1"/>
      <c r="KH862" s="1"/>
      <c r="KI862" s="1"/>
      <c r="KJ862" s="1"/>
      <c r="KK862" s="1"/>
      <c r="KL862" s="1"/>
      <c r="KM862" s="1"/>
      <c r="KN862" s="1"/>
      <c r="KO862" s="1"/>
      <c r="KP862" s="1"/>
      <c r="KQ862" s="1"/>
      <c r="KR862" s="1"/>
      <c r="KS862" s="1"/>
      <c r="KT862" s="1"/>
      <c r="KU862" s="1"/>
      <c r="KV862" s="1"/>
      <c r="KW862" s="1"/>
      <c r="KX862" s="1"/>
      <c r="KY862" s="1"/>
      <c r="KZ862" s="1"/>
      <c r="LA862" s="1"/>
      <c r="LB862" s="1"/>
      <c r="LC862" s="1"/>
      <c r="LD862" s="1"/>
      <c r="LE862" s="1"/>
      <c r="LF862" s="1"/>
      <c r="LG862" s="1"/>
      <c r="LH862" s="1"/>
      <c r="LI862" s="1"/>
      <c r="LJ862" s="1"/>
      <c r="LK862" s="1"/>
      <c r="LL862" s="1"/>
      <c r="LM862" s="1"/>
      <c r="LN862" s="1"/>
      <c r="LO862" s="1"/>
      <c r="LP862" s="1"/>
      <c r="LQ862" s="1"/>
      <c r="LR862" s="1"/>
      <c r="LS862" s="1"/>
      <c r="LT862" s="1"/>
      <c r="LU862" s="1"/>
      <c r="LV862" s="1"/>
      <c r="LW862" s="1"/>
      <c r="LX862" s="1"/>
      <c r="LY862" s="1"/>
      <c r="LZ862" s="1"/>
      <c r="MA862" s="1"/>
      <c r="MB862" s="1"/>
      <c r="MC862" s="1"/>
      <c r="MD862" s="1"/>
      <c r="ME862" s="1"/>
      <c r="MF862" s="1"/>
      <c r="MG862" s="1"/>
      <c r="MH862" s="1"/>
      <c r="MI862" s="1"/>
      <c r="MJ862" s="1"/>
      <c r="MK862" s="1"/>
      <c r="ML862" s="1"/>
      <c r="MM862" s="1"/>
      <c r="MN862" s="1"/>
      <c r="MO862" s="1"/>
      <c r="MP862" s="1"/>
      <c r="MQ862" s="1"/>
      <c r="MR862" s="1"/>
      <c r="MS862" s="1"/>
      <c r="MT862" s="1"/>
      <c r="MU862" s="1"/>
      <c r="MV862" s="1"/>
      <c r="MW862" s="1"/>
      <c r="MX862" s="1"/>
      <c r="MY862" s="1"/>
      <c r="MZ862" s="1"/>
      <c r="NA862" s="1"/>
      <c r="NB862" s="1"/>
      <c r="NC862" s="1"/>
      <c r="ND862" s="1"/>
      <c r="NE862" s="1"/>
      <c r="NF862" s="1"/>
      <c r="NG862" s="1"/>
      <c r="NH862" s="1"/>
      <c r="NI862" s="1"/>
      <c r="NJ862" s="1"/>
      <c r="NK862" s="1"/>
      <c r="NL862" s="1"/>
      <c r="NM862" s="1"/>
      <c r="NN862" s="1"/>
      <c r="NO862" s="1"/>
      <c r="NP862" s="1"/>
      <c r="NQ862" s="1"/>
      <c r="NR862" s="1"/>
      <c r="NS862" s="1"/>
      <c r="NT862" s="1"/>
      <c r="NU862" s="1"/>
      <c r="NV862" s="1"/>
      <c r="NW862" s="1"/>
      <c r="NX862" s="1"/>
      <c r="NY862" s="1"/>
      <c r="NZ862" s="1"/>
      <c r="OA862" s="1"/>
      <c r="OB862" s="1"/>
      <c r="OC862" s="1"/>
      <c r="OD862" s="1"/>
      <c r="OE862" s="1"/>
      <c r="OF862" s="1"/>
      <c r="OG862" s="1"/>
      <c r="OH862" s="1"/>
      <c r="OI862" s="1"/>
      <c r="OJ862" s="1"/>
      <c r="OK862" s="1"/>
      <c r="OL862" s="1"/>
      <c r="OM862" s="1"/>
      <c r="ON862" s="1"/>
      <c r="OO862" s="1"/>
      <c r="OP862" s="1"/>
      <c r="OQ862" s="1"/>
      <c r="OR862" s="1"/>
      <c r="OS862" s="1"/>
      <c r="OT862" s="1"/>
      <c r="OU862" s="1"/>
      <c r="OV862" s="1"/>
      <c r="OW862" s="1"/>
      <c r="OX862" s="1"/>
      <c r="OY862" s="1"/>
      <c r="OZ862" s="1"/>
      <c r="PA862" s="1"/>
      <c r="PB862" s="1"/>
      <c r="PC862" s="1"/>
      <c r="PD862" s="1"/>
      <c r="PE862" s="1"/>
      <c r="PF862" s="1"/>
      <c r="PG862" s="1"/>
      <c r="PH862" s="1"/>
      <c r="PI862" s="1"/>
      <c r="PJ862" s="1"/>
      <c r="PK862" s="1"/>
      <c r="PL862" s="1"/>
      <c r="PM862" s="1"/>
      <c r="PN862" s="1"/>
      <c r="PO862" s="1"/>
      <c r="PP862" s="1"/>
      <c r="PQ862" s="1"/>
      <c r="PR862" s="1"/>
      <c r="PS862" s="1"/>
      <c r="PT862" s="1"/>
      <c r="PU862" s="1"/>
      <c r="PV862" s="1"/>
      <c r="PW862" s="1"/>
      <c r="PX862" s="1"/>
      <c r="PY862" s="1"/>
      <c r="PZ862" s="1"/>
    </row>
    <row r="863" spans="1:442" s="91" customFormat="1" ht="56.7" customHeight="1" x14ac:dyDescent="0.3">
      <c r="A863" s="36"/>
      <c r="B863" s="270"/>
      <c r="C863" s="270"/>
      <c r="D863" s="270"/>
      <c r="E863" s="322"/>
      <c r="F863" s="322"/>
      <c r="G863" s="322"/>
      <c r="H863" s="270"/>
      <c r="I863" s="270"/>
      <c r="J863" s="20" t="s">
        <v>111</v>
      </c>
      <c r="K863" s="27" t="s">
        <v>112</v>
      </c>
      <c r="L863" s="27" t="s">
        <v>85</v>
      </c>
      <c r="M863" s="27">
        <v>4</v>
      </c>
      <c r="N863" s="279"/>
      <c r="O863" s="270"/>
      <c r="P863" s="270"/>
      <c r="Q863" s="270"/>
      <c r="R863" s="310"/>
      <c r="S863" s="310"/>
      <c r="T863" s="286"/>
      <c r="U863" s="286"/>
      <c r="V863" s="269"/>
      <c r="W863" s="269"/>
      <c r="X863" s="269"/>
      <c r="Y863" s="269"/>
      <c r="Z863" s="269"/>
      <c r="AA863" s="269"/>
      <c r="AB863" s="269"/>
      <c r="AC863" s="279"/>
      <c r="AD863" s="295"/>
      <c r="AE863" s="295"/>
      <c r="AF863" s="270"/>
      <c r="AG863" s="279"/>
      <c r="AH863" s="279"/>
      <c r="AI863" s="279"/>
      <c r="AJ863" s="270"/>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c r="JW863" s="1"/>
      <c r="JX863" s="1"/>
      <c r="JY863" s="1"/>
      <c r="JZ863" s="1"/>
      <c r="KA863" s="1"/>
      <c r="KB863" s="1"/>
      <c r="KC863" s="1"/>
      <c r="KD863" s="1"/>
      <c r="KE863" s="1"/>
      <c r="KF863" s="1"/>
      <c r="KG863" s="1"/>
      <c r="KH863" s="1"/>
      <c r="KI863" s="1"/>
      <c r="KJ863" s="1"/>
      <c r="KK863" s="1"/>
      <c r="KL863" s="1"/>
      <c r="KM863" s="1"/>
      <c r="KN863" s="1"/>
      <c r="KO863" s="1"/>
      <c r="KP863" s="1"/>
      <c r="KQ863" s="1"/>
      <c r="KR863" s="1"/>
      <c r="KS863" s="1"/>
      <c r="KT863" s="1"/>
      <c r="KU863" s="1"/>
      <c r="KV863" s="1"/>
      <c r="KW863" s="1"/>
      <c r="KX863" s="1"/>
      <c r="KY863" s="1"/>
      <c r="KZ863" s="1"/>
      <c r="LA863" s="1"/>
      <c r="LB863" s="1"/>
      <c r="LC863" s="1"/>
      <c r="LD863" s="1"/>
      <c r="LE863" s="1"/>
      <c r="LF863" s="1"/>
      <c r="LG863" s="1"/>
      <c r="LH863" s="1"/>
      <c r="LI863" s="1"/>
      <c r="LJ863" s="1"/>
      <c r="LK863" s="1"/>
      <c r="LL863" s="1"/>
      <c r="LM863" s="1"/>
      <c r="LN863" s="1"/>
      <c r="LO863" s="1"/>
      <c r="LP863" s="1"/>
      <c r="LQ863" s="1"/>
      <c r="LR863" s="1"/>
      <c r="LS863" s="1"/>
      <c r="LT863" s="1"/>
      <c r="LU863" s="1"/>
      <c r="LV863" s="1"/>
      <c r="LW863" s="1"/>
      <c r="LX863" s="1"/>
      <c r="LY863" s="1"/>
      <c r="LZ863" s="1"/>
      <c r="MA863" s="1"/>
      <c r="MB863" s="1"/>
      <c r="MC863" s="1"/>
      <c r="MD863" s="1"/>
      <c r="ME863" s="1"/>
      <c r="MF863" s="1"/>
      <c r="MG863" s="1"/>
      <c r="MH863" s="1"/>
      <c r="MI863" s="1"/>
      <c r="MJ863" s="1"/>
      <c r="MK863" s="1"/>
      <c r="ML863" s="1"/>
      <c r="MM863" s="1"/>
      <c r="MN863" s="1"/>
      <c r="MO863" s="1"/>
      <c r="MP863" s="1"/>
      <c r="MQ863" s="1"/>
      <c r="MR863" s="1"/>
      <c r="MS863" s="1"/>
      <c r="MT863" s="1"/>
      <c r="MU863" s="1"/>
      <c r="MV863" s="1"/>
      <c r="MW863" s="1"/>
      <c r="MX863" s="1"/>
      <c r="MY863" s="1"/>
      <c r="MZ863" s="1"/>
      <c r="NA863" s="1"/>
      <c r="NB863" s="1"/>
      <c r="NC863" s="1"/>
      <c r="ND863" s="1"/>
      <c r="NE863" s="1"/>
      <c r="NF863" s="1"/>
      <c r="NG863" s="1"/>
      <c r="NH863" s="1"/>
      <c r="NI863" s="1"/>
      <c r="NJ863" s="1"/>
      <c r="NK863" s="1"/>
      <c r="NL863" s="1"/>
      <c r="NM863" s="1"/>
      <c r="NN863" s="1"/>
      <c r="NO863" s="1"/>
      <c r="NP863" s="1"/>
      <c r="NQ863" s="1"/>
      <c r="NR863" s="1"/>
      <c r="NS863" s="1"/>
      <c r="NT863" s="1"/>
      <c r="NU863" s="1"/>
      <c r="NV863" s="1"/>
      <c r="NW863" s="1"/>
      <c r="NX863" s="1"/>
      <c r="NY863" s="1"/>
      <c r="NZ863" s="1"/>
      <c r="OA863" s="1"/>
      <c r="OB863" s="1"/>
      <c r="OC863" s="1"/>
      <c r="OD863" s="1"/>
      <c r="OE863" s="1"/>
      <c r="OF863" s="1"/>
      <c r="OG863" s="1"/>
      <c r="OH863" s="1"/>
      <c r="OI863" s="1"/>
      <c r="OJ863" s="1"/>
      <c r="OK863" s="1"/>
      <c r="OL863" s="1"/>
      <c r="OM863" s="1"/>
      <c r="ON863" s="1"/>
      <c r="OO863" s="1"/>
      <c r="OP863" s="1"/>
      <c r="OQ863" s="1"/>
      <c r="OR863" s="1"/>
      <c r="OS863" s="1"/>
      <c r="OT863" s="1"/>
      <c r="OU863" s="1"/>
      <c r="OV863" s="1"/>
      <c r="OW863" s="1"/>
      <c r="OX863" s="1"/>
      <c r="OY863" s="1"/>
      <c r="OZ863" s="1"/>
      <c r="PA863" s="1"/>
      <c r="PB863" s="1"/>
      <c r="PC863" s="1"/>
      <c r="PD863" s="1"/>
      <c r="PE863" s="1"/>
      <c r="PF863" s="1"/>
      <c r="PG863" s="1"/>
      <c r="PH863" s="1"/>
      <c r="PI863" s="1"/>
      <c r="PJ863" s="1"/>
      <c r="PK863" s="1"/>
      <c r="PL863" s="1"/>
      <c r="PM863" s="1"/>
      <c r="PN863" s="1"/>
      <c r="PO863" s="1"/>
      <c r="PP863" s="1"/>
      <c r="PQ863" s="1"/>
      <c r="PR863" s="1"/>
      <c r="PS863" s="1"/>
      <c r="PT863" s="1"/>
      <c r="PU863" s="1"/>
      <c r="PV863" s="1"/>
      <c r="PW863" s="1"/>
      <c r="PX863" s="1"/>
      <c r="PY863" s="1"/>
      <c r="PZ863" s="1"/>
    </row>
    <row r="864" spans="1:442" s="91" customFormat="1" ht="64.5" customHeight="1" x14ac:dyDescent="0.3">
      <c r="A864" s="36"/>
      <c r="B864" s="270"/>
      <c r="C864" s="270"/>
      <c r="D864" s="270"/>
      <c r="E864" s="322"/>
      <c r="F864" s="322"/>
      <c r="G864" s="322"/>
      <c r="H864" s="270"/>
      <c r="I864" s="270"/>
      <c r="J864" s="20" t="s">
        <v>127</v>
      </c>
      <c r="K864" s="27" t="s">
        <v>128</v>
      </c>
      <c r="L864" s="27" t="s">
        <v>85</v>
      </c>
      <c r="M864" s="61">
        <v>4</v>
      </c>
      <c r="N864" s="279"/>
      <c r="O864" s="270"/>
      <c r="P864" s="270"/>
      <c r="Q864" s="270"/>
      <c r="R864" s="310"/>
      <c r="S864" s="310"/>
      <c r="T864" s="286"/>
      <c r="U864" s="286"/>
      <c r="V864" s="269"/>
      <c r="W864" s="269"/>
      <c r="X864" s="269"/>
      <c r="Y864" s="269"/>
      <c r="Z864" s="269"/>
      <c r="AA864" s="269"/>
      <c r="AB864" s="269"/>
      <c r="AC864" s="279"/>
      <c r="AD864" s="295"/>
      <c r="AE864" s="295"/>
      <c r="AF864" s="270"/>
      <c r="AG864" s="279"/>
      <c r="AH864" s="279"/>
      <c r="AI864" s="279"/>
      <c r="AJ864" s="270"/>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c r="JW864" s="1"/>
      <c r="JX864" s="1"/>
      <c r="JY864" s="1"/>
      <c r="JZ864" s="1"/>
      <c r="KA864" s="1"/>
      <c r="KB864" s="1"/>
      <c r="KC864" s="1"/>
      <c r="KD864" s="1"/>
      <c r="KE864" s="1"/>
      <c r="KF864" s="1"/>
      <c r="KG864" s="1"/>
      <c r="KH864" s="1"/>
      <c r="KI864" s="1"/>
      <c r="KJ864" s="1"/>
      <c r="KK864" s="1"/>
      <c r="KL864" s="1"/>
      <c r="KM864" s="1"/>
      <c r="KN864" s="1"/>
      <c r="KO864" s="1"/>
      <c r="KP864" s="1"/>
      <c r="KQ864" s="1"/>
      <c r="KR864" s="1"/>
      <c r="KS864" s="1"/>
      <c r="KT864" s="1"/>
      <c r="KU864" s="1"/>
      <c r="KV864" s="1"/>
      <c r="KW864" s="1"/>
      <c r="KX864" s="1"/>
      <c r="KY864" s="1"/>
      <c r="KZ864" s="1"/>
      <c r="LA864" s="1"/>
      <c r="LB864" s="1"/>
      <c r="LC864" s="1"/>
      <c r="LD864" s="1"/>
      <c r="LE864" s="1"/>
      <c r="LF864" s="1"/>
      <c r="LG864" s="1"/>
      <c r="LH864" s="1"/>
      <c r="LI864" s="1"/>
      <c r="LJ864" s="1"/>
      <c r="LK864" s="1"/>
      <c r="LL864" s="1"/>
      <c r="LM864" s="1"/>
      <c r="LN864" s="1"/>
      <c r="LO864" s="1"/>
      <c r="LP864" s="1"/>
      <c r="LQ864" s="1"/>
      <c r="LR864" s="1"/>
      <c r="LS864" s="1"/>
      <c r="LT864" s="1"/>
      <c r="LU864" s="1"/>
      <c r="LV864" s="1"/>
      <c r="LW864" s="1"/>
      <c r="LX864" s="1"/>
      <c r="LY864" s="1"/>
      <c r="LZ864" s="1"/>
      <c r="MA864" s="1"/>
      <c r="MB864" s="1"/>
      <c r="MC864" s="1"/>
      <c r="MD864" s="1"/>
      <c r="ME864" s="1"/>
      <c r="MF864" s="1"/>
      <c r="MG864" s="1"/>
      <c r="MH864" s="1"/>
      <c r="MI864" s="1"/>
      <c r="MJ864" s="1"/>
      <c r="MK864" s="1"/>
      <c r="ML864" s="1"/>
      <c r="MM864" s="1"/>
      <c r="MN864" s="1"/>
      <c r="MO864" s="1"/>
      <c r="MP864" s="1"/>
      <c r="MQ864" s="1"/>
      <c r="MR864" s="1"/>
      <c r="MS864" s="1"/>
      <c r="MT864" s="1"/>
      <c r="MU864" s="1"/>
      <c r="MV864" s="1"/>
      <c r="MW864" s="1"/>
      <c r="MX864" s="1"/>
      <c r="MY864" s="1"/>
      <c r="MZ864" s="1"/>
      <c r="NA864" s="1"/>
      <c r="NB864" s="1"/>
      <c r="NC864" s="1"/>
      <c r="ND864" s="1"/>
      <c r="NE864" s="1"/>
      <c r="NF864" s="1"/>
      <c r="NG864" s="1"/>
      <c r="NH864" s="1"/>
      <c r="NI864" s="1"/>
      <c r="NJ864" s="1"/>
      <c r="NK864" s="1"/>
      <c r="NL864" s="1"/>
      <c r="NM864" s="1"/>
      <c r="NN864" s="1"/>
      <c r="NO864" s="1"/>
      <c r="NP864" s="1"/>
      <c r="NQ864" s="1"/>
      <c r="NR864" s="1"/>
      <c r="NS864" s="1"/>
      <c r="NT864" s="1"/>
      <c r="NU864" s="1"/>
      <c r="NV864" s="1"/>
      <c r="NW864" s="1"/>
      <c r="NX864" s="1"/>
      <c r="NY864" s="1"/>
      <c r="NZ864" s="1"/>
      <c r="OA864" s="1"/>
      <c r="OB864" s="1"/>
      <c r="OC864" s="1"/>
      <c r="OD864" s="1"/>
      <c r="OE864" s="1"/>
      <c r="OF864" s="1"/>
      <c r="OG864" s="1"/>
      <c r="OH864" s="1"/>
      <c r="OI864" s="1"/>
      <c r="OJ864" s="1"/>
      <c r="OK864" s="1"/>
      <c r="OL864" s="1"/>
      <c r="OM864" s="1"/>
      <c r="ON864" s="1"/>
      <c r="OO864" s="1"/>
      <c r="OP864" s="1"/>
      <c r="OQ864" s="1"/>
      <c r="OR864" s="1"/>
      <c r="OS864" s="1"/>
      <c r="OT864" s="1"/>
      <c r="OU864" s="1"/>
      <c r="OV864" s="1"/>
      <c r="OW864" s="1"/>
      <c r="OX864" s="1"/>
      <c r="OY864" s="1"/>
      <c r="OZ864" s="1"/>
      <c r="PA864" s="1"/>
      <c r="PB864" s="1"/>
      <c r="PC864" s="1"/>
      <c r="PD864" s="1"/>
      <c r="PE864" s="1"/>
      <c r="PF864" s="1"/>
      <c r="PG864" s="1"/>
      <c r="PH864" s="1"/>
      <c r="PI864" s="1"/>
      <c r="PJ864" s="1"/>
      <c r="PK864" s="1"/>
      <c r="PL864" s="1"/>
      <c r="PM864" s="1"/>
      <c r="PN864" s="1"/>
      <c r="PO864" s="1"/>
      <c r="PP864" s="1"/>
      <c r="PQ864" s="1"/>
      <c r="PR864" s="1"/>
      <c r="PS864" s="1"/>
      <c r="PT864" s="1"/>
      <c r="PU864" s="1"/>
      <c r="PV864" s="1"/>
      <c r="PW864" s="1"/>
      <c r="PX864" s="1"/>
      <c r="PY864" s="1"/>
      <c r="PZ864" s="1"/>
    </row>
    <row r="865" spans="1:442" s="92" customFormat="1" ht="66.599999999999994" customHeight="1" x14ac:dyDescent="0.3">
      <c r="A865" s="36"/>
      <c r="B865" s="270" t="s">
        <v>1284</v>
      </c>
      <c r="C865" s="270" t="s">
        <v>574</v>
      </c>
      <c r="D865" s="270" t="s">
        <v>66</v>
      </c>
      <c r="E865" s="322" t="s">
        <v>67</v>
      </c>
      <c r="F865" s="322" t="s">
        <v>132</v>
      </c>
      <c r="G865" s="322" t="s">
        <v>69</v>
      </c>
      <c r="H865" s="270" t="s">
        <v>70</v>
      </c>
      <c r="I865" s="270" t="s">
        <v>79</v>
      </c>
      <c r="J865" s="20" t="s">
        <v>113</v>
      </c>
      <c r="K865" s="27" t="s">
        <v>114</v>
      </c>
      <c r="L865" s="27" t="s">
        <v>115</v>
      </c>
      <c r="M865" s="27">
        <v>2</v>
      </c>
      <c r="N865" s="279" t="s">
        <v>108</v>
      </c>
      <c r="O865" s="329" t="s">
        <v>573</v>
      </c>
      <c r="P865" s="270" t="s">
        <v>75</v>
      </c>
      <c r="Q865" s="270" t="s">
        <v>76</v>
      </c>
      <c r="R865" s="310" t="s">
        <v>77</v>
      </c>
      <c r="S865" s="310" t="s">
        <v>109</v>
      </c>
      <c r="T865" s="286">
        <f>V865+Y865</f>
        <v>106465.01</v>
      </c>
      <c r="U865" s="286" t="s">
        <v>79</v>
      </c>
      <c r="V865" s="269">
        <v>90495.25</v>
      </c>
      <c r="W865" s="269" t="s">
        <v>79</v>
      </c>
      <c r="X865" s="269" t="s">
        <v>79</v>
      </c>
      <c r="Y865" s="269">
        <v>15969.76</v>
      </c>
      <c r="Z865" s="269" t="s">
        <v>79</v>
      </c>
      <c r="AA865" s="269" t="s">
        <v>79</v>
      </c>
      <c r="AB865" s="269">
        <v>35376.019999999997</v>
      </c>
      <c r="AC865" s="279" t="s">
        <v>80</v>
      </c>
      <c r="AD865" s="295" t="s">
        <v>79</v>
      </c>
      <c r="AE865" s="295">
        <f>V865+Y865</f>
        <v>106465.01</v>
      </c>
      <c r="AF865" s="270" t="s">
        <v>79</v>
      </c>
      <c r="AG865" s="279" t="s">
        <v>33</v>
      </c>
      <c r="AH865" s="279" t="s">
        <v>167</v>
      </c>
      <c r="AI865" s="279" t="s">
        <v>232</v>
      </c>
      <c r="AJ865" s="270"/>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c r="JW865" s="1"/>
      <c r="JX865" s="1"/>
      <c r="JY865" s="1"/>
      <c r="JZ865" s="1"/>
      <c r="KA865" s="1"/>
      <c r="KB865" s="1"/>
      <c r="KC865" s="1"/>
      <c r="KD865" s="1"/>
      <c r="KE865" s="1"/>
      <c r="KF865" s="1"/>
      <c r="KG865" s="1"/>
      <c r="KH865" s="1"/>
      <c r="KI865" s="1"/>
      <c r="KJ865" s="1"/>
      <c r="KK865" s="1"/>
      <c r="KL865" s="1"/>
      <c r="KM865" s="1"/>
      <c r="KN865" s="1"/>
      <c r="KO865" s="1"/>
      <c r="KP865" s="1"/>
      <c r="KQ865" s="1"/>
      <c r="KR865" s="1"/>
      <c r="KS865" s="1"/>
      <c r="KT865" s="1"/>
      <c r="KU865" s="1"/>
      <c r="KV865" s="1"/>
      <c r="KW865" s="1"/>
      <c r="KX865" s="1"/>
      <c r="KY865" s="1"/>
      <c r="KZ865" s="1"/>
      <c r="LA865" s="1"/>
      <c r="LB865" s="1"/>
      <c r="LC865" s="1"/>
      <c r="LD865" s="1"/>
      <c r="LE865" s="1"/>
      <c r="LF865" s="1"/>
      <c r="LG865" s="1"/>
      <c r="LH865" s="1"/>
      <c r="LI865" s="1"/>
      <c r="LJ865" s="1"/>
      <c r="LK865" s="1"/>
      <c r="LL865" s="1"/>
      <c r="LM865" s="1"/>
      <c r="LN865" s="1"/>
      <c r="LO865" s="1"/>
      <c r="LP865" s="1"/>
      <c r="LQ865" s="1"/>
      <c r="LR865" s="1"/>
      <c r="LS865" s="1"/>
      <c r="LT865" s="1"/>
      <c r="LU865" s="1"/>
      <c r="LV865" s="1"/>
      <c r="LW865" s="1"/>
      <c r="LX865" s="1"/>
      <c r="LY865" s="1"/>
      <c r="LZ865" s="1"/>
      <c r="MA865" s="1"/>
      <c r="MB865" s="1"/>
      <c r="MC865" s="1"/>
      <c r="MD865" s="1"/>
      <c r="ME865" s="1"/>
      <c r="MF865" s="1"/>
      <c r="MG865" s="1"/>
      <c r="MH865" s="1"/>
      <c r="MI865" s="1"/>
      <c r="MJ865" s="1"/>
      <c r="MK865" s="1"/>
      <c r="ML865" s="1"/>
      <c r="MM865" s="1"/>
      <c r="MN865" s="1"/>
      <c r="MO865" s="1"/>
      <c r="MP865" s="1"/>
      <c r="MQ865" s="1"/>
      <c r="MR865" s="1"/>
      <c r="MS865" s="1"/>
      <c r="MT865" s="1"/>
      <c r="MU865" s="1"/>
      <c r="MV865" s="1"/>
      <c r="MW865" s="1"/>
      <c r="MX865" s="1"/>
      <c r="MY865" s="1"/>
      <c r="MZ865" s="1"/>
      <c r="NA865" s="1"/>
      <c r="NB865" s="1"/>
      <c r="NC865" s="1"/>
      <c r="ND865" s="1"/>
      <c r="NE865" s="1"/>
      <c r="NF865" s="1"/>
      <c r="NG865" s="1"/>
      <c r="NH865" s="1"/>
      <c r="NI865" s="1"/>
      <c r="NJ865" s="1"/>
      <c r="NK865" s="1"/>
      <c r="NL865" s="1"/>
      <c r="NM865" s="1"/>
      <c r="NN865" s="1"/>
      <c r="NO865" s="1"/>
      <c r="NP865" s="1"/>
      <c r="NQ865" s="1"/>
      <c r="NR865" s="1"/>
      <c r="NS865" s="1"/>
      <c r="NT865" s="1"/>
      <c r="NU865" s="1"/>
      <c r="NV865" s="1"/>
      <c r="NW865" s="1"/>
      <c r="NX865" s="1"/>
      <c r="NY865" s="1"/>
      <c r="NZ865" s="1"/>
      <c r="OA865" s="1"/>
      <c r="OB865" s="1"/>
      <c r="OC865" s="1"/>
      <c r="OD865" s="1"/>
      <c r="OE865" s="1"/>
      <c r="OF865" s="1"/>
      <c r="OG865" s="1"/>
      <c r="OH865" s="1"/>
      <c r="OI865" s="1"/>
      <c r="OJ865" s="1"/>
      <c r="OK865" s="1"/>
      <c r="OL865" s="1"/>
      <c r="OM865" s="1"/>
      <c r="ON865" s="1"/>
      <c r="OO865" s="1"/>
      <c r="OP865" s="1"/>
      <c r="OQ865" s="1"/>
      <c r="OR865" s="1"/>
      <c r="OS865" s="1"/>
      <c r="OT865" s="1"/>
      <c r="OU865" s="1"/>
      <c r="OV865" s="1"/>
      <c r="OW865" s="1"/>
      <c r="OX865" s="1"/>
      <c r="OY865" s="1"/>
      <c r="OZ865" s="1"/>
      <c r="PA865" s="1"/>
      <c r="PB865" s="1"/>
      <c r="PC865" s="1"/>
      <c r="PD865" s="1"/>
      <c r="PE865" s="1"/>
      <c r="PF865" s="1"/>
      <c r="PG865" s="1"/>
      <c r="PH865" s="1"/>
      <c r="PI865" s="1"/>
      <c r="PJ865" s="1"/>
      <c r="PK865" s="1"/>
      <c r="PL865" s="1"/>
      <c r="PM865" s="1"/>
      <c r="PN865" s="1"/>
      <c r="PO865" s="1"/>
      <c r="PP865" s="1"/>
      <c r="PQ865" s="1"/>
      <c r="PR865" s="1"/>
      <c r="PS865" s="1"/>
      <c r="PT865" s="1"/>
      <c r="PU865" s="1"/>
      <c r="PV865" s="1"/>
      <c r="PW865" s="1"/>
      <c r="PX865" s="1"/>
      <c r="PY865" s="1"/>
      <c r="PZ865" s="1"/>
    </row>
    <row r="866" spans="1:442" s="92" customFormat="1" ht="73.2" customHeight="1" x14ac:dyDescent="0.3">
      <c r="A866" s="36"/>
      <c r="B866" s="270"/>
      <c r="C866" s="270"/>
      <c r="D866" s="270"/>
      <c r="E866" s="322"/>
      <c r="F866" s="322"/>
      <c r="G866" s="322"/>
      <c r="H866" s="270"/>
      <c r="I866" s="270"/>
      <c r="J866" s="20" t="s">
        <v>116</v>
      </c>
      <c r="K866" s="27" t="s">
        <v>117</v>
      </c>
      <c r="L866" s="27" t="s">
        <v>85</v>
      </c>
      <c r="M866" s="27">
        <v>2</v>
      </c>
      <c r="N866" s="279"/>
      <c r="O866" s="329"/>
      <c r="P866" s="270"/>
      <c r="Q866" s="270"/>
      <c r="R866" s="310"/>
      <c r="S866" s="310"/>
      <c r="T866" s="286"/>
      <c r="U866" s="286"/>
      <c r="V866" s="269"/>
      <c r="W866" s="269"/>
      <c r="X866" s="269"/>
      <c r="Y866" s="269"/>
      <c r="Z866" s="269"/>
      <c r="AA866" s="269"/>
      <c r="AB866" s="269"/>
      <c r="AC866" s="279"/>
      <c r="AD866" s="295"/>
      <c r="AE866" s="295"/>
      <c r="AF866" s="270"/>
      <c r="AG866" s="279"/>
      <c r="AH866" s="279"/>
      <c r="AI866" s="279"/>
      <c r="AJ866" s="270"/>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c r="JW866" s="1"/>
      <c r="JX866" s="1"/>
      <c r="JY866" s="1"/>
      <c r="JZ866" s="1"/>
      <c r="KA866" s="1"/>
      <c r="KB866" s="1"/>
      <c r="KC866" s="1"/>
      <c r="KD866" s="1"/>
      <c r="KE866" s="1"/>
      <c r="KF866" s="1"/>
      <c r="KG866" s="1"/>
      <c r="KH866" s="1"/>
      <c r="KI866" s="1"/>
      <c r="KJ866" s="1"/>
      <c r="KK866" s="1"/>
      <c r="KL866" s="1"/>
      <c r="KM866" s="1"/>
      <c r="KN866" s="1"/>
      <c r="KO866" s="1"/>
      <c r="KP866" s="1"/>
      <c r="KQ866" s="1"/>
      <c r="KR866" s="1"/>
      <c r="KS866" s="1"/>
      <c r="KT866" s="1"/>
      <c r="KU866" s="1"/>
      <c r="KV866" s="1"/>
      <c r="KW866" s="1"/>
      <c r="KX866" s="1"/>
      <c r="KY866" s="1"/>
      <c r="KZ866" s="1"/>
      <c r="LA866" s="1"/>
      <c r="LB866" s="1"/>
      <c r="LC866" s="1"/>
      <c r="LD866" s="1"/>
      <c r="LE866" s="1"/>
      <c r="LF866" s="1"/>
      <c r="LG866" s="1"/>
      <c r="LH866" s="1"/>
      <c r="LI866" s="1"/>
      <c r="LJ866" s="1"/>
      <c r="LK866" s="1"/>
      <c r="LL866" s="1"/>
      <c r="LM866" s="1"/>
      <c r="LN866" s="1"/>
      <c r="LO866" s="1"/>
      <c r="LP866" s="1"/>
      <c r="LQ866" s="1"/>
      <c r="LR866" s="1"/>
      <c r="LS866" s="1"/>
      <c r="LT866" s="1"/>
      <c r="LU866" s="1"/>
      <c r="LV866" s="1"/>
      <c r="LW866" s="1"/>
      <c r="LX866" s="1"/>
      <c r="LY866" s="1"/>
      <c r="LZ866" s="1"/>
      <c r="MA866" s="1"/>
      <c r="MB866" s="1"/>
      <c r="MC866" s="1"/>
      <c r="MD866" s="1"/>
      <c r="ME866" s="1"/>
      <c r="MF866" s="1"/>
      <c r="MG866" s="1"/>
      <c r="MH866" s="1"/>
      <c r="MI866" s="1"/>
      <c r="MJ866" s="1"/>
      <c r="MK866" s="1"/>
      <c r="ML866" s="1"/>
      <c r="MM866" s="1"/>
      <c r="MN866" s="1"/>
      <c r="MO866" s="1"/>
      <c r="MP866" s="1"/>
      <c r="MQ866" s="1"/>
      <c r="MR866" s="1"/>
      <c r="MS866" s="1"/>
      <c r="MT866" s="1"/>
      <c r="MU866" s="1"/>
      <c r="MV866" s="1"/>
      <c r="MW866" s="1"/>
      <c r="MX866" s="1"/>
      <c r="MY866" s="1"/>
      <c r="MZ866" s="1"/>
      <c r="NA866" s="1"/>
      <c r="NB866" s="1"/>
      <c r="NC866" s="1"/>
      <c r="ND866" s="1"/>
      <c r="NE866" s="1"/>
      <c r="NF866" s="1"/>
      <c r="NG866" s="1"/>
      <c r="NH866" s="1"/>
      <c r="NI866" s="1"/>
      <c r="NJ866" s="1"/>
      <c r="NK866" s="1"/>
      <c r="NL866" s="1"/>
      <c r="NM866" s="1"/>
      <c r="NN866" s="1"/>
      <c r="NO866" s="1"/>
      <c r="NP866" s="1"/>
      <c r="NQ866" s="1"/>
      <c r="NR866" s="1"/>
      <c r="NS866" s="1"/>
      <c r="NT866" s="1"/>
      <c r="NU866" s="1"/>
      <c r="NV866" s="1"/>
      <c r="NW866" s="1"/>
      <c r="NX866" s="1"/>
      <c r="NY866" s="1"/>
      <c r="NZ866" s="1"/>
      <c r="OA866" s="1"/>
      <c r="OB866" s="1"/>
      <c r="OC866" s="1"/>
      <c r="OD866" s="1"/>
      <c r="OE866" s="1"/>
      <c r="OF866" s="1"/>
      <c r="OG866" s="1"/>
      <c r="OH866" s="1"/>
      <c r="OI866" s="1"/>
      <c r="OJ866" s="1"/>
      <c r="OK866" s="1"/>
      <c r="OL866" s="1"/>
      <c r="OM866" s="1"/>
      <c r="ON866" s="1"/>
      <c r="OO866" s="1"/>
      <c r="OP866" s="1"/>
      <c r="OQ866" s="1"/>
      <c r="OR866" s="1"/>
      <c r="OS866" s="1"/>
      <c r="OT866" s="1"/>
      <c r="OU866" s="1"/>
      <c r="OV866" s="1"/>
      <c r="OW866" s="1"/>
      <c r="OX866" s="1"/>
      <c r="OY866" s="1"/>
      <c r="OZ866" s="1"/>
      <c r="PA866" s="1"/>
      <c r="PB866" s="1"/>
      <c r="PC866" s="1"/>
      <c r="PD866" s="1"/>
      <c r="PE866" s="1"/>
      <c r="PF866" s="1"/>
      <c r="PG866" s="1"/>
      <c r="PH866" s="1"/>
      <c r="PI866" s="1"/>
      <c r="PJ866" s="1"/>
      <c r="PK866" s="1"/>
      <c r="PL866" s="1"/>
      <c r="PM866" s="1"/>
      <c r="PN866" s="1"/>
      <c r="PO866" s="1"/>
      <c r="PP866" s="1"/>
      <c r="PQ866" s="1"/>
      <c r="PR866" s="1"/>
      <c r="PS866" s="1"/>
      <c r="PT866" s="1"/>
      <c r="PU866" s="1"/>
      <c r="PV866" s="1"/>
      <c r="PW866" s="1"/>
      <c r="PX866" s="1"/>
      <c r="PY866" s="1"/>
      <c r="PZ866" s="1"/>
    </row>
    <row r="867" spans="1:442" s="92" customFormat="1" ht="67.5" customHeight="1" x14ac:dyDescent="0.3">
      <c r="A867" s="36"/>
      <c r="B867" s="270"/>
      <c r="C867" s="270"/>
      <c r="D867" s="270"/>
      <c r="E867" s="322"/>
      <c r="F867" s="322"/>
      <c r="G867" s="322"/>
      <c r="H867" s="270"/>
      <c r="I867" s="270"/>
      <c r="J867" s="20" t="s">
        <v>208</v>
      </c>
      <c r="K867" s="27" t="s">
        <v>118</v>
      </c>
      <c r="L867" s="27" t="s">
        <v>119</v>
      </c>
      <c r="M867" s="27">
        <v>2</v>
      </c>
      <c r="N867" s="279"/>
      <c r="O867" s="329"/>
      <c r="P867" s="270"/>
      <c r="Q867" s="270"/>
      <c r="R867" s="310"/>
      <c r="S867" s="310"/>
      <c r="T867" s="286"/>
      <c r="U867" s="286"/>
      <c r="V867" s="269"/>
      <c r="W867" s="269"/>
      <c r="X867" s="269"/>
      <c r="Y867" s="269"/>
      <c r="Z867" s="269"/>
      <c r="AA867" s="269"/>
      <c r="AB867" s="269"/>
      <c r="AC867" s="279"/>
      <c r="AD867" s="295"/>
      <c r="AE867" s="295"/>
      <c r="AF867" s="270"/>
      <c r="AG867" s="279"/>
      <c r="AH867" s="279"/>
      <c r="AI867" s="279"/>
      <c r="AJ867" s="270"/>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c r="JW867" s="1"/>
      <c r="JX867" s="1"/>
      <c r="JY867" s="1"/>
      <c r="JZ867" s="1"/>
      <c r="KA867" s="1"/>
      <c r="KB867" s="1"/>
      <c r="KC867" s="1"/>
      <c r="KD867" s="1"/>
      <c r="KE867" s="1"/>
      <c r="KF867" s="1"/>
      <c r="KG867" s="1"/>
      <c r="KH867" s="1"/>
      <c r="KI867" s="1"/>
      <c r="KJ867" s="1"/>
      <c r="KK867" s="1"/>
      <c r="KL867" s="1"/>
      <c r="KM867" s="1"/>
      <c r="KN867" s="1"/>
      <c r="KO867" s="1"/>
      <c r="KP867" s="1"/>
      <c r="KQ867" s="1"/>
      <c r="KR867" s="1"/>
      <c r="KS867" s="1"/>
      <c r="KT867" s="1"/>
      <c r="KU867" s="1"/>
      <c r="KV867" s="1"/>
      <c r="KW867" s="1"/>
      <c r="KX867" s="1"/>
      <c r="KY867" s="1"/>
      <c r="KZ867" s="1"/>
      <c r="LA867" s="1"/>
      <c r="LB867" s="1"/>
      <c r="LC867" s="1"/>
      <c r="LD867" s="1"/>
      <c r="LE867" s="1"/>
      <c r="LF867" s="1"/>
      <c r="LG867" s="1"/>
      <c r="LH867" s="1"/>
      <c r="LI867" s="1"/>
      <c r="LJ867" s="1"/>
      <c r="LK867" s="1"/>
      <c r="LL867" s="1"/>
      <c r="LM867" s="1"/>
      <c r="LN867" s="1"/>
      <c r="LO867" s="1"/>
      <c r="LP867" s="1"/>
      <c r="LQ867" s="1"/>
      <c r="LR867" s="1"/>
      <c r="LS867" s="1"/>
      <c r="LT867" s="1"/>
      <c r="LU867" s="1"/>
      <c r="LV867" s="1"/>
      <c r="LW867" s="1"/>
      <c r="LX867" s="1"/>
      <c r="LY867" s="1"/>
      <c r="LZ867" s="1"/>
      <c r="MA867" s="1"/>
      <c r="MB867" s="1"/>
      <c r="MC867" s="1"/>
      <c r="MD867" s="1"/>
      <c r="ME867" s="1"/>
      <c r="MF867" s="1"/>
      <c r="MG867" s="1"/>
      <c r="MH867" s="1"/>
      <c r="MI867" s="1"/>
      <c r="MJ867" s="1"/>
      <c r="MK867" s="1"/>
      <c r="ML867" s="1"/>
      <c r="MM867" s="1"/>
      <c r="MN867" s="1"/>
      <c r="MO867" s="1"/>
      <c r="MP867" s="1"/>
      <c r="MQ867" s="1"/>
      <c r="MR867" s="1"/>
      <c r="MS867" s="1"/>
      <c r="MT867" s="1"/>
      <c r="MU867" s="1"/>
      <c r="MV867" s="1"/>
      <c r="MW867" s="1"/>
      <c r="MX867" s="1"/>
      <c r="MY867" s="1"/>
      <c r="MZ867" s="1"/>
      <c r="NA867" s="1"/>
      <c r="NB867" s="1"/>
      <c r="NC867" s="1"/>
      <c r="ND867" s="1"/>
      <c r="NE867" s="1"/>
      <c r="NF867" s="1"/>
      <c r="NG867" s="1"/>
      <c r="NH867" s="1"/>
      <c r="NI867" s="1"/>
      <c r="NJ867" s="1"/>
      <c r="NK867" s="1"/>
      <c r="NL867" s="1"/>
      <c r="NM867" s="1"/>
      <c r="NN867" s="1"/>
      <c r="NO867" s="1"/>
      <c r="NP867" s="1"/>
      <c r="NQ867" s="1"/>
      <c r="NR867" s="1"/>
      <c r="NS867" s="1"/>
      <c r="NT867" s="1"/>
      <c r="NU867" s="1"/>
      <c r="NV867" s="1"/>
      <c r="NW867" s="1"/>
      <c r="NX867" s="1"/>
      <c r="NY867" s="1"/>
      <c r="NZ867" s="1"/>
      <c r="OA867" s="1"/>
      <c r="OB867" s="1"/>
      <c r="OC867" s="1"/>
      <c r="OD867" s="1"/>
      <c r="OE867" s="1"/>
      <c r="OF867" s="1"/>
      <c r="OG867" s="1"/>
      <c r="OH867" s="1"/>
      <c r="OI867" s="1"/>
      <c r="OJ867" s="1"/>
      <c r="OK867" s="1"/>
      <c r="OL867" s="1"/>
      <c r="OM867" s="1"/>
      <c r="ON867" s="1"/>
      <c r="OO867" s="1"/>
      <c r="OP867" s="1"/>
      <c r="OQ867" s="1"/>
      <c r="OR867" s="1"/>
      <c r="OS867" s="1"/>
      <c r="OT867" s="1"/>
      <c r="OU867" s="1"/>
      <c r="OV867" s="1"/>
      <c r="OW867" s="1"/>
      <c r="OX867" s="1"/>
      <c r="OY867" s="1"/>
      <c r="OZ867" s="1"/>
      <c r="PA867" s="1"/>
      <c r="PB867" s="1"/>
      <c r="PC867" s="1"/>
      <c r="PD867" s="1"/>
      <c r="PE867" s="1"/>
      <c r="PF867" s="1"/>
      <c r="PG867" s="1"/>
      <c r="PH867" s="1"/>
      <c r="PI867" s="1"/>
      <c r="PJ867" s="1"/>
      <c r="PK867" s="1"/>
      <c r="PL867" s="1"/>
      <c r="PM867" s="1"/>
      <c r="PN867" s="1"/>
      <c r="PO867" s="1"/>
      <c r="PP867" s="1"/>
      <c r="PQ867" s="1"/>
      <c r="PR867" s="1"/>
      <c r="PS867" s="1"/>
      <c r="PT867" s="1"/>
      <c r="PU867" s="1"/>
      <c r="PV867" s="1"/>
      <c r="PW867" s="1"/>
      <c r="PX867" s="1"/>
      <c r="PY867" s="1"/>
      <c r="PZ867" s="1"/>
    </row>
    <row r="868" spans="1:442" s="92" customFormat="1" ht="50.25" customHeight="1" x14ac:dyDescent="0.3">
      <c r="A868" s="36"/>
      <c r="B868" s="270"/>
      <c r="C868" s="270"/>
      <c r="D868" s="270"/>
      <c r="E868" s="322"/>
      <c r="F868" s="322"/>
      <c r="G868" s="322"/>
      <c r="H868" s="270"/>
      <c r="I868" s="270"/>
      <c r="J868" s="20" t="s">
        <v>120</v>
      </c>
      <c r="K868" s="27" t="s">
        <v>121</v>
      </c>
      <c r="L868" s="27" t="s">
        <v>119</v>
      </c>
      <c r="M868" s="61">
        <v>2</v>
      </c>
      <c r="N868" s="279"/>
      <c r="O868" s="329"/>
      <c r="P868" s="270"/>
      <c r="Q868" s="270"/>
      <c r="R868" s="310"/>
      <c r="S868" s="310"/>
      <c r="T868" s="286"/>
      <c r="U868" s="286"/>
      <c r="V868" s="269"/>
      <c r="W868" s="269"/>
      <c r="X868" s="269"/>
      <c r="Y868" s="269"/>
      <c r="Z868" s="269"/>
      <c r="AA868" s="269"/>
      <c r="AB868" s="269"/>
      <c r="AC868" s="279"/>
      <c r="AD868" s="295"/>
      <c r="AE868" s="295"/>
      <c r="AF868" s="270"/>
      <c r="AG868" s="279"/>
      <c r="AH868" s="279"/>
      <c r="AI868" s="279"/>
      <c r="AJ868" s="270"/>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c r="JW868" s="1"/>
      <c r="JX868" s="1"/>
      <c r="JY868" s="1"/>
      <c r="JZ868" s="1"/>
      <c r="KA868" s="1"/>
      <c r="KB868" s="1"/>
      <c r="KC868" s="1"/>
      <c r="KD868" s="1"/>
      <c r="KE868" s="1"/>
      <c r="KF868" s="1"/>
      <c r="KG868" s="1"/>
      <c r="KH868" s="1"/>
      <c r="KI868" s="1"/>
      <c r="KJ868" s="1"/>
      <c r="KK868" s="1"/>
      <c r="KL868" s="1"/>
      <c r="KM868" s="1"/>
      <c r="KN868" s="1"/>
      <c r="KO868" s="1"/>
      <c r="KP868" s="1"/>
      <c r="KQ868" s="1"/>
      <c r="KR868" s="1"/>
      <c r="KS868" s="1"/>
      <c r="KT868" s="1"/>
      <c r="KU868" s="1"/>
      <c r="KV868" s="1"/>
      <c r="KW868" s="1"/>
      <c r="KX868" s="1"/>
      <c r="KY868" s="1"/>
      <c r="KZ868" s="1"/>
      <c r="LA868" s="1"/>
      <c r="LB868" s="1"/>
      <c r="LC868" s="1"/>
      <c r="LD868" s="1"/>
      <c r="LE868" s="1"/>
      <c r="LF868" s="1"/>
      <c r="LG868" s="1"/>
      <c r="LH868" s="1"/>
      <c r="LI868" s="1"/>
      <c r="LJ868" s="1"/>
      <c r="LK868" s="1"/>
      <c r="LL868" s="1"/>
      <c r="LM868" s="1"/>
      <c r="LN868" s="1"/>
      <c r="LO868" s="1"/>
      <c r="LP868" s="1"/>
      <c r="LQ868" s="1"/>
      <c r="LR868" s="1"/>
      <c r="LS868" s="1"/>
      <c r="LT868" s="1"/>
      <c r="LU868" s="1"/>
      <c r="LV868" s="1"/>
      <c r="LW868" s="1"/>
      <c r="LX868" s="1"/>
      <c r="LY868" s="1"/>
      <c r="LZ868" s="1"/>
      <c r="MA868" s="1"/>
      <c r="MB868" s="1"/>
      <c r="MC868" s="1"/>
      <c r="MD868" s="1"/>
      <c r="ME868" s="1"/>
      <c r="MF868" s="1"/>
      <c r="MG868" s="1"/>
      <c r="MH868" s="1"/>
      <c r="MI868" s="1"/>
      <c r="MJ868" s="1"/>
      <c r="MK868" s="1"/>
      <c r="ML868" s="1"/>
      <c r="MM868" s="1"/>
      <c r="MN868" s="1"/>
      <c r="MO868" s="1"/>
      <c r="MP868" s="1"/>
      <c r="MQ868" s="1"/>
      <c r="MR868" s="1"/>
      <c r="MS868" s="1"/>
      <c r="MT868" s="1"/>
      <c r="MU868" s="1"/>
      <c r="MV868" s="1"/>
      <c r="MW868" s="1"/>
      <c r="MX868" s="1"/>
      <c r="MY868" s="1"/>
      <c r="MZ868" s="1"/>
      <c r="NA868" s="1"/>
      <c r="NB868" s="1"/>
      <c r="NC868" s="1"/>
      <c r="ND868" s="1"/>
      <c r="NE868" s="1"/>
      <c r="NF868" s="1"/>
      <c r="NG868" s="1"/>
      <c r="NH868" s="1"/>
      <c r="NI868" s="1"/>
      <c r="NJ868" s="1"/>
      <c r="NK868" s="1"/>
      <c r="NL868" s="1"/>
      <c r="NM868" s="1"/>
      <c r="NN868" s="1"/>
      <c r="NO868" s="1"/>
      <c r="NP868" s="1"/>
      <c r="NQ868" s="1"/>
      <c r="NR868" s="1"/>
      <c r="NS868" s="1"/>
      <c r="NT868" s="1"/>
      <c r="NU868" s="1"/>
      <c r="NV868" s="1"/>
      <c r="NW868" s="1"/>
      <c r="NX868" s="1"/>
      <c r="NY868" s="1"/>
      <c r="NZ868" s="1"/>
      <c r="OA868" s="1"/>
      <c r="OB868" s="1"/>
      <c r="OC868" s="1"/>
      <c r="OD868" s="1"/>
      <c r="OE868" s="1"/>
      <c r="OF868" s="1"/>
      <c r="OG868" s="1"/>
      <c r="OH868" s="1"/>
      <c r="OI868" s="1"/>
      <c r="OJ868" s="1"/>
      <c r="OK868" s="1"/>
      <c r="OL868" s="1"/>
      <c r="OM868" s="1"/>
      <c r="ON868" s="1"/>
      <c r="OO868" s="1"/>
      <c r="OP868" s="1"/>
      <c r="OQ868" s="1"/>
      <c r="OR868" s="1"/>
      <c r="OS868" s="1"/>
      <c r="OT868" s="1"/>
      <c r="OU868" s="1"/>
      <c r="OV868" s="1"/>
      <c r="OW868" s="1"/>
      <c r="OX868" s="1"/>
      <c r="OY868" s="1"/>
      <c r="OZ868" s="1"/>
      <c r="PA868" s="1"/>
      <c r="PB868" s="1"/>
      <c r="PC868" s="1"/>
      <c r="PD868" s="1"/>
      <c r="PE868" s="1"/>
      <c r="PF868" s="1"/>
      <c r="PG868" s="1"/>
      <c r="PH868" s="1"/>
      <c r="PI868" s="1"/>
      <c r="PJ868" s="1"/>
      <c r="PK868" s="1"/>
      <c r="PL868" s="1"/>
      <c r="PM868" s="1"/>
      <c r="PN868" s="1"/>
      <c r="PO868" s="1"/>
      <c r="PP868" s="1"/>
      <c r="PQ868" s="1"/>
      <c r="PR868" s="1"/>
      <c r="PS868" s="1"/>
      <c r="PT868" s="1"/>
      <c r="PU868" s="1"/>
      <c r="PV868" s="1"/>
      <c r="PW868" s="1"/>
      <c r="PX868" s="1"/>
      <c r="PY868" s="1"/>
      <c r="PZ868" s="1"/>
    </row>
    <row r="869" spans="1:442" s="91" customFormat="1" ht="96.6" x14ac:dyDescent="0.3">
      <c r="A869" s="36"/>
      <c r="B869" s="238" t="s">
        <v>1275</v>
      </c>
      <c r="C869" s="238" t="s">
        <v>1277</v>
      </c>
      <c r="D869" s="238" t="s">
        <v>106</v>
      </c>
      <c r="E869" s="227" t="s">
        <v>67</v>
      </c>
      <c r="F869" s="227" t="s">
        <v>134</v>
      </c>
      <c r="G869" s="227" t="s">
        <v>147</v>
      </c>
      <c r="H869" s="238" t="s">
        <v>70</v>
      </c>
      <c r="I869" s="238" t="s">
        <v>79</v>
      </c>
      <c r="J869" s="11" t="s">
        <v>207</v>
      </c>
      <c r="K869" s="7" t="s">
        <v>107</v>
      </c>
      <c r="L869" s="7" t="s">
        <v>86</v>
      </c>
      <c r="M869" s="7">
        <v>40</v>
      </c>
      <c r="N869" s="239" t="s">
        <v>108</v>
      </c>
      <c r="O869" s="238" t="s">
        <v>571</v>
      </c>
      <c r="P869" s="238" t="s">
        <v>75</v>
      </c>
      <c r="Q869" s="238" t="s">
        <v>76</v>
      </c>
      <c r="R869" s="265" t="s">
        <v>77</v>
      </c>
      <c r="S869" s="265" t="s">
        <v>109</v>
      </c>
      <c r="T869" s="271">
        <f>V869+Y869</f>
        <v>124174.45000000001</v>
      </c>
      <c r="U869" s="271" t="s">
        <v>79</v>
      </c>
      <c r="V869" s="261">
        <v>105548.32</v>
      </c>
      <c r="W869" s="261" t="s">
        <v>98</v>
      </c>
      <c r="X869" s="261" t="s">
        <v>98</v>
      </c>
      <c r="Y869" s="261">
        <v>18626.13</v>
      </c>
      <c r="Z869" s="261" t="s">
        <v>98</v>
      </c>
      <c r="AA869" s="261" t="s">
        <v>79</v>
      </c>
      <c r="AB869" s="261">
        <v>41241.769999999997</v>
      </c>
      <c r="AC869" s="239" t="s">
        <v>149</v>
      </c>
      <c r="AD869" s="278" t="s">
        <v>79</v>
      </c>
      <c r="AE869" s="278">
        <f>V869+Y869</f>
        <v>124174.45000000001</v>
      </c>
      <c r="AF869" s="238" t="s">
        <v>79</v>
      </c>
      <c r="AG869" s="239" t="s">
        <v>33</v>
      </c>
      <c r="AH869" s="239" t="s">
        <v>406</v>
      </c>
      <c r="AI869" s="239" t="s">
        <v>510</v>
      </c>
      <c r="AJ869" s="238"/>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c r="JW869" s="1"/>
      <c r="JX869" s="1"/>
      <c r="JY869" s="1"/>
      <c r="JZ869" s="1"/>
      <c r="KA869" s="1"/>
      <c r="KB869" s="1"/>
      <c r="KC869" s="1"/>
      <c r="KD869" s="1"/>
      <c r="KE869" s="1"/>
      <c r="KF869" s="1"/>
      <c r="KG869" s="1"/>
      <c r="KH869" s="1"/>
      <c r="KI869" s="1"/>
      <c r="KJ869" s="1"/>
      <c r="KK869" s="1"/>
      <c r="KL869" s="1"/>
      <c r="KM869" s="1"/>
      <c r="KN869" s="1"/>
      <c r="KO869" s="1"/>
      <c r="KP869" s="1"/>
      <c r="KQ869" s="1"/>
      <c r="KR869" s="1"/>
      <c r="KS869" s="1"/>
      <c r="KT869" s="1"/>
      <c r="KU869" s="1"/>
      <c r="KV869" s="1"/>
      <c r="KW869" s="1"/>
      <c r="KX869" s="1"/>
      <c r="KY869" s="1"/>
      <c r="KZ869" s="1"/>
      <c r="LA869" s="1"/>
      <c r="LB869" s="1"/>
      <c r="LC869" s="1"/>
      <c r="LD869" s="1"/>
      <c r="LE869" s="1"/>
      <c r="LF869" s="1"/>
      <c r="LG869" s="1"/>
      <c r="LH869" s="1"/>
      <c r="LI869" s="1"/>
      <c r="LJ869" s="1"/>
      <c r="LK869" s="1"/>
      <c r="LL869" s="1"/>
      <c r="LM869" s="1"/>
      <c r="LN869" s="1"/>
      <c r="LO869" s="1"/>
      <c r="LP869" s="1"/>
      <c r="LQ869" s="1"/>
      <c r="LR869" s="1"/>
      <c r="LS869" s="1"/>
      <c r="LT869" s="1"/>
      <c r="LU869" s="1"/>
      <c r="LV869" s="1"/>
      <c r="LW869" s="1"/>
      <c r="LX869" s="1"/>
      <c r="LY869" s="1"/>
      <c r="LZ869" s="1"/>
      <c r="MA869" s="1"/>
      <c r="MB869" s="1"/>
      <c r="MC869" s="1"/>
      <c r="MD869" s="1"/>
      <c r="ME869" s="1"/>
      <c r="MF869" s="1"/>
      <c r="MG869" s="1"/>
      <c r="MH869" s="1"/>
      <c r="MI869" s="1"/>
      <c r="MJ869" s="1"/>
      <c r="MK869" s="1"/>
      <c r="ML869" s="1"/>
      <c r="MM869" s="1"/>
      <c r="MN869" s="1"/>
      <c r="MO869" s="1"/>
      <c r="MP869" s="1"/>
      <c r="MQ869" s="1"/>
      <c r="MR869" s="1"/>
      <c r="MS869" s="1"/>
      <c r="MT869" s="1"/>
      <c r="MU869" s="1"/>
      <c r="MV869" s="1"/>
      <c r="MW869" s="1"/>
      <c r="MX869" s="1"/>
      <c r="MY869" s="1"/>
      <c r="MZ869" s="1"/>
      <c r="NA869" s="1"/>
      <c r="NB869" s="1"/>
      <c r="NC869" s="1"/>
      <c r="ND869" s="1"/>
      <c r="NE869" s="1"/>
      <c r="NF869" s="1"/>
      <c r="NG869" s="1"/>
      <c r="NH869" s="1"/>
      <c r="NI869" s="1"/>
      <c r="NJ869" s="1"/>
      <c r="NK869" s="1"/>
      <c r="NL869" s="1"/>
      <c r="NM869" s="1"/>
      <c r="NN869" s="1"/>
      <c r="NO869" s="1"/>
      <c r="NP869" s="1"/>
      <c r="NQ869" s="1"/>
      <c r="NR869" s="1"/>
      <c r="NS869" s="1"/>
      <c r="NT869" s="1"/>
      <c r="NU869" s="1"/>
      <c r="NV869" s="1"/>
      <c r="NW869" s="1"/>
      <c r="NX869" s="1"/>
      <c r="NY869" s="1"/>
      <c r="NZ869" s="1"/>
      <c r="OA869" s="1"/>
      <c r="OB869" s="1"/>
      <c r="OC869" s="1"/>
      <c r="OD869" s="1"/>
      <c r="OE869" s="1"/>
      <c r="OF869" s="1"/>
      <c r="OG869" s="1"/>
      <c r="OH869" s="1"/>
      <c r="OI869" s="1"/>
      <c r="OJ869" s="1"/>
      <c r="OK869" s="1"/>
      <c r="OL869" s="1"/>
      <c r="OM869" s="1"/>
      <c r="ON869" s="1"/>
      <c r="OO869" s="1"/>
      <c r="OP869" s="1"/>
      <c r="OQ869" s="1"/>
      <c r="OR869" s="1"/>
      <c r="OS869" s="1"/>
      <c r="OT869" s="1"/>
      <c r="OU869" s="1"/>
      <c r="OV869" s="1"/>
      <c r="OW869" s="1"/>
      <c r="OX869" s="1"/>
      <c r="OY869" s="1"/>
      <c r="OZ869" s="1"/>
      <c r="PA869" s="1"/>
      <c r="PB869" s="1"/>
      <c r="PC869" s="1"/>
      <c r="PD869" s="1"/>
      <c r="PE869" s="1"/>
      <c r="PF869" s="1"/>
      <c r="PG869" s="1"/>
      <c r="PH869" s="1"/>
      <c r="PI869" s="1"/>
      <c r="PJ869" s="1"/>
      <c r="PK869" s="1"/>
      <c r="PL869" s="1"/>
      <c r="PM869" s="1"/>
      <c r="PN869" s="1"/>
      <c r="PO869" s="1"/>
      <c r="PP869" s="1"/>
      <c r="PQ869" s="1"/>
      <c r="PR869" s="1"/>
      <c r="PS869" s="1"/>
      <c r="PT869" s="1"/>
      <c r="PU869" s="1"/>
      <c r="PV869" s="1"/>
      <c r="PW869" s="1"/>
      <c r="PX869" s="1"/>
      <c r="PY869" s="1"/>
      <c r="PZ869" s="1"/>
    </row>
    <row r="870" spans="1:442" s="91" customFormat="1" ht="41.4" x14ac:dyDescent="0.3">
      <c r="A870" s="36"/>
      <c r="B870" s="238"/>
      <c r="C870" s="238"/>
      <c r="D870" s="238"/>
      <c r="E870" s="227"/>
      <c r="F870" s="227"/>
      <c r="G870" s="227"/>
      <c r="H870" s="238"/>
      <c r="I870" s="238"/>
      <c r="J870" s="11" t="s">
        <v>111</v>
      </c>
      <c r="K870" s="7" t="s">
        <v>112</v>
      </c>
      <c r="L870" s="7" t="s">
        <v>85</v>
      </c>
      <c r="M870" s="7">
        <v>5</v>
      </c>
      <c r="N870" s="239"/>
      <c r="O870" s="238"/>
      <c r="P870" s="238"/>
      <c r="Q870" s="238"/>
      <c r="R870" s="265"/>
      <c r="S870" s="265"/>
      <c r="T870" s="271"/>
      <c r="U870" s="271"/>
      <c r="V870" s="261"/>
      <c r="W870" s="261"/>
      <c r="X870" s="261"/>
      <c r="Y870" s="261"/>
      <c r="Z870" s="261"/>
      <c r="AA870" s="261"/>
      <c r="AB870" s="261"/>
      <c r="AC870" s="239"/>
      <c r="AD870" s="278"/>
      <c r="AE870" s="278"/>
      <c r="AF870" s="238"/>
      <c r="AG870" s="239"/>
      <c r="AH870" s="239"/>
      <c r="AI870" s="239"/>
      <c r="AJ870" s="238"/>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c r="JW870" s="1"/>
      <c r="JX870" s="1"/>
      <c r="JY870" s="1"/>
      <c r="JZ870" s="1"/>
      <c r="KA870" s="1"/>
      <c r="KB870" s="1"/>
      <c r="KC870" s="1"/>
      <c r="KD870" s="1"/>
      <c r="KE870" s="1"/>
      <c r="KF870" s="1"/>
      <c r="KG870" s="1"/>
      <c r="KH870" s="1"/>
      <c r="KI870" s="1"/>
      <c r="KJ870" s="1"/>
      <c r="KK870" s="1"/>
      <c r="KL870" s="1"/>
      <c r="KM870" s="1"/>
      <c r="KN870" s="1"/>
      <c r="KO870" s="1"/>
      <c r="KP870" s="1"/>
      <c r="KQ870" s="1"/>
      <c r="KR870" s="1"/>
      <c r="KS870" s="1"/>
      <c r="KT870" s="1"/>
      <c r="KU870" s="1"/>
      <c r="KV870" s="1"/>
      <c r="KW870" s="1"/>
      <c r="KX870" s="1"/>
      <c r="KY870" s="1"/>
      <c r="KZ870" s="1"/>
      <c r="LA870" s="1"/>
      <c r="LB870" s="1"/>
      <c r="LC870" s="1"/>
      <c r="LD870" s="1"/>
      <c r="LE870" s="1"/>
      <c r="LF870" s="1"/>
      <c r="LG870" s="1"/>
      <c r="LH870" s="1"/>
      <c r="LI870" s="1"/>
      <c r="LJ870" s="1"/>
      <c r="LK870" s="1"/>
      <c r="LL870" s="1"/>
      <c r="LM870" s="1"/>
      <c r="LN870" s="1"/>
      <c r="LO870" s="1"/>
      <c r="LP870" s="1"/>
      <c r="LQ870" s="1"/>
      <c r="LR870" s="1"/>
      <c r="LS870" s="1"/>
      <c r="LT870" s="1"/>
      <c r="LU870" s="1"/>
      <c r="LV870" s="1"/>
      <c r="LW870" s="1"/>
      <c r="LX870" s="1"/>
      <c r="LY870" s="1"/>
      <c r="LZ870" s="1"/>
      <c r="MA870" s="1"/>
      <c r="MB870" s="1"/>
      <c r="MC870" s="1"/>
      <c r="MD870" s="1"/>
      <c r="ME870" s="1"/>
      <c r="MF870" s="1"/>
      <c r="MG870" s="1"/>
      <c r="MH870" s="1"/>
      <c r="MI870" s="1"/>
      <c r="MJ870" s="1"/>
      <c r="MK870" s="1"/>
      <c r="ML870" s="1"/>
      <c r="MM870" s="1"/>
      <c r="MN870" s="1"/>
      <c r="MO870" s="1"/>
      <c r="MP870" s="1"/>
      <c r="MQ870" s="1"/>
      <c r="MR870" s="1"/>
      <c r="MS870" s="1"/>
      <c r="MT870" s="1"/>
      <c r="MU870" s="1"/>
      <c r="MV870" s="1"/>
      <c r="MW870" s="1"/>
      <c r="MX870" s="1"/>
      <c r="MY870" s="1"/>
      <c r="MZ870" s="1"/>
      <c r="NA870" s="1"/>
      <c r="NB870" s="1"/>
      <c r="NC870" s="1"/>
      <c r="ND870" s="1"/>
      <c r="NE870" s="1"/>
      <c r="NF870" s="1"/>
      <c r="NG870" s="1"/>
      <c r="NH870" s="1"/>
      <c r="NI870" s="1"/>
      <c r="NJ870" s="1"/>
      <c r="NK870" s="1"/>
      <c r="NL870" s="1"/>
      <c r="NM870" s="1"/>
      <c r="NN870" s="1"/>
      <c r="NO870" s="1"/>
      <c r="NP870" s="1"/>
      <c r="NQ870" s="1"/>
      <c r="NR870" s="1"/>
      <c r="NS870" s="1"/>
      <c r="NT870" s="1"/>
      <c r="NU870" s="1"/>
      <c r="NV870" s="1"/>
      <c r="NW870" s="1"/>
      <c r="NX870" s="1"/>
      <c r="NY870" s="1"/>
      <c r="NZ870" s="1"/>
      <c r="OA870" s="1"/>
      <c r="OB870" s="1"/>
      <c r="OC870" s="1"/>
      <c r="OD870" s="1"/>
      <c r="OE870" s="1"/>
      <c r="OF870" s="1"/>
      <c r="OG870" s="1"/>
      <c r="OH870" s="1"/>
      <c r="OI870" s="1"/>
      <c r="OJ870" s="1"/>
      <c r="OK870" s="1"/>
      <c r="OL870" s="1"/>
      <c r="OM870" s="1"/>
      <c r="ON870" s="1"/>
      <c r="OO870" s="1"/>
      <c r="OP870" s="1"/>
      <c r="OQ870" s="1"/>
      <c r="OR870" s="1"/>
      <c r="OS870" s="1"/>
      <c r="OT870" s="1"/>
      <c r="OU870" s="1"/>
      <c r="OV870" s="1"/>
      <c r="OW870" s="1"/>
      <c r="OX870" s="1"/>
      <c r="OY870" s="1"/>
      <c r="OZ870" s="1"/>
      <c r="PA870" s="1"/>
      <c r="PB870" s="1"/>
      <c r="PC870" s="1"/>
      <c r="PD870" s="1"/>
      <c r="PE870" s="1"/>
      <c r="PF870" s="1"/>
      <c r="PG870" s="1"/>
      <c r="PH870" s="1"/>
      <c r="PI870" s="1"/>
      <c r="PJ870" s="1"/>
      <c r="PK870" s="1"/>
      <c r="PL870" s="1"/>
      <c r="PM870" s="1"/>
      <c r="PN870" s="1"/>
      <c r="PO870" s="1"/>
      <c r="PP870" s="1"/>
      <c r="PQ870" s="1"/>
      <c r="PR870" s="1"/>
      <c r="PS870" s="1"/>
      <c r="PT870" s="1"/>
      <c r="PU870" s="1"/>
      <c r="PV870" s="1"/>
      <c r="PW870" s="1"/>
      <c r="PX870" s="1"/>
      <c r="PY870" s="1"/>
      <c r="PZ870" s="1"/>
    </row>
    <row r="871" spans="1:442" s="91" customFormat="1" ht="27.6" x14ac:dyDescent="0.3">
      <c r="A871" s="36"/>
      <c r="B871" s="238"/>
      <c r="C871" s="238"/>
      <c r="D871" s="238"/>
      <c r="E871" s="227"/>
      <c r="F871" s="227"/>
      <c r="G871" s="227"/>
      <c r="H871" s="238"/>
      <c r="I871" s="238"/>
      <c r="J871" s="11" t="s">
        <v>127</v>
      </c>
      <c r="K871" s="7" t="s">
        <v>128</v>
      </c>
      <c r="L871" s="7" t="s">
        <v>85</v>
      </c>
      <c r="M871" s="63">
        <v>120</v>
      </c>
      <c r="N871" s="239"/>
      <c r="O871" s="238"/>
      <c r="P871" s="238"/>
      <c r="Q871" s="238"/>
      <c r="R871" s="265"/>
      <c r="S871" s="265"/>
      <c r="T871" s="271"/>
      <c r="U871" s="271"/>
      <c r="V871" s="261"/>
      <c r="W871" s="261"/>
      <c r="X871" s="261"/>
      <c r="Y871" s="261"/>
      <c r="Z871" s="261"/>
      <c r="AA871" s="261"/>
      <c r="AB871" s="261"/>
      <c r="AC871" s="239"/>
      <c r="AD871" s="278"/>
      <c r="AE871" s="278"/>
      <c r="AF871" s="238"/>
      <c r="AG871" s="239"/>
      <c r="AH871" s="239"/>
      <c r="AI871" s="239"/>
      <c r="AJ871" s="238"/>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c r="JW871" s="1"/>
      <c r="JX871" s="1"/>
      <c r="JY871" s="1"/>
      <c r="JZ871" s="1"/>
      <c r="KA871" s="1"/>
      <c r="KB871" s="1"/>
      <c r="KC871" s="1"/>
      <c r="KD871" s="1"/>
      <c r="KE871" s="1"/>
      <c r="KF871" s="1"/>
      <c r="KG871" s="1"/>
      <c r="KH871" s="1"/>
      <c r="KI871" s="1"/>
      <c r="KJ871" s="1"/>
      <c r="KK871" s="1"/>
      <c r="KL871" s="1"/>
      <c r="KM871" s="1"/>
      <c r="KN871" s="1"/>
      <c r="KO871" s="1"/>
      <c r="KP871" s="1"/>
      <c r="KQ871" s="1"/>
      <c r="KR871" s="1"/>
      <c r="KS871" s="1"/>
      <c r="KT871" s="1"/>
      <c r="KU871" s="1"/>
      <c r="KV871" s="1"/>
      <c r="KW871" s="1"/>
      <c r="KX871" s="1"/>
      <c r="KY871" s="1"/>
      <c r="KZ871" s="1"/>
      <c r="LA871" s="1"/>
      <c r="LB871" s="1"/>
      <c r="LC871" s="1"/>
      <c r="LD871" s="1"/>
      <c r="LE871" s="1"/>
      <c r="LF871" s="1"/>
      <c r="LG871" s="1"/>
      <c r="LH871" s="1"/>
      <c r="LI871" s="1"/>
      <c r="LJ871" s="1"/>
      <c r="LK871" s="1"/>
      <c r="LL871" s="1"/>
      <c r="LM871" s="1"/>
      <c r="LN871" s="1"/>
      <c r="LO871" s="1"/>
      <c r="LP871" s="1"/>
      <c r="LQ871" s="1"/>
      <c r="LR871" s="1"/>
      <c r="LS871" s="1"/>
      <c r="LT871" s="1"/>
      <c r="LU871" s="1"/>
      <c r="LV871" s="1"/>
      <c r="LW871" s="1"/>
      <c r="LX871" s="1"/>
      <c r="LY871" s="1"/>
      <c r="LZ871" s="1"/>
      <c r="MA871" s="1"/>
      <c r="MB871" s="1"/>
      <c r="MC871" s="1"/>
      <c r="MD871" s="1"/>
      <c r="ME871" s="1"/>
      <c r="MF871" s="1"/>
      <c r="MG871" s="1"/>
      <c r="MH871" s="1"/>
      <c r="MI871" s="1"/>
      <c r="MJ871" s="1"/>
      <c r="MK871" s="1"/>
      <c r="ML871" s="1"/>
      <c r="MM871" s="1"/>
      <c r="MN871" s="1"/>
      <c r="MO871" s="1"/>
      <c r="MP871" s="1"/>
      <c r="MQ871" s="1"/>
      <c r="MR871" s="1"/>
      <c r="MS871" s="1"/>
      <c r="MT871" s="1"/>
      <c r="MU871" s="1"/>
      <c r="MV871" s="1"/>
      <c r="MW871" s="1"/>
      <c r="MX871" s="1"/>
      <c r="MY871" s="1"/>
      <c r="MZ871" s="1"/>
      <c r="NA871" s="1"/>
      <c r="NB871" s="1"/>
      <c r="NC871" s="1"/>
      <c r="ND871" s="1"/>
      <c r="NE871" s="1"/>
      <c r="NF871" s="1"/>
      <c r="NG871" s="1"/>
      <c r="NH871" s="1"/>
      <c r="NI871" s="1"/>
      <c r="NJ871" s="1"/>
      <c r="NK871" s="1"/>
      <c r="NL871" s="1"/>
      <c r="NM871" s="1"/>
      <c r="NN871" s="1"/>
      <c r="NO871" s="1"/>
      <c r="NP871" s="1"/>
      <c r="NQ871" s="1"/>
      <c r="NR871" s="1"/>
      <c r="NS871" s="1"/>
      <c r="NT871" s="1"/>
      <c r="NU871" s="1"/>
      <c r="NV871" s="1"/>
      <c r="NW871" s="1"/>
      <c r="NX871" s="1"/>
      <c r="NY871" s="1"/>
      <c r="NZ871" s="1"/>
      <c r="OA871" s="1"/>
      <c r="OB871" s="1"/>
      <c r="OC871" s="1"/>
      <c r="OD871" s="1"/>
      <c r="OE871" s="1"/>
      <c r="OF871" s="1"/>
      <c r="OG871" s="1"/>
      <c r="OH871" s="1"/>
      <c r="OI871" s="1"/>
      <c r="OJ871" s="1"/>
      <c r="OK871" s="1"/>
      <c r="OL871" s="1"/>
      <c r="OM871" s="1"/>
      <c r="ON871" s="1"/>
      <c r="OO871" s="1"/>
      <c r="OP871" s="1"/>
      <c r="OQ871" s="1"/>
      <c r="OR871" s="1"/>
      <c r="OS871" s="1"/>
      <c r="OT871" s="1"/>
      <c r="OU871" s="1"/>
      <c r="OV871" s="1"/>
      <c r="OW871" s="1"/>
      <c r="OX871" s="1"/>
      <c r="OY871" s="1"/>
      <c r="OZ871" s="1"/>
      <c r="PA871" s="1"/>
      <c r="PB871" s="1"/>
      <c r="PC871" s="1"/>
      <c r="PD871" s="1"/>
      <c r="PE871" s="1"/>
      <c r="PF871" s="1"/>
      <c r="PG871" s="1"/>
      <c r="PH871" s="1"/>
      <c r="PI871" s="1"/>
      <c r="PJ871" s="1"/>
      <c r="PK871" s="1"/>
      <c r="PL871" s="1"/>
      <c r="PM871" s="1"/>
      <c r="PN871" s="1"/>
      <c r="PO871" s="1"/>
      <c r="PP871" s="1"/>
      <c r="PQ871" s="1"/>
      <c r="PR871" s="1"/>
      <c r="PS871" s="1"/>
      <c r="PT871" s="1"/>
      <c r="PU871" s="1"/>
      <c r="PV871" s="1"/>
      <c r="PW871" s="1"/>
      <c r="PX871" s="1"/>
      <c r="PY871" s="1"/>
      <c r="PZ871" s="1"/>
    </row>
    <row r="872" spans="1:442" s="91" customFormat="1" ht="96.6" x14ac:dyDescent="0.3">
      <c r="A872" s="36"/>
      <c r="B872" s="238" t="s">
        <v>1276</v>
      </c>
      <c r="C872" s="238" t="s">
        <v>1278</v>
      </c>
      <c r="D872" s="238" t="s">
        <v>106</v>
      </c>
      <c r="E872" s="227" t="s">
        <v>67</v>
      </c>
      <c r="F872" s="227" t="s">
        <v>134</v>
      </c>
      <c r="G872" s="227" t="s">
        <v>147</v>
      </c>
      <c r="H872" s="238" t="s">
        <v>70</v>
      </c>
      <c r="I872" s="238" t="s">
        <v>79</v>
      </c>
      <c r="J872" s="11" t="s">
        <v>207</v>
      </c>
      <c r="K872" s="7" t="s">
        <v>107</v>
      </c>
      <c r="L872" s="7" t="s">
        <v>86</v>
      </c>
      <c r="M872" s="7">
        <v>40</v>
      </c>
      <c r="N872" s="239" t="s">
        <v>108</v>
      </c>
      <c r="O872" s="238" t="s">
        <v>571</v>
      </c>
      <c r="P872" s="238" t="s">
        <v>75</v>
      </c>
      <c r="Q872" s="238" t="s">
        <v>76</v>
      </c>
      <c r="R872" s="265" t="s">
        <v>77</v>
      </c>
      <c r="S872" s="265" t="s">
        <v>109</v>
      </c>
      <c r="T872" s="271">
        <f>V872+Y872</f>
        <v>25249.24</v>
      </c>
      <c r="U872" s="271" t="s">
        <v>79</v>
      </c>
      <c r="V872" s="261">
        <v>21461.86</v>
      </c>
      <c r="W872" s="261" t="s">
        <v>98</v>
      </c>
      <c r="X872" s="261" t="s">
        <v>79</v>
      </c>
      <c r="Y872" s="261">
        <v>3787.38</v>
      </c>
      <c r="Z872" s="261" t="s">
        <v>98</v>
      </c>
      <c r="AA872" s="261" t="s">
        <v>79</v>
      </c>
      <c r="AB872" s="261">
        <v>8389</v>
      </c>
      <c r="AC872" s="239" t="s">
        <v>149</v>
      </c>
      <c r="AD872" s="278" t="s">
        <v>79</v>
      </c>
      <c r="AE872" s="278">
        <f>V872+Y872</f>
        <v>25249.24</v>
      </c>
      <c r="AF872" s="238" t="s">
        <v>79</v>
      </c>
      <c r="AG872" s="239" t="s">
        <v>33</v>
      </c>
      <c r="AH872" s="239" t="s">
        <v>406</v>
      </c>
      <c r="AI872" s="239" t="s">
        <v>510</v>
      </c>
      <c r="AJ872" s="238"/>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c r="JW872" s="1"/>
      <c r="JX872" s="1"/>
      <c r="JY872" s="1"/>
      <c r="JZ872" s="1"/>
      <c r="KA872" s="1"/>
      <c r="KB872" s="1"/>
      <c r="KC872" s="1"/>
      <c r="KD872" s="1"/>
      <c r="KE872" s="1"/>
      <c r="KF872" s="1"/>
      <c r="KG872" s="1"/>
      <c r="KH872" s="1"/>
      <c r="KI872" s="1"/>
      <c r="KJ872" s="1"/>
      <c r="KK872" s="1"/>
      <c r="KL872" s="1"/>
      <c r="KM872" s="1"/>
      <c r="KN872" s="1"/>
      <c r="KO872" s="1"/>
      <c r="KP872" s="1"/>
      <c r="KQ872" s="1"/>
      <c r="KR872" s="1"/>
      <c r="KS872" s="1"/>
      <c r="KT872" s="1"/>
      <c r="KU872" s="1"/>
      <c r="KV872" s="1"/>
      <c r="KW872" s="1"/>
      <c r="KX872" s="1"/>
      <c r="KY872" s="1"/>
      <c r="KZ872" s="1"/>
      <c r="LA872" s="1"/>
      <c r="LB872" s="1"/>
      <c r="LC872" s="1"/>
      <c r="LD872" s="1"/>
      <c r="LE872" s="1"/>
      <c r="LF872" s="1"/>
      <c r="LG872" s="1"/>
      <c r="LH872" s="1"/>
      <c r="LI872" s="1"/>
      <c r="LJ872" s="1"/>
      <c r="LK872" s="1"/>
      <c r="LL872" s="1"/>
      <c r="LM872" s="1"/>
      <c r="LN872" s="1"/>
      <c r="LO872" s="1"/>
      <c r="LP872" s="1"/>
      <c r="LQ872" s="1"/>
      <c r="LR872" s="1"/>
      <c r="LS872" s="1"/>
      <c r="LT872" s="1"/>
      <c r="LU872" s="1"/>
      <c r="LV872" s="1"/>
      <c r="LW872" s="1"/>
      <c r="LX872" s="1"/>
      <c r="LY872" s="1"/>
      <c r="LZ872" s="1"/>
      <c r="MA872" s="1"/>
      <c r="MB872" s="1"/>
      <c r="MC872" s="1"/>
      <c r="MD872" s="1"/>
      <c r="ME872" s="1"/>
      <c r="MF872" s="1"/>
      <c r="MG872" s="1"/>
      <c r="MH872" s="1"/>
      <c r="MI872" s="1"/>
      <c r="MJ872" s="1"/>
      <c r="MK872" s="1"/>
      <c r="ML872" s="1"/>
      <c r="MM872" s="1"/>
      <c r="MN872" s="1"/>
      <c r="MO872" s="1"/>
      <c r="MP872" s="1"/>
      <c r="MQ872" s="1"/>
      <c r="MR872" s="1"/>
      <c r="MS872" s="1"/>
      <c r="MT872" s="1"/>
      <c r="MU872" s="1"/>
      <c r="MV872" s="1"/>
      <c r="MW872" s="1"/>
      <c r="MX872" s="1"/>
      <c r="MY872" s="1"/>
      <c r="MZ872" s="1"/>
      <c r="NA872" s="1"/>
      <c r="NB872" s="1"/>
      <c r="NC872" s="1"/>
      <c r="ND872" s="1"/>
      <c r="NE872" s="1"/>
      <c r="NF872" s="1"/>
      <c r="NG872" s="1"/>
      <c r="NH872" s="1"/>
      <c r="NI872" s="1"/>
      <c r="NJ872" s="1"/>
      <c r="NK872" s="1"/>
      <c r="NL872" s="1"/>
      <c r="NM872" s="1"/>
      <c r="NN872" s="1"/>
      <c r="NO872" s="1"/>
      <c r="NP872" s="1"/>
      <c r="NQ872" s="1"/>
      <c r="NR872" s="1"/>
      <c r="NS872" s="1"/>
      <c r="NT872" s="1"/>
      <c r="NU872" s="1"/>
      <c r="NV872" s="1"/>
      <c r="NW872" s="1"/>
      <c r="NX872" s="1"/>
      <c r="NY872" s="1"/>
      <c r="NZ872" s="1"/>
      <c r="OA872" s="1"/>
      <c r="OB872" s="1"/>
      <c r="OC872" s="1"/>
      <c r="OD872" s="1"/>
      <c r="OE872" s="1"/>
      <c r="OF872" s="1"/>
      <c r="OG872" s="1"/>
      <c r="OH872" s="1"/>
      <c r="OI872" s="1"/>
      <c r="OJ872" s="1"/>
      <c r="OK872" s="1"/>
      <c r="OL872" s="1"/>
      <c r="OM872" s="1"/>
      <c r="ON872" s="1"/>
      <c r="OO872" s="1"/>
      <c r="OP872" s="1"/>
      <c r="OQ872" s="1"/>
      <c r="OR872" s="1"/>
      <c r="OS872" s="1"/>
      <c r="OT872" s="1"/>
      <c r="OU872" s="1"/>
      <c r="OV872" s="1"/>
      <c r="OW872" s="1"/>
      <c r="OX872" s="1"/>
      <c r="OY872" s="1"/>
      <c r="OZ872" s="1"/>
      <c r="PA872" s="1"/>
      <c r="PB872" s="1"/>
      <c r="PC872" s="1"/>
      <c r="PD872" s="1"/>
      <c r="PE872" s="1"/>
      <c r="PF872" s="1"/>
      <c r="PG872" s="1"/>
      <c r="PH872" s="1"/>
      <c r="PI872" s="1"/>
      <c r="PJ872" s="1"/>
      <c r="PK872" s="1"/>
      <c r="PL872" s="1"/>
      <c r="PM872" s="1"/>
      <c r="PN872" s="1"/>
      <c r="PO872" s="1"/>
      <c r="PP872" s="1"/>
      <c r="PQ872" s="1"/>
      <c r="PR872" s="1"/>
      <c r="PS872" s="1"/>
      <c r="PT872" s="1"/>
      <c r="PU872" s="1"/>
      <c r="PV872" s="1"/>
      <c r="PW872" s="1"/>
      <c r="PX872" s="1"/>
      <c r="PY872" s="1"/>
      <c r="PZ872" s="1"/>
    </row>
    <row r="873" spans="1:442" s="91" customFormat="1" ht="56.7" customHeight="1" x14ac:dyDescent="0.3">
      <c r="A873" s="36"/>
      <c r="B873" s="238"/>
      <c r="C873" s="238"/>
      <c r="D873" s="238"/>
      <c r="E873" s="227"/>
      <c r="F873" s="227"/>
      <c r="G873" s="227"/>
      <c r="H873" s="238"/>
      <c r="I873" s="238"/>
      <c r="J873" s="11" t="s">
        <v>111</v>
      </c>
      <c r="K873" s="7" t="s">
        <v>112</v>
      </c>
      <c r="L873" s="7" t="s">
        <v>85</v>
      </c>
      <c r="M873" s="7">
        <v>2</v>
      </c>
      <c r="N873" s="239"/>
      <c r="O873" s="238"/>
      <c r="P873" s="238"/>
      <c r="Q873" s="238"/>
      <c r="R873" s="265"/>
      <c r="S873" s="265"/>
      <c r="T873" s="271"/>
      <c r="U873" s="271"/>
      <c r="V873" s="261"/>
      <c r="W873" s="261"/>
      <c r="X873" s="261"/>
      <c r="Y873" s="261"/>
      <c r="Z873" s="261"/>
      <c r="AA873" s="261"/>
      <c r="AB873" s="261"/>
      <c r="AC873" s="239"/>
      <c r="AD873" s="278"/>
      <c r="AE873" s="278"/>
      <c r="AF873" s="238"/>
      <c r="AG873" s="239"/>
      <c r="AH873" s="239"/>
      <c r="AI873" s="239"/>
      <c r="AJ873" s="238"/>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c r="JW873" s="1"/>
      <c r="JX873" s="1"/>
      <c r="JY873" s="1"/>
      <c r="JZ873" s="1"/>
      <c r="KA873" s="1"/>
      <c r="KB873" s="1"/>
      <c r="KC873" s="1"/>
      <c r="KD873" s="1"/>
      <c r="KE873" s="1"/>
      <c r="KF873" s="1"/>
      <c r="KG873" s="1"/>
      <c r="KH873" s="1"/>
      <c r="KI873" s="1"/>
      <c r="KJ873" s="1"/>
      <c r="KK873" s="1"/>
      <c r="KL873" s="1"/>
      <c r="KM873" s="1"/>
      <c r="KN873" s="1"/>
      <c r="KO873" s="1"/>
      <c r="KP873" s="1"/>
      <c r="KQ873" s="1"/>
      <c r="KR873" s="1"/>
      <c r="KS873" s="1"/>
      <c r="KT873" s="1"/>
      <c r="KU873" s="1"/>
      <c r="KV873" s="1"/>
      <c r="KW873" s="1"/>
      <c r="KX873" s="1"/>
      <c r="KY873" s="1"/>
      <c r="KZ873" s="1"/>
      <c r="LA873" s="1"/>
      <c r="LB873" s="1"/>
      <c r="LC873" s="1"/>
      <c r="LD873" s="1"/>
      <c r="LE873" s="1"/>
      <c r="LF873" s="1"/>
      <c r="LG873" s="1"/>
      <c r="LH873" s="1"/>
      <c r="LI873" s="1"/>
      <c r="LJ873" s="1"/>
      <c r="LK873" s="1"/>
      <c r="LL873" s="1"/>
      <c r="LM873" s="1"/>
      <c r="LN873" s="1"/>
      <c r="LO873" s="1"/>
      <c r="LP873" s="1"/>
      <c r="LQ873" s="1"/>
      <c r="LR873" s="1"/>
      <c r="LS873" s="1"/>
      <c r="LT873" s="1"/>
      <c r="LU873" s="1"/>
      <c r="LV873" s="1"/>
      <c r="LW873" s="1"/>
      <c r="LX873" s="1"/>
      <c r="LY873" s="1"/>
      <c r="LZ873" s="1"/>
      <c r="MA873" s="1"/>
      <c r="MB873" s="1"/>
      <c r="MC873" s="1"/>
      <c r="MD873" s="1"/>
      <c r="ME873" s="1"/>
      <c r="MF873" s="1"/>
      <c r="MG873" s="1"/>
      <c r="MH873" s="1"/>
      <c r="MI873" s="1"/>
      <c r="MJ873" s="1"/>
      <c r="MK873" s="1"/>
      <c r="ML873" s="1"/>
      <c r="MM873" s="1"/>
      <c r="MN873" s="1"/>
      <c r="MO873" s="1"/>
      <c r="MP873" s="1"/>
      <c r="MQ873" s="1"/>
      <c r="MR873" s="1"/>
      <c r="MS873" s="1"/>
      <c r="MT873" s="1"/>
      <c r="MU873" s="1"/>
      <c r="MV873" s="1"/>
      <c r="MW873" s="1"/>
      <c r="MX873" s="1"/>
      <c r="MY873" s="1"/>
      <c r="MZ873" s="1"/>
      <c r="NA873" s="1"/>
      <c r="NB873" s="1"/>
      <c r="NC873" s="1"/>
      <c r="ND873" s="1"/>
      <c r="NE873" s="1"/>
      <c r="NF873" s="1"/>
      <c r="NG873" s="1"/>
      <c r="NH873" s="1"/>
      <c r="NI873" s="1"/>
      <c r="NJ873" s="1"/>
      <c r="NK873" s="1"/>
      <c r="NL873" s="1"/>
      <c r="NM873" s="1"/>
      <c r="NN873" s="1"/>
      <c r="NO873" s="1"/>
      <c r="NP873" s="1"/>
      <c r="NQ873" s="1"/>
      <c r="NR873" s="1"/>
      <c r="NS873" s="1"/>
      <c r="NT873" s="1"/>
      <c r="NU873" s="1"/>
      <c r="NV873" s="1"/>
      <c r="NW873" s="1"/>
      <c r="NX873" s="1"/>
      <c r="NY873" s="1"/>
      <c r="NZ873" s="1"/>
      <c r="OA873" s="1"/>
      <c r="OB873" s="1"/>
      <c r="OC873" s="1"/>
      <c r="OD873" s="1"/>
      <c r="OE873" s="1"/>
      <c r="OF873" s="1"/>
      <c r="OG873" s="1"/>
      <c r="OH873" s="1"/>
      <c r="OI873" s="1"/>
      <c r="OJ873" s="1"/>
      <c r="OK873" s="1"/>
      <c r="OL873" s="1"/>
      <c r="OM873" s="1"/>
      <c r="ON873" s="1"/>
      <c r="OO873" s="1"/>
      <c r="OP873" s="1"/>
      <c r="OQ873" s="1"/>
      <c r="OR873" s="1"/>
      <c r="OS873" s="1"/>
      <c r="OT873" s="1"/>
      <c r="OU873" s="1"/>
      <c r="OV873" s="1"/>
      <c r="OW873" s="1"/>
      <c r="OX873" s="1"/>
      <c r="OY873" s="1"/>
      <c r="OZ873" s="1"/>
      <c r="PA873" s="1"/>
      <c r="PB873" s="1"/>
      <c r="PC873" s="1"/>
      <c r="PD873" s="1"/>
      <c r="PE873" s="1"/>
      <c r="PF873" s="1"/>
      <c r="PG873" s="1"/>
      <c r="PH873" s="1"/>
      <c r="PI873" s="1"/>
      <c r="PJ873" s="1"/>
      <c r="PK873" s="1"/>
      <c r="PL873" s="1"/>
      <c r="PM873" s="1"/>
      <c r="PN873" s="1"/>
      <c r="PO873" s="1"/>
      <c r="PP873" s="1"/>
      <c r="PQ873" s="1"/>
      <c r="PR873" s="1"/>
      <c r="PS873" s="1"/>
      <c r="PT873" s="1"/>
      <c r="PU873" s="1"/>
      <c r="PV873" s="1"/>
      <c r="PW873" s="1"/>
      <c r="PX873" s="1"/>
      <c r="PY873" s="1"/>
      <c r="PZ873" s="1"/>
    </row>
    <row r="874" spans="1:442" s="91" customFormat="1" ht="64.5" customHeight="1" x14ac:dyDescent="0.3">
      <c r="A874" s="36"/>
      <c r="B874" s="238"/>
      <c r="C874" s="238"/>
      <c r="D874" s="238"/>
      <c r="E874" s="227"/>
      <c r="F874" s="227"/>
      <c r="G874" s="227"/>
      <c r="H874" s="238"/>
      <c r="I874" s="238"/>
      <c r="J874" s="11" t="s">
        <v>127</v>
      </c>
      <c r="K874" s="7" t="s">
        <v>128</v>
      </c>
      <c r="L874" s="7" t="s">
        <v>85</v>
      </c>
      <c r="M874" s="63">
        <v>24</v>
      </c>
      <c r="N874" s="239"/>
      <c r="O874" s="238"/>
      <c r="P874" s="238"/>
      <c r="Q874" s="238"/>
      <c r="R874" s="265"/>
      <c r="S874" s="265"/>
      <c r="T874" s="271"/>
      <c r="U874" s="271"/>
      <c r="V874" s="261"/>
      <c r="W874" s="261"/>
      <c r="X874" s="261"/>
      <c r="Y874" s="261"/>
      <c r="Z874" s="261"/>
      <c r="AA874" s="261"/>
      <c r="AB874" s="261"/>
      <c r="AC874" s="239"/>
      <c r="AD874" s="278"/>
      <c r="AE874" s="278"/>
      <c r="AF874" s="238"/>
      <c r="AG874" s="239"/>
      <c r="AH874" s="239"/>
      <c r="AI874" s="239"/>
      <c r="AJ874" s="238"/>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c r="JW874" s="1"/>
      <c r="JX874" s="1"/>
      <c r="JY874" s="1"/>
      <c r="JZ874" s="1"/>
      <c r="KA874" s="1"/>
      <c r="KB874" s="1"/>
      <c r="KC874" s="1"/>
      <c r="KD874" s="1"/>
      <c r="KE874" s="1"/>
      <c r="KF874" s="1"/>
      <c r="KG874" s="1"/>
      <c r="KH874" s="1"/>
      <c r="KI874" s="1"/>
      <c r="KJ874" s="1"/>
      <c r="KK874" s="1"/>
      <c r="KL874" s="1"/>
      <c r="KM874" s="1"/>
      <c r="KN874" s="1"/>
      <c r="KO874" s="1"/>
      <c r="KP874" s="1"/>
      <c r="KQ874" s="1"/>
      <c r="KR874" s="1"/>
      <c r="KS874" s="1"/>
      <c r="KT874" s="1"/>
      <c r="KU874" s="1"/>
      <c r="KV874" s="1"/>
      <c r="KW874" s="1"/>
      <c r="KX874" s="1"/>
      <c r="KY874" s="1"/>
      <c r="KZ874" s="1"/>
      <c r="LA874" s="1"/>
      <c r="LB874" s="1"/>
      <c r="LC874" s="1"/>
      <c r="LD874" s="1"/>
      <c r="LE874" s="1"/>
      <c r="LF874" s="1"/>
      <c r="LG874" s="1"/>
      <c r="LH874" s="1"/>
      <c r="LI874" s="1"/>
      <c r="LJ874" s="1"/>
      <c r="LK874" s="1"/>
      <c r="LL874" s="1"/>
      <c r="LM874" s="1"/>
      <c r="LN874" s="1"/>
      <c r="LO874" s="1"/>
      <c r="LP874" s="1"/>
      <c r="LQ874" s="1"/>
      <c r="LR874" s="1"/>
      <c r="LS874" s="1"/>
      <c r="LT874" s="1"/>
      <c r="LU874" s="1"/>
      <c r="LV874" s="1"/>
      <c r="LW874" s="1"/>
      <c r="LX874" s="1"/>
      <c r="LY874" s="1"/>
      <c r="LZ874" s="1"/>
      <c r="MA874" s="1"/>
      <c r="MB874" s="1"/>
      <c r="MC874" s="1"/>
      <c r="MD874" s="1"/>
      <c r="ME874" s="1"/>
      <c r="MF874" s="1"/>
      <c r="MG874" s="1"/>
      <c r="MH874" s="1"/>
      <c r="MI874" s="1"/>
      <c r="MJ874" s="1"/>
      <c r="MK874" s="1"/>
      <c r="ML874" s="1"/>
      <c r="MM874" s="1"/>
      <c r="MN874" s="1"/>
      <c r="MO874" s="1"/>
      <c r="MP874" s="1"/>
      <c r="MQ874" s="1"/>
      <c r="MR874" s="1"/>
      <c r="MS874" s="1"/>
      <c r="MT874" s="1"/>
      <c r="MU874" s="1"/>
      <c r="MV874" s="1"/>
      <c r="MW874" s="1"/>
      <c r="MX874" s="1"/>
      <c r="MY874" s="1"/>
      <c r="MZ874" s="1"/>
      <c r="NA874" s="1"/>
      <c r="NB874" s="1"/>
      <c r="NC874" s="1"/>
      <c r="ND874" s="1"/>
      <c r="NE874" s="1"/>
      <c r="NF874" s="1"/>
      <c r="NG874" s="1"/>
      <c r="NH874" s="1"/>
      <c r="NI874" s="1"/>
      <c r="NJ874" s="1"/>
      <c r="NK874" s="1"/>
      <c r="NL874" s="1"/>
      <c r="NM874" s="1"/>
      <c r="NN874" s="1"/>
      <c r="NO874" s="1"/>
      <c r="NP874" s="1"/>
      <c r="NQ874" s="1"/>
      <c r="NR874" s="1"/>
      <c r="NS874" s="1"/>
      <c r="NT874" s="1"/>
      <c r="NU874" s="1"/>
      <c r="NV874" s="1"/>
      <c r="NW874" s="1"/>
      <c r="NX874" s="1"/>
      <c r="NY874" s="1"/>
      <c r="NZ874" s="1"/>
      <c r="OA874" s="1"/>
      <c r="OB874" s="1"/>
      <c r="OC874" s="1"/>
      <c r="OD874" s="1"/>
      <c r="OE874" s="1"/>
      <c r="OF874" s="1"/>
      <c r="OG874" s="1"/>
      <c r="OH874" s="1"/>
      <c r="OI874" s="1"/>
      <c r="OJ874" s="1"/>
      <c r="OK874" s="1"/>
      <c r="OL874" s="1"/>
      <c r="OM874" s="1"/>
      <c r="ON874" s="1"/>
      <c r="OO874" s="1"/>
      <c r="OP874" s="1"/>
      <c r="OQ874" s="1"/>
      <c r="OR874" s="1"/>
      <c r="OS874" s="1"/>
      <c r="OT874" s="1"/>
      <c r="OU874" s="1"/>
      <c r="OV874" s="1"/>
      <c r="OW874" s="1"/>
      <c r="OX874" s="1"/>
      <c r="OY874" s="1"/>
      <c r="OZ874" s="1"/>
      <c r="PA874" s="1"/>
      <c r="PB874" s="1"/>
      <c r="PC874" s="1"/>
      <c r="PD874" s="1"/>
      <c r="PE874" s="1"/>
      <c r="PF874" s="1"/>
      <c r="PG874" s="1"/>
      <c r="PH874" s="1"/>
      <c r="PI874" s="1"/>
      <c r="PJ874" s="1"/>
      <c r="PK874" s="1"/>
      <c r="PL874" s="1"/>
      <c r="PM874" s="1"/>
      <c r="PN874" s="1"/>
      <c r="PO874" s="1"/>
      <c r="PP874" s="1"/>
      <c r="PQ874" s="1"/>
      <c r="PR874" s="1"/>
      <c r="PS874" s="1"/>
      <c r="PT874" s="1"/>
      <c r="PU874" s="1"/>
      <c r="PV874" s="1"/>
      <c r="PW874" s="1"/>
      <c r="PX874" s="1"/>
      <c r="PY874" s="1"/>
      <c r="PZ874" s="1"/>
    </row>
    <row r="875" spans="1:442" s="91" customFormat="1" ht="96.6" x14ac:dyDescent="0.3">
      <c r="A875" s="36"/>
      <c r="B875" s="238" t="s">
        <v>1279</v>
      </c>
      <c r="C875" s="238" t="s">
        <v>1281</v>
      </c>
      <c r="D875" s="238" t="s">
        <v>106</v>
      </c>
      <c r="E875" s="227" t="s">
        <v>67</v>
      </c>
      <c r="F875" s="227" t="s">
        <v>134</v>
      </c>
      <c r="G875" s="227" t="s">
        <v>147</v>
      </c>
      <c r="H875" s="238" t="s">
        <v>70</v>
      </c>
      <c r="I875" s="238" t="s">
        <v>79</v>
      </c>
      <c r="J875" s="11" t="s">
        <v>207</v>
      </c>
      <c r="K875" s="7" t="s">
        <v>107</v>
      </c>
      <c r="L875" s="7" t="s">
        <v>86</v>
      </c>
      <c r="M875" s="7">
        <v>40</v>
      </c>
      <c r="N875" s="239" t="s">
        <v>108</v>
      </c>
      <c r="O875" s="238" t="s">
        <v>571</v>
      </c>
      <c r="P875" s="238" t="s">
        <v>75</v>
      </c>
      <c r="Q875" s="238" t="s">
        <v>76</v>
      </c>
      <c r="R875" s="265" t="s">
        <v>77</v>
      </c>
      <c r="S875" s="265" t="s">
        <v>109</v>
      </c>
      <c r="T875" s="271">
        <f>V875+Y875</f>
        <v>26163.43</v>
      </c>
      <c r="U875" s="271" t="s">
        <v>79</v>
      </c>
      <c r="V875" s="261">
        <v>22238.91</v>
      </c>
      <c r="W875" s="261" t="s">
        <v>98</v>
      </c>
      <c r="X875" s="261" t="s">
        <v>79</v>
      </c>
      <c r="Y875" s="261">
        <v>3924.52</v>
      </c>
      <c r="Z875" s="261" t="s">
        <v>98</v>
      </c>
      <c r="AA875" s="261" t="s">
        <v>79</v>
      </c>
      <c r="AB875" s="261">
        <v>8693.5400000000009</v>
      </c>
      <c r="AC875" s="239" t="s">
        <v>149</v>
      </c>
      <c r="AD875" s="278" t="s">
        <v>79</v>
      </c>
      <c r="AE875" s="278">
        <f>V875+Y875</f>
        <v>26163.43</v>
      </c>
      <c r="AF875" s="238" t="s">
        <v>79</v>
      </c>
      <c r="AG875" s="239" t="s">
        <v>33</v>
      </c>
      <c r="AH875" s="239" t="s">
        <v>406</v>
      </c>
      <c r="AI875" s="239" t="s">
        <v>510</v>
      </c>
      <c r="AJ875" s="238"/>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c r="JW875" s="1"/>
      <c r="JX875" s="1"/>
      <c r="JY875" s="1"/>
      <c r="JZ875" s="1"/>
      <c r="KA875" s="1"/>
      <c r="KB875" s="1"/>
      <c r="KC875" s="1"/>
      <c r="KD875" s="1"/>
      <c r="KE875" s="1"/>
      <c r="KF875" s="1"/>
      <c r="KG875" s="1"/>
      <c r="KH875" s="1"/>
      <c r="KI875" s="1"/>
      <c r="KJ875" s="1"/>
      <c r="KK875" s="1"/>
      <c r="KL875" s="1"/>
      <c r="KM875" s="1"/>
      <c r="KN875" s="1"/>
      <c r="KO875" s="1"/>
      <c r="KP875" s="1"/>
      <c r="KQ875" s="1"/>
      <c r="KR875" s="1"/>
      <c r="KS875" s="1"/>
      <c r="KT875" s="1"/>
      <c r="KU875" s="1"/>
      <c r="KV875" s="1"/>
      <c r="KW875" s="1"/>
      <c r="KX875" s="1"/>
      <c r="KY875" s="1"/>
      <c r="KZ875" s="1"/>
      <c r="LA875" s="1"/>
      <c r="LB875" s="1"/>
      <c r="LC875" s="1"/>
      <c r="LD875" s="1"/>
      <c r="LE875" s="1"/>
      <c r="LF875" s="1"/>
      <c r="LG875" s="1"/>
      <c r="LH875" s="1"/>
      <c r="LI875" s="1"/>
      <c r="LJ875" s="1"/>
      <c r="LK875" s="1"/>
      <c r="LL875" s="1"/>
      <c r="LM875" s="1"/>
      <c r="LN875" s="1"/>
      <c r="LO875" s="1"/>
      <c r="LP875" s="1"/>
      <c r="LQ875" s="1"/>
      <c r="LR875" s="1"/>
      <c r="LS875" s="1"/>
      <c r="LT875" s="1"/>
      <c r="LU875" s="1"/>
      <c r="LV875" s="1"/>
      <c r="LW875" s="1"/>
      <c r="LX875" s="1"/>
      <c r="LY875" s="1"/>
      <c r="LZ875" s="1"/>
      <c r="MA875" s="1"/>
      <c r="MB875" s="1"/>
      <c r="MC875" s="1"/>
      <c r="MD875" s="1"/>
      <c r="ME875" s="1"/>
      <c r="MF875" s="1"/>
      <c r="MG875" s="1"/>
      <c r="MH875" s="1"/>
      <c r="MI875" s="1"/>
      <c r="MJ875" s="1"/>
      <c r="MK875" s="1"/>
      <c r="ML875" s="1"/>
      <c r="MM875" s="1"/>
      <c r="MN875" s="1"/>
      <c r="MO875" s="1"/>
      <c r="MP875" s="1"/>
      <c r="MQ875" s="1"/>
      <c r="MR875" s="1"/>
      <c r="MS875" s="1"/>
      <c r="MT875" s="1"/>
      <c r="MU875" s="1"/>
      <c r="MV875" s="1"/>
      <c r="MW875" s="1"/>
      <c r="MX875" s="1"/>
      <c r="MY875" s="1"/>
      <c r="MZ875" s="1"/>
      <c r="NA875" s="1"/>
      <c r="NB875" s="1"/>
      <c r="NC875" s="1"/>
      <c r="ND875" s="1"/>
      <c r="NE875" s="1"/>
      <c r="NF875" s="1"/>
      <c r="NG875" s="1"/>
      <c r="NH875" s="1"/>
      <c r="NI875" s="1"/>
      <c r="NJ875" s="1"/>
      <c r="NK875" s="1"/>
      <c r="NL875" s="1"/>
      <c r="NM875" s="1"/>
      <c r="NN875" s="1"/>
      <c r="NO875" s="1"/>
      <c r="NP875" s="1"/>
      <c r="NQ875" s="1"/>
      <c r="NR875" s="1"/>
      <c r="NS875" s="1"/>
      <c r="NT875" s="1"/>
      <c r="NU875" s="1"/>
      <c r="NV875" s="1"/>
      <c r="NW875" s="1"/>
      <c r="NX875" s="1"/>
      <c r="NY875" s="1"/>
      <c r="NZ875" s="1"/>
      <c r="OA875" s="1"/>
      <c r="OB875" s="1"/>
      <c r="OC875" s="1"/>
      <c r="OD875" s="1"/>
      <c r="OE875" s="1"/>
      <c r="OF875" s="1"/>
      <c r="OG875" s="1"/>
      <c r="OH875" s="1"/>
      <c r="OI875" s="1"/>
      <c r="OJ875" s="1"/>
      <c r="OK875" s="1"/>
      <c r="OL875" s="1"/>
      <c r="OM875" s="1"/>
      <c r="ON875" s="1"/>
      <c r="OO875" s="1"/>
      <c r="OP875" s="1"/>
      <c r="OQ875" s="1"/>
      <c r="OR875" s="1"/>
      <c r="OS875" s="1"/>
      <c r="OT875" s="1"/>
      <c r="OU875" s="1"/>
      <c r="OV875" s="1"/>
      <c r="OW875" s="1"/>
      <c r="OX875" s="1"/>
      <c r="OY875" s="1"/>
      <c r="OZ875" s="1"/>
      <c r="PA875" s="1"/>
      <c r="PB875" s="1"/>
      <c r="PC875" s="1"/>
      <c r="PD875" s="1"/>
      <c r="PE875" s="1"/>
      <c r="PF875" s="1"/>
      <c r="PG875" s="1"/>
      <c r="PH875" s="1"/>
      <c r="PI875" s="1"/>
      <c r="PJ875" s="1"/>
      <c r="PK875" s="1"/>
      <c r="PL875" s="1"/>
      <c r="PM875" s="1"/>
      <c r="PN875" s="1"/>
      <c r="PO875" s="1"/>
      <c r="PP875" s="1"/>
      <c r="PQ875" s="1"/>
      <c r="PR875" s="1"/>
      <c r="PS875" s="1"/>
      <c r="PT875" s="1"/>
      <c r="PU875" s="1"/>
      <c r="PV875" s="1"/>
      <c r="PW875" s="1"/>
      <c r="PX875" s="1"/>
      <c r="PY875" s="1"/>
      <c r="PZ875" s="1"/>
    </row>
    <row r="876" spans="1:442" s="91" customFormat="1" ht="56.7" customHeight="1" x14ac:dyDescent="0.3">
      <c r="A876" s="36"/>
      <c r="B876" s="238"/>
      <c r="C876" s="238"/>
      <c r="D876" s="238"/>
      <c r="E876" s="227"/>
      <c r="F876" s="227"/>
      <c r="G876" s="227"/>
      <c r="H876" s="238"/>
      <c r="I876" s="238"/>
      <c r="J876" s="11" t="s">
        <v>111</v>
      </c>
      <c r="K876" s="7" t="s">
        <v>112</v>
      </c>
      <c r="L876" s="7" t="s">
        <v>85</v>
      </c>
      <c r="M876" s="7">
        <v>4</v>
      </c>
      <c r="N876" s="239"/>
      <c r="O876" s="238"/>
      <c r="P876" s="238"/>
      <c r="Q876" s="238"/>
      <c r="R876" s="265"/>
      <c r="S876" s="265"/>
      <c r="T876" s="271"/>
      <c r="U876" s="271"/>
      <c r="V876" s="261"/>
      <c r="W876" s="261"/>
      <c r="X876" s="261"/>
      <c r="Y876" s="261"/>
      <c r="Z876" s="261"/>
      <c r="AA876" s="261"/>
      <c r="AB876" s="261"/>
      <c r="AC876" s="239"/>
      <c r="AD876" s="278"/>
      <c r="AE876" s="278"/>
      <c r="AF876" s="238"/>
      <c r="AG876" s="239"/>
      <c r="AH876" s="239"/>
      <c r="AI876" s="239"/>
      <c r="AJ876" s="238"/>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c r="JW876" s="1"/>
      <c r="JX876" s="1"/>
      <c r="JY876" s="1"/>
      <c r="JZ876" s="1"/>
      <c r="KA876" s="1"/>
      <c r="KB876" s="1"/>
      <c r="KC876" s="1"/>
      <c r="KD876" s="1"/>
      <c r="KE876" s="1"/>
      <c r="KF876" s="1"/>
      <c r="KG876" s="1"/>
      <c r="KH876" s="1"/>
      <c r="KI876" s="1"/>
      <c r="KJ876" s="1"/>
      <c r="KK876" s="1"/>
      <c r="KL876" s="1"/>
      <c r="KM876" s="1"/>
      <c r="KN876" s="1"/>
      <c r="KO876" s="1"/>
      <c r="KP876" s="1"/>
      <c r="KQ876" s="1"/>
      <c r="KR876" s="1"/>
      <c r="KS876" s="1"/>
      <c r="KT876" s="1"/>
      <c r="KU876" s="1"/>
      <c r="KV876" s="1"/>
      <c r="KW876" s="1"/>
      <c r="KX876" s="1"/>
      <c r="KY876" s="1"/>
      <c r="KZ876" s="1"/>
      <c r="LA876" s="1"/>
      <c r="LB876" s="1"/>
      <c r="LC876" s="1"/>
      <c r="LD876" s="1"/>
      <c r="LE876" s="1"/>
      <c r="LF876" s="1"/>
      <c r="LG876" s="1"/>
      <c r="LH876" s="1"/>
      <c r="LI876" s="1"/>
      <c r="LJ876" s="1"/>
      <c r="LK876" s="1"/>
      <c r="LL876" s="1"/>
      <c r="LM876" s="1"/>
      <c r="LN876" s="1"/>
      <c r="LO876" s="1"/>
      <c r="LP876" s="1"/>
      <c r="LQ876" s="1"/>
      <c r="LR876" s="1"/>
      <c r="LS876" s="1"/>
      <c r="LT876" s="1"/>
      <c r="LU876" s="1"/>
      <c r="LV876" s="1"/>
      <c r="LW876" s="1"/>
      <c r="LX876" s="1"/>
      <c r="LY876" s="1"/>
      <c r="LZ876" s="1"/>
      <c r="MA876" s="1"/>
      <c r="MB876" s="1"/>
      <c r="MC876" s="1"/>
      <c r="MD876" s="1"/>
      <c r="ME876" s="1"/>
      <c r="MF876" s="1"/>
      <c r="MG876" s="1"/>
      <c r="MH876" s="1"/>
      <c r="MI876" s="1"/>
      <c r="MJ876" s="1"/>
      <c r="MK876" s="1"/>
      <c r="ML876" s="1"/>
      <c r="MM876" s="1"/>
      <c r="MN876" s="1"/>
      <c r="MO876" s="1"/>
      <c r="MP876" s="1"/>
      <c r="MQ876" s="1"/>
      <c r="MR876" s="1"/>
      <c r="MS876" s="1"/>
      <c r="MT876" s="1"/>
      <c r="MU876" s="1"/>
      <c r="MV876" s="1"/>
      <c r="MW876" s="1"/>
      <c r="MX876" s="1"/>
      <c r="MY876" s="1"/>
      <c r="MZ876" s="1"/>
      <c r="NA876" s="1"/>
      <c r="NB876" s="1"/>
      <c r="NC876" s="1"/>
      <c r="ND876" s="1"/>
      <c r="NE876" s="1"/>
      <c r="NF876" s="1"/>
      <c r="NG876" s="1"/>
      <c r="NH876" s="1"/>
      <c r="NI876" s="1"/>
      <c r="NJ876" s="1"/>
      <c r="NK876" s="1"/>
      <c r="NL876" s="1"/>
      <c r="NM876" s="1"/>
      <c r="NN876" s="1"/>
      <c r="NO876" s="1"/>
      <c r="NP876" s="1"/>
      <c r="NQ876" s="1"/>
      <c r="NR876" s="1"/>
      <c r="NS876" s="1"/>
      <c r="NT876" s="1"/>
      <c r="NU876" s="1"/>
      <c r="NV876" s="1"/>
      <c r="NW876" s="1"/>
      <c r="NX876" s="1"/>
      <c r="NY876" s="1"/>
      <c r="NZ876" s="1"/>
      <c r="OA876" s="1"/>
      <c r="OB876" s="1"/>
      <c r="OC876" s="1"/>
      <c r="OD876" s="1"/>
      <c r="OE876" s="1"/>
      <c r="OF876" s="1"/>
      <c r="OG876" s="1"/>
      <c r="OH876" s="1"/>
      <c r="OI876" s="1"/>
      <c r="OJ876" s="1"/>
      <c r="OK876" s="1"/>
      <c r="OL876" s="1"/>
      <c r="OM876" s="1"/>
      <c r="ON876" s="1"/>
      <c r="OO876" s="1"/>
      <c r="OP876" s="1"/>
      <c r="OQ876" s="1"/>
      <c r="OR876" s="1"/>
      <c r="OS876" s="1"/>
      <c r="OT876" s="1"/>
      <c r="OU876" s="1"/>
      <c r="OV876" s="1"/>
      <c r="OW876" s="1"/>
      <c r="OX876" s="1"/>
      <c r="OY876" s="1"/>
      <c r="OZ876" s="1"/>
      <c r="PA876" s="1"/>
      <c r="PB876" s="1"/>
      <c r="PC876" s="1"/>
      <c r="PD876" s="1"/>
      <c r="PE876" s="1"/>
      <c r="PF876" s="1"/>
      <c r="PG876" s="1"/>
      <c r="PH876" s="1"/>
      <c r="PI876" s="1"/>
      <c r="PJ876" s="1"/>
      <c r="PK876" s="1"/>
      <c r="PL876" s="1"/>
      <c r="PM876" s="1"/>
      <c r="PN876" s="1"/>
      <c r="PO876" s="1"/>
      <c r="PP876" s="1"/>
      <c r="PQ876" s="1"/>
      <c r="PR876" s="1"/>
      <c r="PS876" s="1"/>
      <c r="PT876" s="1"/>
      <c r="PU876" s="1"/>
      <c r="PV876" s="1"/>
      <c r="PW876" s="1"/>
      <c r="PX876" s="1"/>
      <c r="PY876" s="1"/>
      <c r="PZ876" s="1"/>
    </row>
    <row r="877" spans="1:442" s="91" customFormat="1" ht="64.5" customHeight="1" x14ac:dyDescent="0.3">
      <c r="A877" s="36"/>
      <c r="B877" s="238"/>
      <c r="C877" s="238"/>
      <c r="D877" s="238"/>
      <c r="E877" s="227"/>
      <c r="F877" s="227"/>
      <c r="G877" s="227"/>
      <c r="H877" s="238"/>
      <c r="I877" s="238"/>
      <c r="J877" s="11" t="s">
        <v>127</v>
      </c>
      <c r="K877" s="7" t="s">
        <v>128</v>
      </c>
      <c r="L877" s="7" t="s">
        <v>85</v>
      </c>
      <c r="M877" s="63">
        <v>4</v>
      </c>
      <c r="N877" s="239"/>
      <c r="O877" s="238"/>
      <c r="P877" s="238"/>
      <c r="Q877" s="238"/>
      <c r="R877" s="265"/>
      <c r="S877" s="265"/>
      <c r="T877" s="271"/>
      <c r="U877" s="271"/>
      <c r="V877" s="261"/>
      <c r="W877" s="261"/>
      <c r="X877" s="261"/>
      <c r="Y877" s="261"/>
      <c r="Z877" s="261"/>
      <c r="AA877" s="261"/>
      <c r="AB877" s="261"/>
      <c r="AC877" s="239"/>
      <c r="AD877" s="278"/>
      <c r="AE877" s="278"/>
      <c r="AF877" s="238"/>
      <c r="AG877" s="239"/>
      <c r="AH877" s="239"/>
      <c r="AI877" s="239"/>
      <c r="AJ877" s="238"/>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c r="JW877" s="1"/>
      <c r="JX877" s="1"/>
      <c r="JY877" s="1"/>
      <c r="JZ877" s="1"/>
      <c r="KA877" s="1"/>
      <c r="KB877" s="1"/>
      <c r="KC877" s="1"/>
      <c r="KD877" s="1"/>
      <c r="KE877" s="1"/>
      <c r="KF877" s="1"/>
      <c r="KG877" s="1"/>
      <c r="KH877" s="1"/>
      <c r="KI877" s="1"/>
      <c r="KJ877" s="1"/>
      <c r="KK877" s="1"/>
      <c r="KL877" s="1"/>
      <c r="KM877" s="1"/>
      <c r="KN877" s="1"/>
      <c r="KO877" s="1"/>
      <c r="KP877" s="1"/>
      <c r="KQ877" s="1"/>
      <c r="KR877" s="1"/>
      <c r="KS877" s="1"/>
      <c r="KT877" s="1"/>
      <c r="KU877" s="1"/>
      <c r="KV877" s="1"/>
      <c r="KW877" s="1"/>
      <c r="KX877" s="1"/>
      <c r="KY877" s="1"/>
      <c r="KZ877" s="1"/>
      <c r="LA877" s="1"/>
      <c r="LB877" s="1"/>
      <c r="LC877" s="1"/>
      <c r="LD877" s="1"/>
      <c r="LE877" s="1"/>
      <c r="LF877" s="1"/>
      <c r="LG877" s="1"/>
      <c r="LH877" s="1"/>
      <c r="LI877" s="1"/>
      <c r="LJ877" s="1"/>
      <c r="LK877" s="1"/>
      <c r="LL877" s="1"/>
      <c r="LM877" s="1"/>
      <c r="LN877" s="1"/>
      <c r="LO877" s="1"/>
      <c r="LP877" s="1"/>
      <c r="LQ877" s="1"/>
      <c r="LR877" s="1"/>
      <c r="LS877" s="1"/>
      <c r="LT877" s="1"/>
      <c r="LU877" s="1"/>
      <c r="LV877" s="1"/>
      <c r="LW877" s="1"/>
      <c r="LX877" s="1"/>
      <c r="LY877" s="1"/>
      <c r="LZ877" s="1"/>
      <c r="MA877" s="1"/>
      <c r="MB877" s="1"/>
      <c r="MC877" s="1"/>
      <c r="MD877" s="1"/>
      <c r="ME877" s="1"/>
      <c r="MF877" s="1"/>
      <c r="MG877" s="1"/>
      <c r="MH877" s="1"/>
      <c r="MI877" s="1"/>
      <c r="MJ877" s="1"/>
      <c r="MK877" s="1"/>
      <c r="ML877" s="1"/>
      <c r="MM877" s="1"/>
      <c r="MN877" s="1"/>
      <c r="MO877" s="1"/>
      <c r="MP877" s="1"/>
      <c r="MQ877" s="1"/>
      <c r="MR877" s="1"/>
      <c r="MS877" s="1"/>
      <c r="MT877" s="1"/>
      <c r="MU877" s="1"/>
      <c r="MV877" s="1"/>
      <c r="MW877" s="1"/>
      <c r="MX877" s="1"/>
      <c r="MY877" s="1"/>
      <c r="MZ877" s="1"/>
      <c r="NA877" s="1"/>
      <c r="NB877" s="1"/>
      <c r="NC877" s="1"/>
      <c r="ND877" s="1"/>
      <c r="NE877" s="1"/>
      <c r="NF877" s="1"/>
      <c r="NG877" s="1"/>
      <c r="NH877" s="1"/>
      <c r="NI877" s="1"/>
      <c r="NJ877" s="1"/>
      <c r="NK877" s="1"/>
      <c r="NL877" s="1"/>
      <c r="NM877" s="1"/>
      <c r="NN877" s="1"/>
      <c r="NO877" s="1"/>
      <c r="NP877" s="1"/>
      <c r="NQ877" s="1"/>
      <c r="NR877" s="1"/>
      <c r="NS877" s="1"/>
      <c r="NT877" s="1"/>
      <c r="NU877" s="1"/>
      <c r="NV877" s="1"/>
      <c r="NW877" s="1"/>
      <c r="NX877" s="1"/>
      <c r="NY877" s="1"/>
      <c r="NZ877" s="1"/>
      <c r="OA877" s="1"/>
      <c r="OB877" s="1"/>
      <c r="OC877" s="1"/>
      <c r="OD877" s="1"/>
      <c r="OE877" s="1"/>
      <c r="OF877" s="1"/>
      <c r="OG877" s="1"/>
      <c r="OH877" s="1"/>
      <c r="OI877" s="1"/>
      <c r="OJ877" s="1"/>
      <c r="OK877" s="1"/>
      <c r="OL877" s="1"/>
      <c r="OM877" s="1"/>
      <c r="ON877" s="1"/>
      <c r="OO877" s="1"/>
      <c r="OP877" s="1"/>
      <c r="OQ877" s="1"/>
      <c r="OR877" s="1"/>
      <c r="OS877" s="1"/>
      <c r="OT877" s="1"/>
      <c r="OU877" s="1"/>
      <c r="OV877" s="1"/>
      <c r="OW877" s="1"/>
      <c r="OX877" s="1"/>
      <c r="OY877" s="1"/>
      <c r="OZ877" s="1"/>
      <c r="PA877" s="1"/>
      <c r="PB877" s="1"/>
      <c r="PC877" s="1"/>
      <c r="PD877" s="1"/>
      <c r="PE877" s="1"/>
      <c r="PF877" s="1"/>
      <c r="PG877" s="1"/>
      <c r="PH877" s="1"/>
      <c r="PI877" s="1"/>
      <c r="PJ877" s="1"/>
      <c r="PK877" s="1"/>
      <c r="PL877" s="1"/>
      <c r="PM877" s="1"/>
      <c r="PN877" s="1"/>
      <c r="PO877" s="1"/>
      <c r="PP877" s="1"/>
      <c r="PQ877" s="1"/>
      <c r="PR877" s="1"/>
      <c r="PS877" s="1"/>
      <c r="PT877" s="1"/>
      <c r="PU877" s="1"/>
      <c r="PV877" s="1"/>
      <c r="PW877" s="1"/>
      <c r="PX877" s="1"/>
      <c r="PY877" s="1"/>
      <c r="PZ877" s="1"/>
    </row>
    <row r="878" spans="1:442" s="92" customFormat="1" ht="66.599999999999994" customHeight="1" x14ac:dyDescent="0.3">
      <c r="A878" s="36"/>
      <c r="B878" s="238" t="s">
        <v>1280</v>
      </c>
      <c r="C878" s="238" t="s">
        <v>1282</v>
      </c>
      <c r="D878" s="238" t="s">
        <v>66</v>
      </c>
      <c r="E878" s="227" t="s">
        <v>67</v>
      </c>
      <c r="F878" s="227" t="s">
        <v>132</v>
      </c>
      <c r="G878" s="227" t="s">
        <v>69</v>
      </c>
      <c r="H878" s="238" t="s">
        <v>70</v>
      </c>
      <c r="I878" s="238" t="s">
        <v>79</v>
      </c>
      <c r="J878" s="11" t="s">
        <v>113</v>
      </c>
      <c r="K878" s="7" t="s">
        <v>114</v>
      </c>
      <c r="L878" s="7" t="s">
        <v>115</v>
      </c>
      <c r="M878" s="7">
        <v>2</v>
      </c>
      <c r="N878" s="239" t="s">
        <v>108</v>
      </c>
      <c r="O878" s="277" t="s">
        <v>573</v>
      </c>
      <c r="P878" s="238" t="s">
        <v>75</v>
      </c>
      <c r="Q878" s="238" t="s">
        <v>76</v>
      </c>
      <c r="R878" s="265" t="s">
        <v>77</v>
      </c>
      <c r="S878" s="265" t="s">
        <v>109</v>
      </c>
      <c r="T878" s="271">
        <f>V878+Y878</f>
        <v>106465.01</v>
      </c>
      <c r="U878" s="271" t="s">
        <v>79</v>
      </c>
      <c r="V878" s="261">
        <v>90495.25</v>
      </c>
      <c r="W878" s="261" t="s">
        <v>79</v>
      </c>
      <c r="X878" s="261" t="s">
        <v>79</v>
      </c>
      <c r="Y878" s="261">
        <v>15969.76</v>
      </c>
      <c r="Z878" s="261" t="s">
        <v>79</v>
      </c>
      <c r="AA878" s="261" t="s">
        <v>79</v>
      </c>
      <c r="AB878" s="261">
        <v>35376.019999999997</v>
      </c>
      <c r="AC878" s="239" t="s">
        <v>80</v>
      </c>
      <c r="AD878" s="278" t="s">
        <v>79</v>
      </c>
      <c r="AE878" s="278">
        <f>V878+Y878</f>
        <v>106465.01</v>
      </c>
      <c r="AF878" s="238" t="s">
        <v>79</v>
      </c>
      <c r="AG878" s="239" t="s">
        <v>33</v>
      </c>
      <c r="AH878" s="239" t="s">
        <v>406</v>
      </c>
      <c r="AI878" s="239" t="s">
        <v>510</v>
      </c>
      <c r="AJ878" s="238"/>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c r="JW878" s="1"/>
      <c r="JX878" s="1"/>
      <c r="JY878" s="1"/>
      <c r="JZ878" s="1"/>
      <c r="KA878" s="1"/>
      <c r="KB878" s="1"/>
      <c r="KC878" s="1"/>
      <c r="KD878" s="1"/>
      <c r="KE878" s="1"/>
      <c r="KF878" s="1"/>
      <c r="KG878" s="1"/>
      <c r="KH878" s="1"/>
      <c r="KI878" s="1"/>
      <c r="KJ878" s="1"/>
      <c r="KK878" s="1"/>
      <c r="KL878" s="1"/>
      <c r="KM878" s="1"/>
      <c r="KN878" s="1"/>
      <c r="KO878" s="1"/>
      <c r="KP878" s="1"/>
      <c r="KQ878" s="1"/>
      <c r="KR878" s="1"/>
      <c r="KS878" s="1"/>
      <c r="KT878" s="1"/>
      <c r="KU878" s="1"/>
      <c r="KV878" s="1"/>
      <c r="KW878" s="1"/>
      <c r="KX878" s="1"/>
      <c r="KY878" s="1"/>
      <c r="KZ878" s="1"/>
      <c r="LA878" s="1"/>
      <c r="LB878" s="1"/>
      <c r="LC878" s="1"/>
      <c r="LD878" s="1"/>
      <c r="LE878" s="1"/>
      <c r="LF878" s="1"/>
      <c r="LG878" s="1"/>
      <c r="LH878" s="1"/>
      <c r="LI878" s="1"/>
      <c r="LJ878" s="1"/>
      <c r="LK878" s="1"/>
      <c r="LL878" s="1"/>
      <c r="LM878" s="1"/>
      <c r="LN878" s="1"/>
      <c r="LO878" s="1"/>
      <c r="LP878" s="1"/>
      <c r="LQ878" s="1"/>
      <c r="LR878" s="1"/>
      <c r="LS878" s="1"/>
      <c r="LT878" s="1"/>
      <c r="LU878" s="1"/>
      <c r="LV878" s="1"/>
      <c r="LW878" s="1"/>
      <c r="LX878" s="1"/>
      <c r="LY878" s="1"/>
      <c r="LZ878" s="1"/>
      <c r="MA878" s="1"/>
      <c r="MB878" s="1"/>
      <c r="MC878" s="1"/>
      <c r="MD878" s="1"/>
      <c r="ME878" s="1"/>
      <c r="MF878" s="1"/>
      <c r="MG878" s="1"/>
      <c r="MH878" s="1"/>
      <c r="MI878" s="1"/>
      <c r="MJ878" s="1"/>
      <c r="MK878" s="1"/>
      <c r="ML878" s="1"/>
      <c r="MM878" s="1"/>
      <c r="MN878" s="1"/>
      <c r="MO878" s="1"/>
      <c r="MP878" s="1"/>
      <c r="MQ878" s="1"/>
      <c r="MR878" s="1"/>
      <c r="MS878" s="1"/>
      <c r="MT878" s="1"/>
      <c r="MU878" s="1"/>
      <c r="MV878" s="1"/>
      <c r="MW878" s="1"/>
      <c r="MX878" s="1"/>
      <c r="MY878" s="1"/>
      <c r="MZ878" s="1"/>
      <c r="NA878" s="1"/>
      <c r="NB878" s="1"/>
      <c r="NC878" s="1"/>
      <c r="ND878" s="1"/>
      <c r="NE878" s="1"/>
      <c r="NF878" s="1"/>
      <c r="NG878" s="1"/>
      <c r="NH878" s="1"/>
      <c r="NI878" s="1"/>
      <c r="NJ878" s="1"/>
      <c r="NK878" s="1"/>
      <c r="NL878" s="1"/>
      <c r="NM878" s="1"/>
      <c r="NN878" s="1"/>
      <c r="NO878" s="1"/>
      <c r="NP878" s="1"/>
      <c r="NQ878" s="1"/>
      <c r="NR878" s="1"/>
      <c r="NS878" s="1"/>
      <c r="NT878" s="1"/>
      <c r="NU878" s="1"/>
      <c r="NV878" s="1"/>
      <c r="NW878" s="1"/>
      <c r="NX878" s="1"/>
      <c r="NY878" s="1"/>
      <c r="NZ878" s="1"/>
      <c r="OA878" s="1"/>
      <c r="OB878" s="1"/>
      <c r="OC878" s="1"/>
      <c r="OD878" s="1"/>
      <c r="OE878" s="1"/>
      <c r="OF878" s="1"/>
      <c r="OG878" s="1"/>
      <c r="OH878" s="1"/>
      <c r="OI878" s="1"/>
      <c r="OJ878" s="1"/>
      <c r="OK878" s="1"/>
      <c r="OL878" s="1"/>
      <c r="OM878" s="1"/>
      <c r="ON878" s="1"/>
      <c r="OO878" s="1"/>
      <c r="OP878" s="1"/>
      <c r="OQ878" s="1"/>
      <c r="OR878" s="1"/>
      <c r="OS878" s="1"/>
      <c r="OT878" s="1"/>
      <c r="OU878" s="1"/>
      <c r="OV878" s="1"/>
      <c r="OW878" s="1"/>
      <c r="OX878" s="1"/>
      <c r="OY878" s="1"/>
      <c r="OZ878" s="1"/>
      <c r="PA878" s="1"/>
      <c r="PB878" s="1"/>
      <c r="PC878" s="1"/>
      <c r="PD878" s="1"/>
      <c r="PE878" s="1"/>
      <c r="PF878" s="1"/>
      <c r="PG878" s="1"/>
      <c r="PH878" s="1"/>
      <c r="PI878" s="1"/>
      <c r="PJ878" s="1"/>
      <c r="PK878" s="1"/>
      <c r="PL878" s="1"/>
      <c r="PM878" s="1"/>
      <c r="PN878" s="1"/>
      <c r="PO878" s="1"/>
      <c r="PP878" s="1"/>
      <c r="PQ878" s="1"/>
      <c r="PR878" s="1"/>
      <c r="PS878" s="1"/>
      <c r="PT878" s="1"/>
      <c r="PU878" s="1"/>
      <c r="PV878" s="1"/>
      <c r="PW878" s="1"/>
      <c r="PX878" s="1"/>
      <c r="PY878" s="1"/>
      <c r="PZ878" s="1"/>
    </row>
    <row r="879" spans="1:442" s="92" customFormat="1" ht="73.2" customHeight="1" x14ac:dyDescent="0.3">
      <c r="A879" s="36"/>
      <c r="B879" s="238"/>
      <c r="C879" s="238"/>
      <c r="D879" s="238"/>
      <c r="E879" s="227"/>
      <c r="F879" s="227"/>
      <c r="G879" s="227"/>
      <c r="H879" s="238"/>
      <c r="I879" s="238"/>
      <c r="J879" s="11" t="s">
        <v>116</v>
      </c>
      <c r="K879" s="7" t="s">
        <v>117</v>
      </c>
      <c r="L879" s="7" t="s">
        <v>85</v>
      </c>
      <c r="M879" s="7">
        <v>2</v>
      </c>
      <c r="N879" s="239"/>
      <c r="O879" s="277"/>
      <c r="P879" s="238"/>
      <c r="Q879" s="238"/>
      <c r="R879" s="265"/>
      <c r="S879" s="265"/>
      <c r="T879" s="271"/>
      <c r="U879" s="271"/>
      <c r="V879" s="261"/>
      <c r="W879" s="261"/>
      <c r="X879" s="261"/>
      <c r="Y879" s="261"/>
      <c r="Z879" s="261"/>
      <c r="AA879" s="261"/>
      <c r="AB879" s="261"/>
      <c r="AC879" s="239"/>
      <c r="AD879" s="278"/>
      <c r="AE879" s="278"/>
      <c r="AF879" s="238"/>
      <c r="AG879" s="239"/>
      <c r="AH879" s="239"/>
      <c r="AI879" s="239"/>
      <c r="AJ879" s="238"/>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c r="JW879" s="1"/>
      <c r="JX879" s="1"/>
      <c r="JY879" s="1"/>
      <c r="JZ879" s="1"/>
      <c r="KA879" s="1"/>
      <c r="KB879" s="1"/>
      <c r="KC879" s="1"/>
      <c r="KD879" s="1"/>
      <c r="KE879" s="1"/>
      <c r="KF879" s="1"/>
      <c r="KG879" s="1"/>
      <c r="KH879" s="1"/>
      <c r="KI879" s="1"/>
      <c r="KJ879" s="1"/>
      <c r="KK879" s="1"/>
      <c r="KL879" s="1"/>
      <c r="KM879" s="1"/>
      <c r="KN879" s="1"/>
      <c r="KO879" s="1"/>
      <c r="KP879" s="1"/>
      <c r="KQ879" s="1"/>
      <c r="KR879" s="1"/>
      <c r="KS879" s="1"/>
      <c r="KT879" s="1"/>
      <c r="KU879" s="1"/>
      <c r="KV879" s="1"/>
      <c r="KW879" s="1"/>
      <c r="KX879" s="1"/>
      <c r="KY879" s="1"/>
      <c r="KZ879" s="1"/>
      <c r="LA879" s="1"/>
      <c r="LB879" s="1"/>
      <c r="LC879" s="1"/>
      <c r="LD879" s="1"/>
      <c r="LE879" s="1"/>
      <c r="LF879" s="1"/>
      <c r="LG879" s="1"/>
      <c r="LH879" s="1"/>
      <c r="LI879" s="1"/>
      <c r="LJ879" s="1"/>
      <c r="LK879" s="1"/>
      <c r="LL879" s="1"/>
      <c r="LM879" s="1"/>
      <c r="LN879" s="1"/>
      <c r="LO879" s="1"/>
      <c r="LP879" s="1"/>
      <c r="LQ879" s="1"/>
      <c r="LR879" s="1"/>
      <c r="LS879" s="1"/>
      <c r="LT879" s="1"/>
      <c r="LU879" s="1"/>
      <c r="LV879" s="1"/>
      <c r="LW879" s="1"/>
      <c r="LX879" s="1"/>
      <c r="LY879" s="1"/>
      <c r="LZ879" s="1"/>
      <c r="MA879" s="1"/>
      <c r="MB879" s="1"/>
      <c r="MC879" s="1"/>
      <c r="MD879" s="1"/>
      <c r="ME879" s="1"/>
      <c r="MF879" s="1"/>
      <c r="MG879" s="1"/>
      <c r="MH879" s="1"/>
      <c r="MI879" s="1"/>
      <c r="MJ879" s="1"/>
      <c r="MK879" s="1"/>
      <c r="ML879" s="1"/>
      <c r="MM879" s="1"/>
      <c r="MN879" s="1"/>
      <c r="MO879" s="1"/>
      <c r="MP879" s="1"/>
      <c r="MQ879" s="1"/>
      <c r="MR879" s="1"/>
      <c r="MS879" s="1"/>
      <c r="MT879" s="1"/>
      <c r="MU879" s="1"/>
      <c r="MV879" s="1"/>
      <c r="MW879" s="1"/>
      <c r="MX879" s="1"/>
      <c r="MY879" s="1"/>
      <c r="MZ879" s="1"/>
      <c r="NA879" s="1"/>
      <c r="NB879" s="1"/>
      <c r="NC879" s="1"/>
      <c r="ND879" s="1"/>
      <c r="NE879" s="1"/>
      <c r="NF879" s="1"/>
      <c r="NG879" s="1"/>
      <c r="NH879" s="1"/>
      <c r="NI879" s="1"/>
      <c r="NJ879" s="1"/>
      <c r="NK879" s="1"/>
      <c r="NL879" s="1"/>
      <c r="NM879" s="1"/>
      <c r="NN879" s="1"/>
      <c r="NO879" s="1"/>
      <c r="NP879" s="1"/>
      <c r="NQ879" s="1"/>
      <c r="NR879" s="1"/>
      <c r="NS879" s="1"/>
      <c r="NT879" s="1"/>
      <c r="NU879" s="1"/>
      <c r="NV879" s="1"/>
      <c r="NW879" s="1"/>
      <c r="NX879" s="1"/>
      <c r="NY879" s="1"/>
      <c r="NZ879" s="1"/>
      <c r="OA879" s="1"/>
      <c r="OB879" s="1"/>
      <c r="OC879" s="1"/>
      <c r="OD879" s="1"/>
      <c r="OE879" s="1"/>
      <c r="OF879" s="1"/>
      <c r="OG879" s="1"/>
      <c r="OH879" s="1"/>
      <c r="OI879" s="1"/>
      <c r="OJ879" s="1"/>
      <c r="OK879" s="1"/>
      <c r="OL879" s="1"/>
      <c r="OM879" s="1"/>
      <c r="ON879" s="1"/>
      <c r="OO879" s="1"/>
      <c r="OP879" s="1"/>
      <c r="OQ879" s="1"/>
      <c r="OR879" s="1"/>
      <c r="OS879" s="1"/>
      <c r="OT879" s="1"/>
      <c r="OU879" s="1"/>
      <c r="OV879" s="1"/>
      <c r="OW879" s="1"/>
      <c r="OX879" s="1"/>
      <c r="OY879" s="1"/>
      <c r="OZ879" s="1"/>
      <c r="PA879" s="1"/>
      <c r="PB879" s="1"/>
      <c r="PC879" s="1"/>
      <c r="PD879" s="1"/>
      <c r="PE879" s="1"/>
      <c r="PF879" s="1"/>
      <c r="PG879" s="1"/>
      <c r="PH879" s="1"/>
      <c r="PI879" s="1"/>
      <c r="PJ879" s="1"/>
      <c r="PK879" s="1"/>
      <c r="PL879" s="1"/>
      <c r="PM879" s="1"/>
      <c r="PN879" s="1"/>
      <c r="PO879" s="1"/>
      <c r="PP879" s="1"/>
      <c r="PQ879" s="1"/>
      <c r="PR879" s="1"/>
      <c r="PS879" s="1"/>
      <c r="PT879" s="1"/>
      <c r="PU879" s="1"/>
      <c r="PV879" s="1"/>
      <c r="PW879" s="1"/>
      <c r="PX879" s="1"/>
      <c r="PY879" s="1"/>
      <c r="PZ879" s="1"/>
    </row>
    <row r="880" spans="1:442" s="92" customFormat="1" ht="67.5" customHeight="1" x14ac:dyDescent="0.3">
      <c r="A880" s="36"/>
      <c r="B880" s="238"/>
      <c r="C880" s="238"/>
      <c r="D880" s="238"/>
      <c r="E880" s="227"/>
      <c r="F880" s="227"/>
      <c r="G880" s="227"/>
      <c r="H880" s="238"/>
      <c r="I880" s="238"/>
      <c r="J880" s="11" t="s">
        <v>208</v>
      </c>
      <c r="K880" s="7" t="s">
        <v>118</v>
      </c>
      <c r="L880" s="7" t="s">
        <v>119</v>
      </c>
      <c r="M880" s="7">
        <v>2</v>
      </c>
      <c r="N880" s="239"/>
      <c r="O880" s="277"/>
      <c r="P880" s="238"/>
      <c r="Q880" s="238"/>
      <c r="R880" s="265"/>
      <c r="S880" s="265"/>
      <c r="T880" s="271"/>
      <c r="U880" s="271"/>
      <c r="V880" s="261"/>
      <c r="W880" s="261"/>
      <c r="X880" s="261"/>
      <c r="Y880" s="261"/>
      <c r="Z880" s="261"/>
      <c r="AA880" s="261"/>
      <c r="AB880" s="261"/>
      <c r="AC880" s="239"/>
      <c r="AD880" s="278"/>
      <c r="AE880" s="278"/>
      <c r="AF880" s="238"/>
      <c r="AG880" s="239"/>
      <c r="AH880" s="239"/>
      <c r="AI880" s="239"/>
      <c r="AJ880" s="238"/>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c r="JW880" s="1"/>
      <c r="JX880" s="1"/>
      <c r="JY880" s="1"/>
      <c r="JZ880" s="1"/>
      <c r="KA880" s="1"/>
      <c r="KB880" s="1"/>
      <c r="KC880" s="1"/>
      <c r="KD880" s="1"/>
      <c r="KE880" s="1"/>
      <c r="KF880" s="1"/>
      <c r="KG880" s="1"/>
      <c r="KH880" s="1"/>
      <c r="KI880" s="1"/>
      <c r="KJ880" s="1"/>
      <c r="KK880" s="1"/>
      <c r="KL880" s="1"/>
      <c r="KM880" s="1"/>
      <c r="KN880" s="1"/>
      <c r="KO880" s="1"/>
      <c r="KP880" s="1"/>
      <c r="KQ880" s="1"/>
      <c r="KR880" s="1"/>
      <c r="KS880" s="1"/>
      <c r="KT880" s="1"/>
      <c r="KU880" s="1"/>
      <c r="KV880" s="1"/>
      <c r="KW880" s="1"/>
      <c r="KX880" s="1"/>
      <c r="KY880" s="1"/>
      <c r="KZ880" s="1"/>
      <c r="LA880" s="1"/>
      <c r="LB880" s="1"/>
      <c r="LC880" s="1"/>
      <c r="LD880" s="1"/>
      <c r="LE880" s="1"/>
      <c r="LF880" s="1"/>
      <c r="LG880" s="1"/>
      <c r="LH880" s="1"/>
      <c r="LI880" s="1"/>
      <c r="LJ880" s="1"/>
      <c r="LK880" s="1"/>
      <c r="LL880" s="1"/>
      <c r="LM880" s="1"/>
      <c r="LN880" s="1"/>
      <c r="LO880" s="1"/>
      <c r="LP880" s="1"/>
      <c r="LQ880" s="1"/>
      <c r="LR880" s="1"/>
      <c r="LS880" s="1"/>
      <c r="LT880" s="1"/>
      <c r="LU880" s="1"/>
      <c r="LV880" s="1"/>
      <c r="LW880" s="1"/>
      <c r="LX880" s="1"/>
      <c r="LY880" s="1"/>
      <c r="LZ880" s="1"/>
      <c r="MA880" s="1"/>
      <c r="MB880" s="1"/>
      <c r="MC880" s="1"/>
      <c r="MD880" s="1"/>
      <c r="ME880" s="1"/>
      <c r="MF880" s="1"/>
      <c r="MG880" s="1"/>
      <c r="MH880" s="1"/>
      <c r="MI880" s="1"/>
      <c r="MJ880" s="1"/>
      <c r="MK880" s="1"/>
      <c r="ML880" s="1"/>
      <c r="MM880" s="1"/>
      <c r="MN880" s="1"/>
      <c r="MO880" s="1"/>
      <c r="MP880" s="1"/>
      <c r="MQ880" s="1"/>
      <c r="MR880" s="1"/>
      <c r="MS880" s="1"/>
      <c r="MT880" s="1"/>
      <c r="MU880" s="1"/>
      <c r="MV880" s="1"/>
      <c r="MW880" s="1"/>
      <c r="MX880" s="1"/>
      <c r="MY880" s="1"/>
      <c r="MZ880" s="1"/>
      <c r="NA880" s="1"/>
      <c r="NB880" s="1"/>
      <c r="NC880" s="1"/>
      <c r="ND880" s="1"/>
      <c r="NE880" s="1"/>
      <c r="NF880" s="1"/>
      <c r="NG880" s="1"/>
      <c r="NH880" s="1"/>
      <c r="NI880" s="1"/>
      <c r="NJ880" s="1"/>
      <c r="NK880" s="1"/>
      <c r="NL880" s="1"/>
      <c r="NM880" s="1"/>
      <c r="NN880" s="1"/>
      <c r="NO880" s="1"/>
      <c r="NP880" s="1"/>
      <c r="NQ880" s="1"/>
      <c r="NR880" s="1"/>
      <c r="NS880" s="1"/>
      <c r="NT880" s="1"/>
      <c r="NU880" s="1"/>
      <c r="NV880" s="1"/>
      <c r="NW880" s="1"/>
      <c r="NX880" s="1"/>
      <c r="NY880" s="1"/>
      <c r="NZ880" s="1"/>
      <c r="OA880" s="1"/>
      <c r="OB880" s="1"/>
      <c r="OC880" s="1"/>
      <c r="OD880" s="1"/>
      <c r="OE880" s="1"/>
      <c r="OF880" s="1"/>
      <c r="OG880" s="1"/>
      <c r="OH880" s="1"/>
      <c r="OI880" s="1"/>
      <c r="OJ880" s="1"/>
      <c r="OK880" s="1"/>
      <c r="OL880" s="1"/>
      <c r="OM880" s="1"/>
      <c r="ON880" s="1"/>
      <c r="OO880" s="1"/>
      <c r="OP880" s="1"/>
      <c r="OQ880" s="1"/>
      <c r="OR880" s="1"/>
      <c r="OS880" s="1"/>
      <c r="OT880" s="1"/>
      <c r="OU880" s="1"/>
      <c r="OV880" s="1"/>
      <c r="OW880" s="1"/>
      <c r="OX880" s="1"/>
      <c r="OY880" s="1"/>
      <c r="OZ880" s="1"/>
      <c r="PA880" s="1"/>
      <c r="PB880" s="1"/>
      <c r="PC880" s="1"/>
      <c r="PD880" s="1"/>
      <c r="PE880" s="1"/>
      <c r="PF880" s="1"/>
      <c r="PG880" s="1"/>
      <c r="PH880" s="1"/>
      <c r="PI880" s="1"/>
      <c r="PJ880" s="1"/>
      <c r="PK880" s="1"/>
      <c r="PL880" s="1"/>
      <c r="PM880" s="1"/>
      <c r="PN880" s="1"/>
      <c r="PO880" s="1"/>
      <c r="PP880" s="1"/>
      <c r="PQ880" s="1"/>
      <c r="PR880" s="1"/>
      <c r="PS880" s="1"/>
      <c r="PT880" s="1"/>
      <c r="PU880" s="1"/>
      <c r="PV880" s="1"/>
      <c r="PW880" s="1"/>
      <c r="PX880" s="1"/>
      <c r="PY880" s="1"/>
      <c r="PZ880" s="1"/>
    </row>
    <row r="881" spans="1:442" s="92" customFormat="1" ht="50.25" customHeight="1" x14ac:dyDescent="0.3">
      <c r="A881" s="36"/>
      <c r="B881" s="238"/>
      <c r="C881" s="238"/>
      <c r="D881" s="238"/>
      <c r="E881" s="227"/>
      <c r="F881" s="227"/>
      <c r="G881" s="227"/>
      <c r="H881" s="238"/>
      <c r="I881" s="238"/>
      <c r="J881" s="11" t="s">
        <v>120</v>
      </c>
      <c r="K881" s="7" t="s">
        <v>121</v>
      </c>
      <c r="L881" s="7" t="s">
        <v>119</v>
      </c>
      <c r="M881" s="63">
        <v>2</v>
      </c>
      <c r="N881" s="239"/>
      <c r="O881" s="277"/>
      <c r="P881" s="238"/>
      <c r="Q881" s="238"/>
      <c r="R881" s="265"/>
      <c r="S881" s="265"/>
      <c r="T881" s="271"/>
      <c r="U881" s="271"/>
      <c r="V881" s="261"/>
      <c r="W881" s="261"/>
      <c r="X881" s="261"/>
      <c r="Y881" s="261"/>
      <c r="Z881" s="261"/>
      <c r="AA881" s="261"/>
      <c r="AB881" s="261"/>
      <c r="AC881" s="239"/>
      <c r="AD881" s="278"/>
      <c r="AE881" s="278"/>
      <c r="AF881" s="238"/>
      <c r="AG881" s="239"/>
      <c r="AH881" s="239"/>
      <c r="AI881" s="239"/>
      <c r="AJ881" s="238"/>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c r="JW881" s="1"/>
      <c r="JX881" s="1"/>
      <c r="JY881" s="1"/>
      <c r="JZ881" s="1"/>
      <c r="KA881" s="1"/>
      <c r="KB881" s="1"/>
      <c r="KC881" s="1"/>
      <c r="KD881" s="1"/>
      <c r="KE881" s="1"/>
      <c r="KF881" s="1"/>
      <c r="KG881" s="1"/>
      <c r="KH881" s="1"/>
      <c r="KI881" s="1"/>
      <c r="KJ881" s="1"/>
      <c r="KK881" s="1"/>
      <c r="KL881" s="1"/>
      <c r="KM881" s="1"/>
      <c r="KN881" s="1"/>
      <c r="KO881" s="1"/>
      <c r="KP881" s="1"/>
      <c r="KQ881" s="1"/>
      <c r="KR881" s="1"/>
      <c r="KS881" s="1"/>
      <c r="KT881" s="1"/>
      <c r="KU881" s="1"/>
      <c r="KV881" s="1"/>
      <c r="KW881" s="1"/>
      <c r="KX881" s="1"/>
      <c r="KY881" s="1"/>
      <c r="KZ881" s="1"/>
      <c r="LA881" s="1"/>
      <c r="LB881" s="1"/>
      <c r="LC881" s="1"/>
      <c r="LD881" s="1"/>
      <c r="LE881" s="1"/>
      <c r="LF881" s="1"/>
      <c r="LG881" s="1"/>
      <c r="LH881" s="1"/>
      <c r="LI881" s="1"/>
      <c r="LJ881" s="1"/>
      <c r="LK881" s="1"/>
      <c r="LL881" s="1"/>
      <c r="LM881" s="1"/>
      <c r="LN881" s="1"/>
      <c r="LO881" s="1"/>
      <c r="LP881" s="1"/>
      <c r="LQ881" s="1"/>
      <c r="LR881" s="1"/>
      <c r="LS881" s="1"/>
      <c r="LT881" s="1"/>
      <c r="LU881" s="1"/>
      <c r="LV881" s="1"/>
      <c r="LW881" s="1"/>
      <c r="LX881" s="1"/>
      <c r="LY881" s="1"/>
      <c r="LZ881" s="1"/>
      <c r="MA881" s="1"/>
      <c r="MB881" s="1"/>
      <c r="MC881" s="1"/>
      <c r="MD881" s="1"/>
      <c r="ME881" s="1"/>
      <c r="MF881" s="1"/>
      <c r="MG881" s="1"/>
      <c r="MH881" s="1"/>
      <c r="MI881" s="1"/>
      <c r="MJ881" s="1"/>
      <c r="MK881" s="1"/>
      <c r="ML881" s="1"/>
      <c r="MM881" s="1"/>
      <c r="MN881" s="1"/>
      <c r="MO881" s="1"/>
      <c r="MP881" s="1"/>
      <c r="MQ881" s="1"/>
      <c r="MR881" s="1"/>
      <c r="MS881" s="1"/>
      <c r="MT881" s="1"/>
      <c r="MU881" s="1"/>
      <c r="MV881" s="1"/>
      <c r="MW881" s="1"/>
      <c r="MX881" s="1"/>
      <c r="MY881" s="1"/>
      <c r="MZ881" s="1"/>
      <c r="NA881" s="1"/>
      <c r="NB881" s="1"/>
      <c r="NC881" s="1"/>
      <c r="ND881" s="1"/>
      <c r="NE881" s="1"/>
      <c r="NF881" s="1"/>
      <c r="NG881" s="1"/>
      <c r="NH881" s="1"/>
      <c r="NI881" s="1"/>
      <c r="NJ881" s="1"/>
      <c r="NK881" s="1"/>
      <c r="NL881" s="1"/>
      <c r="NM881" s="1"/>
      <c r="NN881" s="1"/>
      <c r="NO881" s="1"/>
      <c r="NP881" s="1"/>
      <c r="NQ881" s="1"/>
      <c r="NR881" s="1"/>
      <c r="NS881" s="1"/>
      <c r="NT881" s="1"/>
      <c r="NU881" s="1"/>
      <c r="NV881" s="1"/>
      <c r="NW881" s="1"/>
      <c r="NX881" s="1"/>
      <c r="NY881" s="1"/>
      <c r="NZ881" s="1"/>
      <c r="OA881" s="1"/>
      <c r="OB881" s="1"/>
      <c r="OC881" s="1"/>
      <c r="OD881" s="1"/>
      <c r="OE881" s="1"/>
      <c r="OF881" s="1"/>
      <c r="OG881" s="1"/>
      <c r="OH881" s="1"/>
      <c r="OI881" s="1"/>
      <c r="OJ881" s="1"/>
      <c r="OK881" s="1"/>
      <c r="OL881" s="1"/>
      <c r="OM881" s="1"/>
      <c r="ON881" s="1"/>
      <c r="OO881" s="1"/>
      <c r="OP881" s="1"/>
      <c r="OQ881" s="1"/>
      <c r="OR881" s="1"/>
      <c r="OS881" s="1"/>
      <c r="OT881" s="1"/>
      <c r="OU881" s="1"/>
      <c r="OV881" s="1"/>
      <c r="OW881" s="1"/>
      <c r="OX881" s="1"/>
      <c r="OY881" s="1"/>
      <c r="OZ881" s="1"/>
      <c r="PA881" s="1"/>
      <c r="PB881" s="1"/>
      <c r="PC881" s="1"/>
      <c r="PD881" s="1"/>
      <c r="PE881" s="1"/>
      <c r="PF881" s="1"/>
      <c r="PG881" s="1"/>
      <c r="PH881" s="1"/>
      <c r="PI881" s="1"/>
      <c r="PJ881" s="1"/>
      <c r="PK881" s="1"/>
      <c r="PL881" s="1"/>
      <c r="PM881" s="1"/>
      <c r="PN881" s="1"/>
      <c r="PO881" s="1"/>
      <c r="PP881" s="1"/>
      <c r="PQ881" s="1"/>
      <c r="PR881" s="1"/>
      <c r="PS881" s="1"/>
      <c r="PT881" s="1"/>
      <c r="PU881" s="1"/>
      <c r="PV881" s="1"/>
      <c r="PW881" s="1"/>
      <c r="PX881" s="1"/>
      <c r="PY881" s="1"/>
      <c r="PZ881" s="1"/>
    </row>
    <row r="882" spans="1:442" s="36" customFormat="1" ht="52.2" customHeight="1" x14ac:dyDescent="0.3">
      <c r="B882" s="231" t="s">
        <v>407</v>
      </c>
      <c r="C882" s="231" t="s">
        <v>408</v>
      </c>
      <c r="D882" s="231" t="s">
        <v>106</v>
      </c>
      <c r="E882" s="226" t="s">
        <v>67</v>
      </c>
      <c r="F882" s="287" t="s">
        <v>134</v>
      </c>
      <c r="G882" s="226" t="s">
        <v>147</v>
      </c>
      <c r="H882" s="288" t="s">
        <v>70</v>
      </c>
      <c r="I882" s="288" t="s">
        <v>79</v>
      </c>
      <c r="J882" s="72" t="s">
        <v>207</v>
      </c>
      <c r="K882" s="22" t="s">
        <v>107</v>
      </c>
      <c r="L882" s="16" t="s">
        <v>86</v>
      </c>
      <c r="M882" s="16">
        <v>40</v>
      </c>
      <c r="N882" s="272" t="s">
        <v>108</v>
      </c>
      <c r="O882" s="231" t="s">
        <v>343</v>
      </c>
      <c r="P882" s="231" t="s">
        <v>75</v>
      </c>
      <c r="Q882" s="231" t="s">
        <v>76</v>
      </c>
      <c r="R882" s="262" t="s">
        <v>77</v>
      </c>
      <c r="S882" s="262" t="s">
        <v>109</v>
      </c>
      <c r="T882" s="266">
        <f>V882+Y882</f>
        <v>179955.7</v>
      </c>
      <c r="U882" s="266" t="s">
        <v>79</v>
      </c>
      <c r="V882" s="258">
        <v>152962.34</v>
      </c>
      <c r="W882" s="258" t="s">
        <v>79</v>
      </c>
      <c r="X882" s="258" t="s">
        <v>79</v>
      </c>
      <c r="Y882" s="258">
        <v>26993.360000000001</v>
      </c>
      <c r="Z882" s="258" t="s">
        <v>98</v>
      </c>
      <c r="AA882" s="258" t="s">
        <v>79</v>
      </c>
      <c r="AB882" s="258">
        <v>31756.89</v>
      </c>
      <c r="AC882" s="247" t="s">
        <v>149</v>
      </c>
      <c r="AD882" s="274" t="s">
        <v>79</v>
      </c>
      <c r="AE882" s="274">
        <f>V882+Y882</f>
        <v>179955.7</v>
      </c>
      <c r="AF882" s="231" t="s">
        <v>79</v>
      </c>
      <c r="AG882" s="247" t="s">
        <v>33</v>
      </c>
      <c r="AH882" s="247" t="s">
        <v>157</v>
      </c>
      <c r="AI882" s="247" t="s">
        <v>158</v>
      </c>
      <c r="AJ882" s="23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c r="JW882" s="1"/>
      <c r="JX882" s="1"/>
      <c r="JY882" s="1"/>
      <c r="JZ882" s="1"/>
      <c r="KA882" s="1"/>
      <c r="KB882" s="1"/>
      <c r="KC882" s="1"/>
      <c r="KD882" s="1"/>
      <c r="KE882" s="1"/>
      <c r="KF882" s="1"/>
      <c r="KG882" s="1"/>
      <c r="KH882" s="1"/>
      <c r="KI882" s="1"/>
      <c r="KJ882" s="1"/>
      <c r="KK882" s="1"/>
      <c r="KL882" s="1"/>
      <c r="KM882" s="1"/>
      <c r="KN882" s="1"/>
      <c r="KO882" s="1"/>
      <c r="KP882" s="1"/>
      <c r="KQ882" s="1"/>
      <c r="KR882" s="1"/>
      <c r="KS882" s="1"/>
      <c r="KT882" s="1"/>
      <c r="KU882" s="1"/>
      <c r="KV882" s="1"/>
      <c r="KW882" s="1"/>
      <c r="KX882" s="1"/>
      <c r="KY882" s="1"/>
      <c r="KZ882" s="1"/>
      <c r="LA882" s="1"/>
      <c r="LB882" s="1"/>
      <c r="LC882" s="1"/>
      <c r="LD882" s="1"/>
      <c r="LE882" s="1"/>
      <c r="LF882" s="1"/>
      <c r="LG882" s="1"/>
      <c r="LH882" s="1"/>
      <c r="LI882" s="1"/>
      <c r="LJ882" s="1"/>
      <c r="LK882" s="1"/>
      <c r="LL882" s="1"/>
      <c r="LM882" s="1"/>
      <c r="LN882" s="1"/>
      <c r="LO882" s="1"/>
      <c r="LP882" s="1"/>
      <c r="LQ882" s="1"/>
      <c r="LR882" s="1"/>
      <c r="LS882" s="1"/>
      <c r="LT882" s="1"/>
      <c r="LU882" s="1"/>
      <c r="LV882" s="1"/>
      <c r="LW882" s="1"/>
      <c r="LX882" s="1"/>
      <c r="LY882" s="1"/>
      <c r="LZ882" s="1"/>
      <c r="MA882" s="1"/>
      <c r="MB882" s="1"/>
      <c r="MC882" s="1"/>
      <c r="MD882" s="1"/>
      <c r="ME882" s="1"/>
      <c r="MF882" s="1"/>
      <c r="MG882" s="1"/>
      <c r="MH882" s="1"/>
      <c r="MI882" s="1"/>
      <c r="MJ882" s="1"/>
      <c r="MK882" s="1"/>
      <c r="ML882" s="1"/>
      <c r="MM882" s="1"/>
      <c r="MN882" s="1"/>
      <c r="MO882" s="1"/>
      <c r="MP882" s="1"/>
      <c r="MQ882" s="1"/>
      <c r="MR882" s="1"/>
      <c r="MS882" s="1"/>
      <c r="MT882" s="1"/>
      <c r="MU882" s="1"/>
      <c r="MV882" s="1"/>
      <c r="MW882" s="1"/>
      <c r="MX882" s="1"/>
      <c r="MY882" s="1"/>
      <c r="MZ882" s="1"/>
      <c r="NA882" s="1"/>
      <c r="NB882" s="1"/>
      <c r="NC882" s="1"/>
      <c r="ND882" s="1"/>
      <c r="NE882" s="1"/>
      <c r="NF882" s="1"/>
      <c r="NG882" s="1"/>
      <c r="NH882" s="1"/>
      <c r="NI882" s="1"/>
      <c r="NJ882" s="1"/>
      <c r="NK882" s="1"/>
      <c r="NL882" s="1"/>
      <c r="NM882" s="1"/>
      <c r="NN882" s="1"/>
      <c r="NO882" s="1"/>
      <c r="NP882" s="1"/>
      <c r="NQ882" s="1"/>
      <c r="NR882" s="1"/>
      <c r="NS882" s="1"/>
      <c r="NT882" s="1"/>
      <c r="NU882" s="1"/>
      <c r="NV882" s="1"/>
      <c r="NW882" s="1"/>
      <c r="NX882" s="1"/>
      <c r="NY882" s="1"/>
      <c r="NZ882" s="1"/>
      <c r="OA882" s="1"/>
      <c r="OB882" s="1"/>
      <c r="OC882" s="1"/>
      <c r="OD882" s="1"/>
      <c r="OE882" s="1"/>
      <c r="OF882" s="1"/>
      <c r="OG882" s="1"/>
      <c r="OH882" s="1"/>
      <c r="OI882" s="1"/>
      <c r="OJ882" s="1"/>
      <c r="OK882" s="1"/>
      <c r="OL882" s="1"/>
      <c r="OM882" s="1"/>
      <c r="ON882" s="1"/>
      <c r="OO882" s="1"/>
      <c r="OP882" s="1"/>
      <c r="OQ882" s="1"/>
      <c r="OR882" s="1"/>
      <c r="OS882" s="1"/>
      <c r="OT882" s="1"/>
      <c r="OU882" s="1"/>
      <c r="OV882" s="1"/>
      <c r="OW882" s="1"/>
      <c r="OX882" s="1"/>
      <c r="OY882" s="1"/>
      <c r="OZ882" s="1"/>
      <c r="PA882" s="1"/>
      <c r="PB882" s="1"/>
      <c r="PC882" s="1"/>
      <c r="PD882" s="1"/>
      <c r="PE882" s="1"/>
      <c r="PF882" s="1"/>
      <c r="PG882" s="1"/>
      <c r="PH882" s="1"/>
      <c r="PI882" s="1"/>
      <c r="PJ882" s="1"/>
      <c r="PK882" s="1"/>
      <c r="PL882" s="1"/>
      <c r="PM882" s="1"/>
      <c r="PN882" s="1"/>
      <c r="PO882" s="1"/>
      <c r="PP882" s="1"/>
      <c r="PQ882" s="1"/>
      <c r="PR882" s="1"/>
      <c r="PS882" s="1"/>
      <c r="PT882" s="1"/>
      <c r="PU882" s="1"/>
      <c r="PV882" s="1"/>
      <c r="PW882" s="1"/>
      <c r="PX882" s="1"/>
      <c r="PY882" s="1"/>
      <c r="PZ882" s="1"/>
    </row>
    <row r="883" spans="1:442" s="36" customFormat="1" ht="86.1" customHeight="1" x14ac:dyDescent="0.3">
      <c r="B883" s="232"/>
      <c r="C883" s="232"/>
      <c r="D883" s="232"/>
      <c r="E883" s="234"/>
      <c r="F883" s="234"/>
      <c r="G883" s="234"/>
      <c r="H883" s="232"/>
      <c r="I883" s="232"/>
      <c r="J883" s="11" t="s">
        <v>111</v>
      </c>
      <c r="K883" s="7" t="s">
        <v>112</v>
      </c>
      <c r="L883" s="7" t="s">
        <v>85</v>
      </c>
      <c r="M883" s="7">
        <v>2</v>
      </c>
      <c r="N883" s="248"/>
      <c r="O883" s="232"/>
      <c r="P883" s="232"/>
      <c r="Q883" s="232"/>
      <c r="R883" s="263"/>
      <c r="S883" s="263"/>
      <c r="T883" s="267"/>
      <c r="U883" s="267"/>
      <c r="V883" s="259"/>
      <c r="W883" s="259"/>
      <c r="X883" s="259"/>
      <c r="Y883" s="259"/>
      <c r="Z883" s="259"/>
      <c r="AA883" s="259"/>
      <c r="AB883" s="259"/>
      <c r="AC883" s="248"/>
      <c r="AD883" s="275"/>
      <c r="AE883" s="275"/>
      <c r="AF883" s="232"/>
      <c r="AG883" s="248"/>
      <c r="AH883" s="248"/>
      <c r="AI883" s="248"/>
      <c r="AJ883" s="232"/>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c r="JW883" s="1"/>
      <c r="JX883" s="1"/>
      <c r="JY883" s="1"/>
      <c r="JZ883" s="1"/>
      <c r="KA883" s="1"/>
      <c r="KB883" s="1"/>
      <c r="KC883" s="1"/>
      <c r="KD883" s="1"/>
      <c r="KE883" s="1"/>
      <c r="KF883" s="1"/>
      <c r="KG883" s="1"/>
      <c r="KH883" s="1"/>
      <c r="KI883" s="1"/>
      <c r="KJ883" s="1"/>
      <c r="KK883" s="1"/>
      <c r="KL883" s="1"/>
      <c r="KM883" s="1"/>
      <c r="KN883" s="1"/>
      <c r="KO883" s="1"/>
      <c r="KP883" s="1"/>
      <c r="KQ883" s="1"/>
      <c r="KR883" s="1"/>
      <c r="KS883" s="1"/>
      <c r="KT883" s="1"/>
      <c r="KU883" s="1"/>
      <c r="KV883" s="1"/>
      <c r="KW883" s="1"/>
      <c r="KX883" s="1"/>
      <c r="KY883" s="1"/>
      <c r="KZ883" s="1"/>
      <c r="LA883" s="1"/>
      <c r="LB883" s="1"/>
      <c r="LC883" s="1"/>
      <c r="LD883" s="1"/>
      <c r="LE883" s="1"/>
      <c r="LF883" s="1"/>
      <c r="LG883" s="1"/>
      <c r="LH883" s="1"/>
      <c r="LI883" s="1"/>
      <c r="LJ883" s="1"/>
      <c r="LK883" s="1"/>
      <c r="LL883" s="1"/>
      <c r="LM883" s="1"/>
      <c r="LN883" s="1"/>
      <c r="LO883" s="1"/>
      <c r="LP883" s="1"/>
      <c r="LQ883" s="1"/>
      <c r="LR883" s="1"/>
      <c r="LS883" s="1"/>
      <c r="LT883" s="1"/>
      <c r="LU883" s="1"/>
      <c r="LV883" s="1"/>
      <c r="LW883" s="1"/>
      <c r="LX883" s="1"/>
      <c r="LY883" s="1"/>
      <c r="LZ883" s="1"/>
      <c r="MA883" s="1"/>
      <c r="MB883" s="1"/>
      <c r="MC883" s="1"/>
      <c r="MD883" s="1"/>
      <c r="ME883" s="1"/>
      <c r="MF883" s="1"/>
      <c r="MG883" s="1"/>
      <c r="MH883" s="1"/>
      <c r="MI883" s="1"/>
      <c r="MJ883" s="1"/>
      <c r="MK883" s="1"/>
      <c r="ML883" s="1"/>
      <c r="MM883" s="1"/>
      <c r="MN883" s="1"/>
      <c r="MO883" s="1"/>
      <c r="MP883" s="1"/>
      <c r="MQ883" s="1"/>
      <c r="MR883" s="1"/>
      <c r="MS883" s="1"/>
      <c r="MT883" s="1"/>
      <c r="MU883" s="1"/>
      <c r="MV883" s="1"/>
      <c r="MW883" s="1"/>
      <c r="MX883" s="1"/>
      <c r="MY883" s="1"/>
      <c r="MZ883" s="1"/>
      <c r="NA883" s="1"/>
      <c r="NB883" s="1"/>
      <c r="NC883" s="1"/>
      <c r="ND883" s="1"/>
      <c r="NE883" s="1"/>
      <c r="NF883" s="1"/>
      <c r="NG883" s="1"/>
      <c r="NH883" s="1"/>
      <c r="NI883" s="1"/>
      <c r="NJ883" s="1"/>
      <c r="NK883" s="1"/>
      <c r="NL883" s="1"/>
      <c r="NM883" s="1"/>
      <c r="NN883" s="1"/>
      <c r="NO883" s="1"/>
      <c r="NP883" s="1"/>
      <c r="NQ883" s="1"/>
      <c r="NR883" s="1"/>
      <c r="NS883" s="1"/>
      <c r="NT883" s="1"/>
      <c r="NU883" s="1"/>
      <c r="NV883" s="1"/>
      <c r="NW883" s="1"/>
      <c r="NX883" s="1"/>
      <c r="NY883" s="1"/>
      <c r="NZ883" s="1"/>
      <c r="OA883" s="1"/>
      <c r="OB883" s="1"/>
      <c r="OC883" s="1"/>
      <c r="OD883" s="1"/>
      <c r="OE883" s="1"/>
      <c r="OF883" s="1"/>
      <c r="OG883" s="1"/>
      <c r="OH883" s="1"/>
      <c r="OI883" s="1"/>
      <c r="OJ883" s="1"/>
      <c r="OK883" s="1"/>
      <c r="OL883" s="1"/>
      <c r="OM883" s="1"/>
      <c r="ON883" s="1"/>
      <c r="OO883" s="1"/>
      <c r="OP883" s="1"/>
      <c r="OQ883" s="1"/>
      <c r="OR883" s="1"/>
      <c r="OS883" s="1"/>
      <c r="OT883" s="1"/>
      <c r="OU883" s="1"/>
      <c r="OV883" s="1"/>
      <c r="OW883" s="1"/>
      <c r="OX883" s="1"/>
      <c r="OY883" s="1"/>
      <c r="OZ883" s="1"/>
      <c r="PA883" s="1"/>
      <c r="PB883" s="1"/>
      <c r="PC883" s="1"/>
      <c r="PD883" s="1"/>
      <c r="PE883" s="1"/>
      <c r="PF883" s="1"/>
      <c r="PG883" s="1"/>
      <c r="PH883" s="1"/>
      <c r="PI883" s="1"/>
      <c r="PJ883" s="1"/>
      <c r="PK883" s="1"/>
      <c r="PL883" s="1"/>
      <c r="PM883" s="1"/>
      <c r="PN883" s="1"/>
      <c r="PO883" s="1"/>
      <c r="PP883" s="1"/>
      <c r="PQ883" s="1"/>
      <c r="PR883" s="1"/>
      <c r="PS883" s="1"/>
      <c r="PT883" s="1"/>
      <c r="PU883" s="1"/>
      <c r="PV883" s="1"/>
      <c r="PW883" s="1"/>
      <c r="PX883" s="1"/>
      <c r="PY883" s="1"/>
      <c r="PZ883" s="1"/>
    </row>
    <row r="884" spans="1:442" s="36" customFormat="1" ht="51.6" customHeight="1" x14ac:dyDescent="0.3">
      <c r="B884" s="233"/>
      <c r="C884" s="233"/>
      <c r="D884" s="233"/>
      <c r="E884" s="273"/>
      <c r="F884" s="273"/>
      <c r="G884" s="273"/>
      <c r="H884" s="233"/>
      <c r="I884" s="233"/>
      <c r="J884" s="11" t="s">
        <v>127</v>
      </c>
      <c r="K884" s="7" t="s">
        <v>128</v>
      </c>
      <c r="L884" s="7" t="s">
        <v>85</v>
      </c>
      <c r="M884" s="63">
        <v>100</v>
      </c>
      <c r="N884" s="249"/>
      <c r="O884" s="233"/>
      <c r="P884" s="233"/>
      <c r="Q884" s="233"/>
      <c r="R884" s="264"/>
      <c r="S884" s="264"/>
      <c r="T884" s="268"/>
      <c r="U884" s="268"/>
      <c r="V884" s="260"/>
      <c r="W884" s="260"/>
      <c r="X884" s="260"/>
      <c r="Y884" s="260"/>
      <c r="Z884" s="260"/>
      <c r="AA884" s="260"/>
      <c r="AB884" s="260"/>
      <c r="AC884" s="249"/>
      <c r="AD884" s="276"/>
      <c r="AE884" s="276"/>
      <c r="AF884" s="233"/>
      <c r="AG884" s="249"/>
      <c r="AH884" s="249"/>
      <c r="AI884" s="249"/>
      <c r="AJ884" s="233"/>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c r="JW884" s="1"/>
      <c r="JX884" s="1"/>
      <c r="JY884" s="1"/>
      <c r="JZ884" s="1"/>
      <c r="KA884" s="1"/>
      <c r="KB884" s="1"/>
      <c r="KC884" s="1"/>
      <c r="KD884" s="1"/>
      <c r="KE884" s="1"/>
      <c r="KF884" s="1"/>
      <c r="KG884" s="1"/>
      <c r="KH884" s="1"/>
      <c r="KI884" s="1"/>
      <c r="KJ884" s="1"/>
      <c r="KK884" s="1"/>
      <c r="KL884" s="1"/>
      <c r="KM884" s="1"/>
      <c r="KN884" s="1"/>
      <c r="KO884" s="1"/>
      <c r="KP884" s="1"/>
      <c r="KQ884" s="1"/>
      <c r="KR884" s="1"/>
      <c r="KS884" s="1"/>
      <c r="KT884" s="1"/>
      <c r="KU884" s="1"/>
      <c r="KV884" s="1"/>
      <c r="KW884" s="1"/>
      <c r="KX884" s="1"/>
      <c r="KY884" s="1"/>
      <c r="KZ884" s="1"/>
      <c r="LA884" s="1"/>
      <c r="LB884" s="1"/>
      <c r="LC884" s="1"/>
      <c r="LD884" s="1"/>
      <c r="LE884" s="1"/>
      <c r="LF884" s="1"/>
      <c r="LG884" s="1"/>
      <c r="LH884" s="1"/>
      <c r="LI884" s="1"/>
      <c r="LJ884" s="1"/>
      <c r="LK884" s="1"/>
      <c r="LL884" s="1"/>
      <c r="LM884" s="1"/>
      <c r="LN884" s="1"/>
      <c r="LO884" s="1"/>
      <c r="LP884" s="1"/>
      <c r="LQ884" s="1"/>
      <c r="LR884" s="1"/>
      <c r="LS884" s="1"/>
      <c r="LT884" s="1"/>
      <c r="LU884" s="1"/>
      <c r="LV884" s="1"/>
      <c r="LW884" s="1"/>
      <c r="LX884" s="1"/>
      <c r="LY884" s="1"/>
      <c r="LZ884" s="1"/>
      <c r="MA884" s="1"/>
      <c r="MB884" s="1"/>
      <c r="MC884" s="1"/>
      <c r="MD884" s="1"/>
      <c r="ME884" s="1"/>
      <c r="MF884" s="1"/>
      <c r="MG884" s="1"/>
      <c r="MH884" s="1"/>
      <c r="MI884" s="1"/>
      <c r="MJ884" s="1"/>
      <c r="MK884" s="1"/>
      <c r="ML884" s="1"/>
      <c r="MM884" s="1"/>
      <c r="MN884" s="1"/>
      <c r="MO884" s="1"/>
      <c r="MP884" s="1"/>
      <c r="MQ884" s="1"/>
      <c r="MR884" s="1"/>
      <c r="MS884" s="1"/>
      <c r="MT884" s="1"/>
      <c r="MU884" s="1"/>
      <c r="MV884" s="1"/>
      <c r="MW884" s="1"/>
      <c r="MX884" s="1"/>
      <c r="MY884" s="1"/>
      <c r="MZ884" s="1"/>
      <c r="NA884" s="1"/>
      <c r="NB884" s="1"/>
      <c r="NC884" s="1"/>
      <c r="ND884" s="1"/>
      <c r="NE884" s="1"/>
      <c r="NF884" s="1"/>
      <c r="NG884" s="1"/>
      <c r="NH884" s="1"/>
      <c r="NI884" s="1"/>
      <c r="NJ884" s="1"/>
      <c r="NK884" s="1"/>
      <c r="NL884" s="1"/>
      <c r="NM884" s="1"/>
      <c r="NN884" s="1"/>
      <c r="NO884" s="1"/>
      <c r="NP884" s="1"/>
      <c r="NQ884" s="1"/>
      <c r="NR884" s="1"/>
      <c r="NS884" s="1"/>
      <c r="NT884" s="1"/>
      <c r="NU884" s="1"/>
      <c r="NV884" s="1"/>
      <c r="NW884" s="1"/>
      <c r="NX884" s="1"/>
      <c r="NY884" s="1"/>
      <c r="NZ884" s="1"/>
      <c r="OA884" s="1"/>
      <c r="OB884" s="1"/>
      <c r="OC884" s="1"/>
      <c r="OD884" s="1"/>
      <c r="OE884" s="1"/>
      <c r="OF884" s="1"/>
      <c r="OG884" s="1"/>
      <c r="OH884" s="1"/>
      <c r="OI884" s="1"/>
      <c r="OJ884" s="1"/>
      <c r="OK884" s="1"/>
      <c r="OL884" s="1"/>
      <c r="OM884" s="1"/>
      <c r="ON884" s="1"/>
      <c r="OO884" s="1"/>
      <c r="OP884" s="1"/>
      <c r="OQ884" s="1"/>
      <c r="OR884" s="1"/>
      <c r="OS884" s="1"/>
      <c r="OT884" s="1"/>
      <c r="OU884" s="1"/>
      <c r="OV884" s="1"/>
      <c r="OW884" s="1"/>
      <c r="OX884" s="1"/>
      <c r="OY884" s="1"/>
      <c r="OZ884" s="1"/>
      <c r="PA884" s="1"/>
      <c r="PB884" s="1"/>
      <c r="PC884" s="1"/>
      <c r="PD884" s="1"/>
      <c r="PE884" s="1"/>
      <c r="PF884" s="1"/>
      <c r="PG884" s="1"/>
      <c r="PH884" s="1"/>
      <c r="PI884" s="1"/>
      <c r="PJ884" s="1"/>
      <c r="PK884" s="1"/>
      <c r="PL884" s="1"/>
      <c r="PM884" s="1"/>
      <c r="PN884" s="1"/>
      <c r="PO884" s="1"/>
      <c r="PP884" s="1"/>
      <c r="PQ884" s="1"/>
      <c r="PR884" s="1"/>
      <c r="PS884" s="1"/>
      <c r="PT884" s="1"/>
      <c r="PU884" s="1"/>
      <c r="PV884" s="1"/>
      <c r="PW884" s="1"/>
      <c r="PX884" s="1"/>
      <c r="PY884" s="1"/>
      <c r="PZ884" s="1"/>
    </row>
    <row r="885" spans="1:442" s="36" customFormat="1" ht="105.6" customHeight="1" x14ac:dyDescent="0.3">
      <c r="B885" s="231" t="s">
        <v>410</v>
      </c>
      <c r="C885" s="231" t="s">
        <v>409</v>
      </c>
      <c r="D885" s="231" t="s">
        <v>106</v>
      </c>
      <c r="E885" s="226" t="s">
        <v>67</v>
      </c>
      <c r="F885" s="287" t="s">
        <v>134</v>
      </c>
      <c r="G885" s="226" t="s">
        <v>147</v>
      </c>
      <c r="H885" s="288" t="s">
        <v>70</v>
      </c>
      <c r="I885" s="288" t="s">
        <v>79</v>
      </c>
      <c r="J885" s="11" t="s">
        <v>207</v>
      </c>
      <c r="K885" s="7" t="s">
        <v>107</v>
      </c>
      <c r="L885" s="14" t="s">
        <v>86</v>
      </c>
      <c r="M885" s="14">
        <v>40</v>
      </c>
      <c r="N885" s="272" t="s">
        <v>108</v>
      </c>
      <c r="O885" s="231" t="s">
        <v>343</v>
      </c>
      <c r="P885" s="231" t="s">
        <v>75</v>
      </c>
      <c r="Q885" s="231" t="s">
        <v>76</v>
      </c>
      <c r="R885" s="262" t="s">
        <v>77</v>
      </c>
      <c r="S885" s="262" t="s">
        <v>109</v>
      </c>
      <c r="T885" s="266">
        <f>V885+Y885</f>
        <v>187000</v>
      </c>
      <c r="U885" s="266" t="s">
        <v>79</v>
      </c>
      <c r="V885" s="258">
        <v>158950</v>
      </c>
      <c r="W885" s="258" t="s">
        <v>79</v>
      </c>
      <c r="X885" s="258" t="s">
        <v>79</v>
      </c>
      <c r="Y885" s="258">
        <v>28050</v>
      </c>
      <c r="Z885" s="258" t="s">
        <v>98</v>
      </c>
      <c r="AA885" s="258" t="s">
        <v>79</v>
      </c>
      <c r="AB885" s="258">
        <v>33000</v>
      </c>
      <c r="AC885" s="247" t="s">
        <v>149</v>
      </c>
      <c r="AD885" s="274" t="s">
        <v>79</v>
      </c>
      <c r="AE885" s="274">
        <f>V885+Y885</f>
        <v>187000</v>
      </c>
      <c r="AF885" s="247" t="s">
        <v>79</v>
      </c>
      <c r="AG885" s="247" t="s">
        <v>33</v>
      </c>
      <c r="AH885" s="247" t="s">
        <v>157</v>
      </c>
      <c r="AI885" s="247" t="s">
        <v>158</v>
      </c>
      <c r="AJ885" s="247"/>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c r="JW885" s="1"/>
      <c r="JX885" s="1"/>
      <c r="JY885" s="1"/>
      <c r="JZ885" s="1"/>
      <c r="KA885" s="1"/>
      <c r="KB885" s="1"/>
      <c r="KC885" s="1"/>
      <c r="KD885" s="1"/>
      <c r="KE885" s="1"/>
      <c r="KF885" s="1"/>
      <c r="KG885" s="1"/>
      <c r="KH885" s="1"/>
      <c r="KI885" s="1"/>
      <c r="KJ885" s="1"/>
      <c r="KK885" s="1"/>
      <c r="KL885" s="1"/>
      <c r="KM885" s="1"/>
      <c r="KN885" s="1"/>
      <c r="KO885" s="1"/>
      <c r="KP885" s="1"/>
      <c r="KQ885" s="1"/>
      <c r="KR885" s="1"/>
      <c r="KS885" s="1"/>
      <c r="KT885" s="1"/>
      <c r="KU885" s="1"/>
      <c r="KV885" s="1"/>
      <c r="KW885" s="1"/>
      <c r="KX885" s="1"/>
      <c r="KY885" s="1"/>
      <c r="KZ885" s="1"/>
      <c r="LA885" s="1"/>
      <c r="LB885" s="1"/>
      <c r="LC885" s="1"/>
      <c r="LD885" s="1"/>
      <c r="LE885" s="1"/>
      <c r="LF885" s="1"/>
      <c r="LG885" s="1"/>
      <c r="LH885" s="1"/>
      <c r="LI885" s="1"/>
      <c r="LJ885" s="1"/>
      <c r="LK885" s="1"/>
      <c r="LL885" s="1"/>
      <c r="LM885" s="1"/>
      <c r="LN885" s="1"/>
      <c r="LO885" s="1"/>
      <c r="LP885" s="1"/>
      <c r="LQ885" s="1"/>
      <c r="LR885" s="1"/>
      <c r="LS885" s="1"/>
      <c r="LT885" s="1"/>
      <c r="LU885" s="1"/>
      <c r="LV885" s="1"/>
      <c r="LW885" s="1"/>
      <c r="LX885" s="1"/>
      <c r="LY885" s="1"/>
      <c r="LZ885" s="1"/>
      <c r="MA885" s="1"/>
      <c r="MB885" s="1"/>
      <c r="MC885" s="1"/>
      <c r="MD885" s="1"/>
      <c r="ME885" s="1"/>
      <c r="MF885" s="1"/>
      <c r="MG885" s="1"/>
      <c r="MH885" s="1"/>
      <c r="MI885" s="1"/>
      <c r="MJ885" s="1"/>
      <c r="MK885" s="1"/>
      <c r="ML885" s="1"/>
      <c r="MM885" s="1"/>
      <c r="MN885" s="1"/>
      <c r="MO885" s="1"/>
      <c r="MP885" s="1"/>
      <c r="MQ885" s="1"/>
      <c r="MR885" s="1"/>
      <c r="MS885" s="1"/>
      <c r="MT885" s="1"/>
      <c r="MU885" s="1"/>
      <c r="MV885" s="1"/>
      <c r="MW885" s="1"/>
      <c r="MX885" s="1"/>
      <c r="MY885" s="1"/>
      <c r="MZ885" s="1"/>
      <c r="NA885" s="1"/>
      <c r="NB885" s="1"/>
      <c r="NC885" s="1"/>
      <c r="ND885" s="1"/>
      <c r="NE885" s="1"/>
      <c r="NF885" s="1"/>
      <c r="NG885" s="1"/>
      <c r="NH885" s="1"/>
      <c r="NI885" s="1"/>
      <c r="NJ885" s="1"/>
      <c r="NK885" s="1"/>
      <c r="NL885" s="1"/>
      <c r="NM885" s="1"/>
      <c r="NN885" s="1"/>
      <c r="NO885" s="1"/>
      <c r="NP885" s="1"/>
      <c r="NQ885" s="1"/>
      <c r="NR885" s="1"/>
      <c r="NS885" s="1"/>
      <c r="NT885" s="1"/>
      <c r="NU885" s="1"/>
      <c r="NV885" s="1"/>
      <c r="NW885" s="1"/>
      <c r="NX885" s="1"/>
      <c r="NY885" s="1"/>
      <c r="NZ885" s="1"/>
      <c r="OA885" s="1"/>
      <c r="OB885" s="1"/>
      <c r="OC885" s="1"/>
      <c r="OD885" s="1"/>
      <c r="OE885" s="1"/>
      <c r="OF885" s="1"/>
      <c r="OG885" s="1"/>
      <c r="OH885" s="1"/>
      <c r="OI885" s="1"/>
      <c r="OJ885" s="1"/>
      <c r="OK885" s="1"/>
      <c r="OL885" s="1"/>
      <c r="OM885" s="1"/>
      <c r="ON885" s="1"/>
      <c r="OO885" s="1"/>
      <c r="OP885" s="1"/>
      <c r="OQ885" s="1"/>
      <c r="OR885" s="1"/>
      <c r="OS885" s="1"/>
      <c r="OT885" s="1"/>
      <c r="OU885" s="1"/>
      <c r="OV885" s="1"/>
      <c r="OW885" s="1"/>
      <c r="OX885" s="1"/>
      <c r="OY885" s="1"/>
      <c r="OZ885" s="1"/>
      <c r="PA885" s="1"/>
      <c r="PB885" s="1"/>
      <c r="PC885" s="1"/>
      <c r="PD885" s="1"/>
      <c r="PE885" s="1"/>
      <c r="PF885" s="1"/>
      <c r="PG885" s="1"/>
      <c r="PH885" s="1"/>
      <c r="PI885" s="1"/>
      <c r="PJ885" s="1"/>
      <c r="PK885" s="1"/>
      <c r="PL885" s="1"/>
      <c r="PM885" s="1"/>
      <c r="PN885" s="1"/>
      <c r="PO885" s="1"/>
      <c r="PP885" s="1"/>
      <c r="PQ885" s="1"/>
      <c r="PR885" s="1"/>
      <c r="PS885" s="1"/>
      <c r="PT885" s="1"/>
      <c r="PU885" s="1"/>
      <c r="PV885" s="1"/>
      <c r="PW885" s="1"/>
      <c r="PX885" s="1"/>
      <c r="PY885" s="1"/>
      <c r="PZ885" s="1"/>
    </row>
    <row r="886" spans="1:442" s="36" customFormat="1" ht="86.1" customHeight="1" x14ac:dyDescent="0.3">
      <c r="B886" s="232"/>
      <c r="C886" s="232"/>
      <c r="D886" s="232"/>
      <c r="E886" s="234"/>
      <c r="F886" s="234"/>
      <c r="G886" s="234"/>
      <c r="H886" s="232"/>
      <c r="I886" s="232"/>
      <c r="J886" s="11" t="s">
        <v>111</v>
      </c>
      <c r="K886" s="7" t="s">
        <v>112</v>
      </c>
      <c r="L886" s="7" t="s">
        <v>85</v>
      </c>
      <c r="M886" s="7">
        <v>1</v>
      </c>
      <c r="N886" s="248"/>
      <c r="O886" s="232"/>
      <c r="P886" s="232"/>
      <c r="Q886" s="232"/>
      <c r="R886" s="263"/>
      <c r="S886" s="263"/>
      <c r="T886" s="267"/>
      <c r="U886" s="267"/>
      <c r="V886" s="259"/>
      <c r="W886" s="259"/>
      <c r="X886" s="259"/>
      <c r="Y886" s="259"/>
      <c r="Z886" s="259"/>
      <c r="AA886" s="259"/>
      <c r="AB886" s="259"/>
      <c r="AC886" s="248"/>
      <c r="AD886" s="275"/>
      <c r="AE886" s="275"/>
      <c r="AF886" s="232"/>
      <c r="AG886" s="248"/>
      <c r="AH886" s="248"/>
      <c r="AI886" s="248"/>
      <c r="AJ886" s="232"/>
      <c r="AK886" s="1"/>
      <c r="AL886" s="1"/>
    </row>
    <row r="887" spans="1:442" s="36" customFormat="1" ht="51.6" customHeight="1" x14ac:dyDescent="0.3">
      <c r="B887" s="233"/>
      <c r="C887" s="233"/>
      <c r="D887" s="233"/>
      <c r="E887" s="273"/>
      <c r="F887" s="273"/>
      <c r="G887" s="273"/>
      <c r="H887" s="233"/>
      <c r="I887" s="233"/>
      <c r="J887" s="11" t="s">
        <v>127</v>
      </c>
      <c r="K887" s="7" t="s">
        <v>128</v>
      </c>
      <c r="L887" s="7" t="s">
        <v>85</v>
      </c>
      <c r="M887" s="63">
        <v>136</v>
      </c>
      <c r="N887" s="249"/>
      <c r="O887" s="233"/>
      <c r="P887" s="233"/>
      <c r="Q887" s="233"/>
      <c r="R887" s="264"/>
      <c r="S887" s="264"/>
      <c r="T887" s="268"/>
      <c r="U887" s="268"/>
      <c r="V887" s="260"/>
      <c r="W887" s="260"/>
      <c r="X887" s="260"/>
      <c r="Y887" s="260"/>
      <c r="Z887" s="260"/>
      <c r="AA887" s="260"/>
      <c r="AB887" s="260"/>
      <c r="AC887" s="249"/>
      <c r="AD887" s="276"/>
      <c r="AE887" s="276"/>
      <c r="AF887" s="233"/>
      <c r="AG887" s="249"/>
      <c r="AH887" s="249"/>
      <c r="AI887" s="249"/>
      <c r="AJ887" s="233"/>
    </row>
    <row r="888" spans="1:442" s="36" customFormat="1" ht="105.6" customHeight="1" x14ac:dyDescent="0.3">
      <c r="B888" s="306" t="s">
        <v>1044</v>
      </c>
      <c r="C888" s="306" t="s">
        <v>411</v>
      </c>
      <c r="D888" s="306" t="s">
        <v>106</v>
      </c>
      <c r="E888" s="313" t="s">
        <v>67</v>
      </c>
      <c r="F888" s="448" t="s">
        <v>134</v>
      </c>
      <c r="G888" s="313" t="s">
        <v>147</v>
      </c>
      <c r="H888" s="445" t="s">
        <v>70</v>
      </c>
      <c r="I888" s="445" t="s">
        <v>79</v>
      </c>
      <c r="J888" s="20" t="s">
        <v>207</v>
      </c>
      <c r="K888" s="27" t="s">
        <v>107</v>
      </c>
      <c r="L888" s="57" t="s">
        <v>86</v>
      </c>
      <c r="M888" s="57">
        <v>40</v>
      </c>
      <c r="N888" s="446" t="s">
        <v>108</v>
      </c>
      <c r="O888" s="306" t="s">
        <v>343</v>
      </c>
      <c r="P888" s="306" t="s">
        <v>75</v>
      </c>
      <c r="Q888" s="306" t="s">
        <v>76</v>
      </c>
      <c r="R888" s="351" t="s">
        <v>77</v>
      </c>
      <c r="S888" s="351" t="s">
        <v>109</v>
      </c>
      <c r="T888" s="289">
        <f>V888+Y888</f>
        <v>80792.5</v>
      </c>
      <c r="U888" s="289" t="s">
        <v>79</v>
      </c>
      <c r="V888" s="280">
        <v>68673.63</v>
      </c>
      <c r="W888" s="280" t="s">
        <v>79</v>
      </c>
      <c r="X888" s="280" t="s">
        <v>79</v>
      </c>
      <c r="Y888" s="280">
        <v>12118.87</v>
      </c>
      <c r="Z888" s="280" t="s">
        <v>98</v>
      </c>
      <c r="AA888" s="280" t="s">
        <v>79</v>
      </c>
      <c r="AB888" s="280">
        <v>14257.5</v>
      </c>
      <c r="AC888" s="309" t="s">
        <v>149</v>
      </c>
      <c r="AD888" s="358" t="s">
        <v>79</v>
      </c>
      <c r="AE888" s="358">
        <f>V888+Y888</f>
        <v>80792.5</v>
      </c>
      <c r="AF888" s="309" t="s">
        <v>79</v>
      </c>
      <c r="AG888" s="309" t="s">
        <v>33</v>
      </c>
      <c r="AH888" s="446" t="s">
        <v>157</v>
      </c>
      <c r="AI888" s="309" t="s">
        <v>158</v>
      </c>
      <c r="AJ888" s="309"/>
    </row>
    <row r="889" spans="1:442" s="36" customFormat="1" ht="86.1" customHeight="1" x14ac:dyDescent="0.3">
      <c r="B889" s="307"/>
      <c r="C889" s="307"/>
      <c r="D889" s="307"/>
      <c r="E889" s="314"/>
      <c r="F889" s="314"/>
      <c r="G889" s="314"/>
      <c r="H889" s="307"/>
      <c r="I889" s="307"/>
      <c r="J889" s="20" t="s">
        <v>111</v>
      </c>
      <c r="K889" s="27" t="s">
        <v>112</v>
      </c>
      <c r="L889" s="27" t="s">
        <v>85</v>
      </c>
      <c r="M889" s="27">
        <v>2</v>
      </c>
      <c r="N889" s="324"/>
      <c r="O889" s="307"/>
      <c r="P889" s="307"/>
      <c r="Q889" s="307"/>
      <c r="R889" s="436"/>
      <c r="S889" s="436"/>
      <c r="T889" s="290"/>
      <c r="U889" s="290"/>
      <c r="V889" s="281"/>
      <c r="W889" s="281"/>
      <c r="X889" s="281"/>
      <c r="Y889" s="281"/>
      <c r="Z889" s="281"/>
      <c r="AA889" s="281"/>
      <c r="AB889" s="281"/>
      <c r="AC889" s="324"/>
      <c r="AD889" s="359"/>
      <c r="AE889" s="359"/>
      <c r="AF889" s="307"/>
      <c r="AG889" s="324"/>
      <c r="AH889" s="324"/>
      <c r="AI889" s="324"/>
      <c r="AJ889" s="307"/>
    </row>
    <row r="890" spans="1:442" s="36" customFormat="1" ht="51.6" customHeight="1" x14ac:dyDescent="0.3">
      <c r="B890" s="308"/>
      <c r="C890" s="308"/>
      <c r="D890" s="308"/>
      <c r="E890" s="315"/>
      <c r="F890" s="315"/>
      <c r="G890" s="315"/>
      <c r="H890" s="308"/>
      <c r="I890" s="308"/>
      <c r="J890" s="20" t="s">
        <v>127</v>
      </c>
      <c r="K890" s="27" t="s">
        <v>128</v>
      </c>
      <c r="L890" s="27" t="s">
        <v>85</v>
      </c>
      <c r="M890" s="61">
        <v>38</v>
      </c>
      <c r="N890" s="325"/>
      <c r="O890" s="308"/>
      <c r="P890" s="308"/>
      <c r="Q890" s="308"/>
      <c r="R890" s="437"/>
      <c r="S890" s="437"/>
      <c r="T890" s="291"/>
      <c r="U890" s="291"/>
      <c r="V890" s="282"/>
      <c r="W890" s="282"/>
      <c r="X890" s="282"/>
      <c r="Y890" s="282"/>
      <c r="Z890" s="282"/>
      <c r="AA890" s="282"/>
      <c r="AB890" s="282"/>
      <c r="AC890" s="325"/>
      <c r="AD890" s="360"/>
      <c r="AE890" s="360"/>
      <c r="AF890" s="308"/>
      <c r="AG890" s="325"/>
      <c r="AH890" s="325"/>
      <c r="AI890" s="325"/>
      <c r="AJ890" s="308"/>
    </row>
    <row r="891" spans="1:442" s="36" customFormat="1" ht="105.6" customHeight="1" x14ac:dyDescent="0.3">
      <c r="B891" s="306" t="s">
        <v>1045</v>
      </c>
      <c r="C891" s="306" t="s">
        <v>412</v>
      </c>
      <c r="D891" s="306" t="s">
        <v>106</v>
      </c>
      <c r="E891" s="313" t="s">
        <v>67</v>
      </c>
      <c r="F891" s="448" t="s">
        <v>134</v>
      </c>
      <c r="G891" s="313" t="s">
        <v>147</v>
      </c>
      <c r="H891" s="445" t="s">
        <v>70</v>
      </c>
      <c r="I891" s="445" t="s">
        <v>79</v>
      </c>
      <c r="J891" s="20" t="s">
        <v>207</v>
      </c>
      <c r="K891" s="27" t="s">
        <v>107</v>
      </c>
      <c r="L891" s="57" t="s">
        <v>86</v>
      </c>
      <c r="M891" s="57">
        <v>40</v>
      </c>
      <c r="N891" s="446" t="s">
        <v>108</v>
      </c>
      <c r="O891" s="306" t="s">
        <v>343</v>
      </c>
      <c r="P891" s="306" t="s">
        <v>75</v>
      </c>
      <c r="Q891" s="306" t="s">
        <v>76</v>
      </c>
      <c r="R891" s="351" t="s">
        <v>77</v>
      </c>
      <c r="S891" s="351" t="s">
        <v>109</v>
      </c>
      <c r="T891" s="289">
        <f>V891+Y891</f>
        <v>127500</v>
      </c>
      <c r="U891" s="289" t="s">
        <v>79</v>
      </c>
      <c r="V891" s="280">
        <v>108375</v>
      </c>
      <c r="W891" s="280" t="s">
        <v>79</v>
      </c>
      <c r="X891" s="280" t="s">
        <v>79</v>
      </c>
      <c r="Y891" s="280">
        <v>19125</v>
      </c>
      <c r="Z891" s="280" t="s">
        <v>98</v>
      </c>
      <c r="AA891" s="280" t="s">
        <v>79</v>
      </c>
      <c r="AB891" s="280">
        <v>22500</v>
      </c>
      <c r="AC891" s="309" t="s">
        <v>149</v>
      </c>
      <c r="AD891" s="358" t="s">
        <v>79</v>
      </c>
      <c r="AE891" s="358">
        <f>V891+Y891</f>
        <v>127500</v>
      </c>
      <c r="AF891" s="309" t="s">
        <v>79</v>
      </c>
      <c r="AG891" s="309" t="s">
        <v>33</v>
      </c>
      <c r="AH891" s="446" t="s">
        <v>157</v>
      </c>
      <c r="AI891" s="309" t="s">
        <v>158</v>
      </c>
      <c r="AJ891" s="309"/>
    </row>
    <row r="892" spans="1:442" s="36" customFormat="1" ht="86.1" customHeight="1" x14ac:dyDescent="0.3">
      <c r="B892" s="307"/>
      <c r="C892" s="307"/>
      <c r="D892" s="307"/>
      <c r="E892" s="314"/>
      <c r="F892" s="314"/>
      <c r="G892" s="314"/>
      <c r="H892" s="307"/>
      <c r="I892" s="307"/>
      <c r="J892" s="20" t="s">
        <v>111</v>
      </c>
      <c r="K892" s="27" t="s">
        <v>112</v>
      </c>
      <c r="L892" s="27" t="s">
        <v>85</v>
      </c>
      <c r="M892" s="27">
        <v>2</v>
      </c>
      <c r="N892" s="324"/>
      <c r="O892" s="307"/>
      <c r="P892" s="307"/>
      <c r="Q892" s="307"/>
      <c r="R892" s="436"/>
      <c r="S892" s="436"/>
      <c r="T892" s="290"/>
      <c r="U892" s="290"/>
      <c r="V892" s="281"/>
      <c r="W892" s="281"/>
      <c r="X892" s="281"/>
      <c r="Y892" s="281"/>
      <c r="Z892" s="281"/>
      <c r="AA892" s="281"/>
      <c r="AB892" s="281"/>
      <c r="AC892" s="324"/>
      <c r="AD892" s="359"/>
      <c r="AE892" s="359"/>
      <c r="AF892" s="307"/>
      <c r="AG892" s="324"/>
      <c r="AH892" s="324"/>
      <c r="AI892" s="324"/>
      <c r="AJ892" s="307"/>
    </row>
    <row r="893" spans="1:442" s="36" customFormat="1" ht="51.6" customHeight="1" x14ac:dyDescent="0.3">
      <c r="B893" s="308"/>
      <c r="C893" s="308"/>
      <c r="D893" s="308"/>
      <c r="E893" s="315"/>
      <c r="F893" s="315"/>
      <c r="G893" s="315"/>
      <c r="H893" s="308"/>
      <c r="I893" s="308"/>
      <c r="J893" s="20" t="s">
        <v>127</v>
      </c>
      <c r="K893" s="27" t="s">
        <v>128</v>
      </c>
      <c r="L893" s="27" t="s">
        <v>85</v>
      </c>
      <c r="M893" s="61">
        <v>10</v>
      </c>
      <c r="N893" s="325"/>
      <c r="O893" s="308"/>
      <c r="P893" s="308"/>
      <c r="Q893" s="308"/>
      <c r="R893" s="437"/>
      <c r="S893" s="437"/>
      <c r="T893" s="291"/>
      <c r="U893" s="291"/>
      <c r="V893" s="282"/>
      <c r="W893" s="282"/>
      <c r="X893" s="282"/>
      <c r="Y893" s="282"/>
      <c r="Z893" s="282"/>
      <c r="AA893" s="282"/>
      <c r="AB893" s="282"/>
      <c r="AC893" s="325"/>
      <c r="AD893" s="360"/>
      <c r="AE893" s="360"/>
      <c r="AF893" s="308"/>
      <c r="AG893" s="325"/>
      <c r="AH893" s="325"/>
      <c r="AI893" s="325"/>
      <c r="AJ893" s="308"/>
    </row>
    <row r="894" spans="1:442" s="36" customFormat="1" ht="105.6" customHeight="1" x14ac:dyDescent="0.3">
      <c r="B894" s="231" t="s">
        <v>413</v>
      </c>
      <c r="C894" s="231" t="s">
        <v>414</v>
      </c>
      <c r="D894" s="231" t="s">
        <v>106</v>
      </c>
      <c r="E894" s="226" t="s">
        <v>67</v>
      </c>
      <c r="F894" s="287" t="s">
        <v>134</v>
      </c>
      <c r="G894" s="226" t="s">
        <v>147</v>
      </c>
      <c r="H894" s="288" t="s">
        <v>70</v>
      </c>
      <c r="I894" s="288" t="s">
        <v>79</v>
      </c>
      <c r="J894" s="11" t="s">
        <v>207</v>
      </c>
      <c r="K894" s="7" t="s">
        <v>107</v>
      </c>
      <c r="L894" s="14" t="s">
        <v>86</v>
      </c>
      <c r="M894" s="14">
        <v>40</v>
      </c>
      <c r="N894" s="272" t="s">
        <v>108</v>
      </c>
      <c r="O894" s="231" t="s">
        <v>343</v>
      </c>
      <c r="P894" s="231" t="s">
        <v>75</v>
      </c>
      <c r="Q894" s="231" t="s">
        <v>76</v>
      </c>
      <c r="R894" s="262" t="s">
        <v>77</v>
      </c>
      <c r="S894" s="262" t="s">
        <v>109</v>
      </c>
      <c r="T894" s="266">
        <f>V894+Y894</f>
        <v>51000</v>
      </c>
      <c r="U894" s="266" t="s">
        <v>79</v>
      </c>
      <c r="V894" s="258">
        <v>43350</v>
      </c>
      <c r="W894" s="258" t="s">
        <v>79</v>
      </c>
      <c r="X894" s="258" t="s">
        <v>79</v>
      </c>
      <c r="Y894" s="258">
        <v>7650</v>
      </c>
      <c r="Z894" s="258" t="s">
        <v>98</v>
      </c>
      <c r="AA894" s="258" t="s">
        <v>79</v>
      </c>
      <c r="AB894" s="258">
        <v>9000</v>
      </c>
      <c r="AC894" s="247" t="s">
        <v>149</v>
      </c>
      <c r="AD894" s="274" t="s">
        <v>79</v>
      </c>
      <c r="AE894" s="274">
        <f>V894+Y894</f>
        <v>51000</v>
      </c>
      <c r="AF894" s="247" t="s">
        <v>79</v>
      </c>
      <c r="AG894" s="247" t="s">
        <v>33</v>
      </c>
      <c r="AH894" s="272" t="s">
        <v>158</v>
      </c>
      <c r="AI894" s="247" t="s">
        <v>176</v>
      </c>
      <c r="AJ894" s="247"/>
    </row>
    <row r="895" spans="1:442" s="36" customFormat="1" ht="86.1" customHeight="1" x14ac:dyDescent="0.3">
      <c r="B895" s="232"/>
      <c r="C895" s="232"/>
      <c r="D895" s="232"/>
      <c r="E895" s="234"/>
      <c r="F895" s="234"/>
      <c r="G895" s="234"/>
      <c r="H895" s="232"/>
      <c r="I895" s="232"/>
      <c r="J895" s="11" t="s">
        <v>111</v>
      </c>
      <c r="K895" s="7" t="s">
        <v>112</v>
      </c>
      <c r="L895" s="7" t="s">
        <v>85</v>
      </c>
      <c r="M895" s="7">
        <v>1</v>
      </c>
      <c r="N895" s="248"/>
      <c r="O895" s="232"/>
      <c r="P895" s="232"/>
      <c r="Q895" s="232"/>
      <c r="R895" s="263"/>
      <c r="S895" s="263"/>
      <c r="T895" s="267"/>
      <c r="U895" s="267"/>
      <c r="V895" s="259"/>
      <c r="W895" s="259"/>
      <c r="X895" s="259"/>
      <c r="Y895" s="259"/>
      <c r="Z895" s="259"/>
      <c r="AA895" s="259"/>
      <c r="AB895" s="259"/>
      <c r="AC895" s="248"/>
      <c r="AD895" s="275"/>
      <c r="AE895" s="275"/>
      <c r="AF895" s="232"/>
      <c r="AG895" s="248"/>
      <c r="AH895" s="248"/>
      <c r="AI895" s="248"/>
      <c r="AJ895" s="232"/>
    </row>
    <row r="896" spans="1:442" s="36" customFormat="1" ht="51.6" customHeight="1" x14ac:dyDescent="0.3">
      <c r="B896" s="233"/>
      <c r="C896" s="233"/>
      <c r="D896" s="233"/>
      <c r="E896" s="273"/>
      <c r="F896" s="273"/>
      <c r="G896" s="273"/>
      <c r="H896" s="233"/>
      <c r="I896" s="233"/>
      <c r="J896" s="11" t="s">
        <v>127</v>
      </c>
      <c r="K896" s="7" t="s">
        <v>128</v>
      </c>
      <c r="L896" s="7" t="s">
        <v>85</v>
      </c>
      <c r="M896" s="63">
        <v>30</v>
      </c>
      <c r="N896" s="249"/>
      <c r="O896" s="233"/>
      <c r="P896" s="233"/>
      <c r="Q896" s="233"/>
      <c r="R896" s="264"/>
      <c r="S896" s="264"/>
      <c r="T896" s="268"/>
      <c r="U896" s="268"/>
      <c r="V896" s="260"/>
      <c r="W896" s="260"/>
      <c r="X896" s="260"/>
      <c r="Y896" s="260"/>
      <c r="Z896" s="260"/>
      <c r="AA896" s="260"/>
      <c r="AB896" s="260"/>
      <c r="AC896" s="249"/>
      <c r="AD896" s="276"/>
      <c r="AE896" s="276"/>
      <c r="AF896" s="233"/>
      <c r="AG896" s="249"/>
      <c r="AH896" s="249"/>
      <c r="AI896" s="249"/>
      <c r="AJ896" s="233"/>
    </row>
    <row r="897" spans="2:442" s="36" customFormat="1" ht="105.6" customHeight="1" x14ac:dyDescent="0.3">
      <c r="B897" s="231" t="s">
        <v>415</v>
      </c>
      <c r="C897" s="231" t="s">
        <v>416</v>
      </c>
      <c r="D897" s="231" t="s">
        <v>106</v>
      </c>
      <c r="E897" s="226" t="s">
        <v>67</v>
      </c>
      <c r="F897" s="287" t="s">
        <v>134</v>
      </c>
      <c r="G897" s="226" t="s">
        <v>147</v>
      </c>
      <c r="H897" s="288" t="s">
        <v>70</v>
      </c>
      <c r="I897" s="288" t="s">
        <v>79</v>
      </c>
      <c r="J897" s="11" t="s">
        <v>207</v>
      </c>
      <c r="K897" s="7" t="s">
        <v>107</v>
      </c>
      <c r="L897" s="14" t="s">
        <v>86</v>
      </c>
      <c r="M897" s="14">
        <v>40</v>
      </c>
      <c r="N897" s="272" t="s">
        <v>108</v>
      </c>
      <c r="O897" s="231" t="s">
        <v>343</v>
      </c>
      <c r="P897" s="231" t="s">
        <v>75</v>
      </c>
      <c r="Q897" s="231" t="s">
        <v>76</v>
      </c>
      <c r="R897" s="262" t="s">
        <v>77</v>
      </c>
      <c r="S897" s="262" t="s">
        <v>109</v>
      </c>
      <c r="T897" s="266">
        <f>V897+Y897</f>
        <v>74041.8</v>
      </c>
      <c r="U897" s="266" t="s">
        <v>79</v>
      </c>
      <c r="V897" s="258">
        <v>62935.53</v>
      </c>
      <c r="W897" s="258" t="s">
        <v>79</v>
      </c>
      <c r="X897" s="258" t="s">
        <v>79</v>
      </c>
      <c r="Y897" s="258">
        <v>11106.27</v>
      </c>
      <c r="Z897" s="258" t="s">
        <v>98</v>
      </c>
      <c r="AA897" s="258" t="s">
        <v>79</v>
      </c>
      <c r="AB897" s="258">
        <v>13066.2</v>
      </c>
      <c r="AC897" s="247" t="s">
        <v>149</v>
      </c>
      <c r="AD897" s="274" t="s">
        <v>79</v>
      </c>
      <c r="AE897" s="274">
        <f>V897+Y897</f>
        <v>74041.8</v>
      </c>
      <c r="AF897" s="247" t="s">
        <v>79</v>
      </c>
      <c r="AG897" s="247" t="s">
        <v>33</v>
      </c>
      <c r="AH897" s="272" t="s">
        <v>247</v>
      </c>
      <c r="AI897" s="247" t="s">
        <v>250</v>
      </c>
      <c r="AJ897" s="247"/>
    </row>
    <row r="898" spans="2:442" s="36" customFormat="1" ht="86.1" customHeight="1" x14ac:dyDescent="0.3">
      <c r="B898" s="232"/>
      <c r="C898" s="232"/>
      <c r="D898" s="232"/>
      <c r="E898" s="234"/>
      <c r="F898" s="234"/>
      <c r="G898" s="234"/>
      <c r="H898" s="232"/>
      <c r="I898" s="232"/>
      <c r="J898" s="11" t="s">
        <v>111</v>
      </c>
      <c r="K898" s="7" t="s">
        <v>112</v>
      </c>
      <c r="L898" s="7" t="s">
        <v>85</v>
      </c>
      <c r="M898" s="7">
        <v>1</v>
      </c>
      <c r="N898" s="248"/>
      <c r="O898" s="232"/>
      <c r="P898" s="232"/>
      <c r="Q898" s="232"/>
      <c r="R898" s="263"/>
      <c r="S898" s="263"/>
      <c r="T898" s="267"/>
      <c r="U898" s="267"/>
      <c r="V898" s="259"/>
      <c r="W898" s="259"/>
      <c r="X898" s="259"/>
      <c r="Y898" s="259"/>
      <c r="Z898" s="259"/>
      <c r="AA898" s="259"/>
      <c r="AB898" s="259"/>
      <c r="AC898" s="248"/>
      <c r="AD898" s="275"/>
      <c r="AE898" s="275"/>
      <c r="AF898" s="232"/>
      <c r="AG898" s="248"/>
      <c r="AH898" s="248"/>
      <c r="AI898" s="248"/>
      <c r="AJ898" s="232"/>
    </row>
    <row r="899" spans="2:442" s="36" customFormat="1" ht="51.6" customHeight="1" x14ac:dyDescent="0.3">
      <c r="B899" s="233"/>
      <c r="C899" s="233"/>
      <c r="D899" s="233"/>
      <c r="E899" s="273"/>
      <c r="F899" s="273"/>
      <c r="G899" s="273"/>
      <c r="H899" s="233"/>
      <c r="I899" s="233"/>
      <c r="J899" s="11" t="s">
        <v>127</v>
      </c>
      <c r="K899" s="7" t="s">
        <v>128</v>
      </c>
      <c r="L899" s="7" t="s">
        <v>85</v>
      </c>
      <c r="M899" s="63">
        <v>36</v>
      </c>
      <c r="N899" s="249"/>
      <c r="O899" s="233"/>
      <c r="P899" s="233"/>
      <c r="Q899" s="233"/>
      <c r="R899" s="264"/>
      <c r="S899" s="264"/>
      <c r="T899" s="268"/>
      <c r="U899" s="268"/>
      <c r="V899" s="260"/>
      <c r="W899" s="260"/>
      <c r="X899" s="260"/>
      <c r="Y899" s="260"/>
      <c r="Z899" s="260"/>
      <c r="AA899" s="260"/>
      <c r="AB899" s="260"/>
      <c r="AC899" s="249"/>
      <c r="AD899" s="276"/>
      <c r="AE899" s="276"/>
      <c r="AF899" s="233"/>
      <c r="AG899" s="249"/>
      <c r="AH899" s="249"/>
      <c r="AI899" s="249"/>
      <c r="AJ899" s="233"/>
    </row>
    <row r="900" spans="2:442" ht="52.2" customHeight="1" x14ac:dyDescent="0.3">
      <c r="B900" s="270" t="s">
        <v>1148</v>
      </c>
      <c r="C900" s="270" t="s">
        <v>417</v>
      </c>
      <c r="D900" s="270" t="s">
        <v>66</v>
      </c>
      <c r="E900" s="322" t="s">
        <v>67</v>
      </c>
      <c r="F900" s="322" t="s">
        <v>132</v>
      </c>
      <c r="G900" s="322" t="s">
        <v>69</v>
      </c>
      <c r="H900" s="270" t="s">
        <v>70</v>
      </c>
      <c r="I900" s="270" t="s">
        <v>79</v>
      </c>
      <c r="J900" s="20" t="s">
        <v>113</v>
      </c>
      <c r="K900" s="27" t="s">
        <v>114</v>
      </c>
      <c r="L900" s="27" t="s">
        <v>115</v>
      </c>
      <c r="M900" s="27">
        <v>4</v>
      </c>
      <c r="N900" s="279" t="s">
        <v>108</v>
      </c>
      <c r="O900" s="270" t="s">
        <v>343</v>
      </c>
      <c r="P900" s="270" t="s">
        <v>75</v>
      </c>
      <c r="Q900" s="270" t="s">
        <v>76</v>
      </c>
      <c r="R900" s="310" t="s">
        <v>77</v>
      </c>
      <c r="S900" s="310" t="s">
        <v>109</v>
      </c>
      <c r="T900" s="286">
        <f>V900+Y900</f>
        <v>299710</v>
      </c>
      <c r="U900" s="286" t="s">
        <v>79</v>
      </c>
      <c r="V900" s="269">
        <v>254753.5</v>
      </c>
      <c r="W900" s="269" t="s">
        <v>79</v>
      </c>
      <c r="X900" s="269" t="s">
        <v>79</v>
      </c>
      <c r="Y900" s="269">
        <v>44956.5</v>
      </c>
      <c r="Z900" s="269" t="s">
        <v>79</v>
      </c>
      <c r="AA900" s="269" t="s">
        <v>79</v>
      </c>
      <c r="AB900" s="269">
        <v>52890</v>
      </c>
      <c r="AC900" s="279" t="s">
        <v>80</v>
      </c>
      <c r="AD900" s="295" t="s">
        <v>79</v>
      </c>
      <c r="AE900" s="295">
        <f>V900+Y900</f>
        <v>299710</v>
      </c>
      <c r="AF900" s="279" t="s">
        <v>79</v>
      </c>
      <c r="AG900" s="279" t="s">
        <v>33</v>
      </c>
      <c r="AH900" s="279" t="s">
        <v>250</v>
      </c>
      <c r="AI900" s="279" t="s">
        <v>253</v>
      </c>
      <c r="AJ900" s="279"/>
    </row>
    <row r="901" spans="2:442" ht="55.2" x14ac:dyDescent="0.3">
      <c r="B901" s="270"/>
      <c r="C901" s="270"/>
      <c r="D901" s="270"/>
      <c r="E901" s="322"/>
      <c r="F901" s="322"/>
      <c r="G901" s="322"/>
      <c r="H901" s="270"/>
      <c r="I901" s="270"/>
      <c r="J901" s="20" t="s">
        <v>116</v>
      </c>
      <c r="K901" s="27" t="s">
        <v>117</v>
      </c>
      <c r="L901" s="27" t="s">
        <v>85</v>
      </c>
      <c r="M901" s="27">
        <v>2</v>
      </c>
      <c r="N901" s="279"/>
      <c r="O901" s="270"/>
      <c r="P901" s="270"/>
      <c r="Q901" s="270"/>
      <c r="R901" s="310"/>
      <c r="S901" s="310"/>
      <c r="T901" s="286"/>
      <c r="U901" s="286"/>
      <c r="V901" s="269"/>
      <c r="W901" s="269"/>
      <c r="X901" s="269"/>
      <c r="Y901" s="269"/>
      <c r="Z901" s="269"/>
      <c r="AA901" s="269"/>
      <c r="AB901" s="269"/>
      <c r="AC901" s="279"/>
      <c r="AD901" s="295"/>
      <c r="AE901" s="295"/>
      <c r="AF901" s="270"/>
      <c r="AG901" s="279"/>
      <c r="AH901" s="279"/>
      <c r="AI901" s="279"/>
      <c r="AJ901" s="270"/>
    </row>
    <row r="902" spans="2:442" ht="41.4" x14ac:dyDescent="0.3">
      <c r="B902" s="270"/>
      <c r="C902" s="270"/>
      <c r="D902" s="270"/>
      <c r="E902" s="322"/>
      <c r="F902" s="322"/>
      <c r="G902" s="322"/>
      <c r="H902" s="270"/>
      <c r="I902" s="270"/>
      <c r="J902" s="20" t="s">
        <v>208</v>
      </c>
      <c r="K902" s="27" t="s">
        <v>118</v>
      </c>
      <c r="L902" s="27" t="s">
        <v>119</v>
      </c>
      <c r="M902" s="27">
        <v>2</v>
      </c>
      <c r="N902" s="279"/>
      <c r="O902" s="270"/>
      <c r="P902" s="270"/>
      <c r="Q902" s="270"/>
      <c r="R902" s="310"/>
      <c r="S902" s="310"/>
      <c r="T902" s="286"/>
      <c r="U902" s="286"/>
      <c r="V902" s="269"/>
      <c r="W902" s="269"/>
      <c r="X902" s="269"/>
      <c r="Y902" s="269"/>
      <c r="Z902" s="269"/>
      <c r="AA902" s="269"/>
      <c r="AB902" s="269"/>
      <c r="AC902" s="279"/>
      <c r="AD902" s="295"/>
      <c r="AE902" s="295"/>
      <c r="AF902" s="270"/>
      <c r="AG902" s="279"/>
      <c r="AH902" s="279"/>
      <c r="AI902" s="279"/>
      <c r="AJ902" s="270"/>
    </row>
    <row r="903" spans="2:442" ht="27.6" x14ac:dyDescent="0.3">
      <c r="B903" s="270"/>
      <c r="C903" s="270"/>
      <c r="D903" s="270"/>
      <c r="E903" s="322"/>
      <c r="F903" s="322"/>
      <c r="G903" s="322"/>
      <c r="H903" s="270"/>
      <c r="I903" s="270"/>
      <c r="J903" s="20" t="s">
        <v>120</v>
      </c>
      <c r="K903" s="27" t="s">
        <v>121</v>
      </c>
      <c r="L903" s="27" t="s">
        <v>119</v>
      </c>
      <c r="M903" s="61">
        <v>2</v>
      </c>
      <c r="N903" s="279"/>
      <c r="O903" s="270"/>
      <c r="P903" s="270"/>
      <c r="Q903" s="270"/>
      <c r="R903" s="310"/>
      <c r="S903" s="310"/>
      <c r="T903" s="286"/>
      <c r="U903" s="286"/>
      <c r="V903" s="269"/>
      <c r="W903" s="269"/>
      <c r="X903" s="269"/>
      <c r="Y903" s="269"/>
      <c r="Z903" s="269"/>
      <c r="AA903" s="269"/>
      <c r="AB903" s="269"/>
      <c r="AC903" s="279"/>
      <c r="AD903" s="295"/>
      <c r="AE903" s="295"/>
      <c r="AF903" s="270"/>
      <c r="AG903" s="279"/>
      <c r="AH903" s="279"/>
      <c r="AI903" s="279"/>
      <c r="AJ903" s="270"/>
    </row>
    <row r="904" spans="2:442" s="36" customFormat="1" ht="105.6" customHeight="1" x14ac:dyDescent="0.3">
      <c r="B904" s="306" t="s">
        <v>1149</v>
      </c>
      <c r="C904" s="306" t="s">
        <v>411</v>
      </c>
      <c r="D904" s="306" t="s">
        <v>106</v>
      </c>
      <c r="E904" s="313" t="s">
        <v>67</v>
      </c>
      <c r="F904" s="448" t="s">
        <v>134</v>
      </c>
      <c r="G904" s="313" t="s">
        <v>147</v>
      </c>
      <c r="H904" s="445" t="s">
        <v>70</v>
      </c>
      <c r="I904" s="445" t="s">
        <v>79</v>
      </c>
      <c r="J904" s="20" t="s">
        <v>207</v>
      </c>
      <c r="K904" s="27" t="s">
        <v>107</v>
      </c>
      <c r="L904" s="57" t="s">
        <v>86</v>
      </c>
      <c r="M904" s="57">
        <v>40</v>
      </c>
      <c r="N904" s="446" t="s">
        <v>108</v>
      </c>
      <c r="O904" s="306" t="s">
        <v>343</v>
      </c>
      <c r="P904" s="306" t="s">
        <v>75</v>
      </c>
      <c r="Q904" s="306" t="s">
        <v>76</v>
      </c>
      <c r="R904" s="351" t="s">
        <v>77</v>
      </c>
      <c r="S904" s="351" t="s">
        <v>109</v>
      </c>
      <c r="T904" s="289">
        <f>V904+Y904</f>
        <v>80792.5</v>
      </c>
      <c r="U904" s="289" t="s">
        <v>79</v>
      </c>
      <c r="V904" s="280">
        <v>68673.63</v>
      </c>
      <c r="W904" s="280" t="s">
        <v>79</v>
      </c>
      <c r="X904" s="280" t="s">
        <v>79</v>
      </c>
      <c r="Y904" s="280">
        <v>12118.87</v>
      </c>
      <c r="Z904" s="280" t="s">
        <v>98</v>
      </c>
      <c r="AA904" s="280" t="s">
        <v>79</v>
      </c>
      <c r="AB904" s="280">
        <v>14257.5</v>
      </c>
      <c r="AC904" s="309" t="s">
        <v>149</v>
      </c>
      <c r="AD904" s="358" t="s">
        <v>79</v>
      </c>
      <c r="AE904" s="358">
        <f>V904+Y904</f>
        <v>80792.5</v>
      </c>
      <c r="AF904" s="309" t="s">
        <v>79</v>
      </c>
      <c r="AG904" s="309" t="s">
        <v>33</v>
      </c>
      <c r="AH904" s="446" t="s">
        <v>247</v>
      </c>
      <c r="AI904" s="309" t="s">
        <v>250</v>
      </c>
      <c r="AJ904" s="309"/>
    </row>
    <row r="905" spans="2:442" s="36" customFormat="1" ht="86.1" customHeight="1" x14ac:dyDescent="0.3">
      <c r="B905" s="307"/>
      <c r="C905" s="307"/>
      <c r="D905" s="307"/>
      <c r="E905" s="314"/>
      <c r="F905" s="314"/>
      <c r="G905" s="314"/>
      <c r="H905" s="307"/>
      <c r="I905" s="307"/>
      <c r="J905" s="20" t="s">
        <v>111</v>
      </c>
      <c r="K905" s="27" t="s">
        <v>112</v>
      </c>
      <c r="L905" s="27" t="s">
        <v>85</v>
      </c>
      <c r="M905" s="27">
        <v>2</v>
      </c>
      <c r="N905" s="324"/>
      <c r="O905" s="307"/>
      <c r="P905" s="307"/>
      <c r="Q905" s="307"/>
      <c r="R905" s="436"/>
      <c r="S905" s="436"/>
      <c r="T905" s="290"/>
      <c r="U905" s="290"/>
      <c r="V905" s="281"/>
      <c r="W905" s="281"/>
      <c r="X905" s="281"/>
      <c r="Y905" s="281"/>
      <c r="Z905" s="281"/>
      <c r="AA905" s="281"/>
      <c r="AB905" s="281"/>
      <c r="AC905" s="324"/>
      <c r="AD905" s="359"/>
      <c r="AE905" s="359"/>
      <c r="AF905" s="307"/>
      <c r="AG905" s="324"/>
      <c r="AH905" s="324"/>
      <c r="AI905" s="324"/>
      <c r="AJ905" s="307"/>
    </row>
    <row r="906" spans="2:442" s="36" customFormat="1" ht="51.6" customHeight="1" x14ac:dyDescent="0.3">
      <c r="B906" s="308"/>
      <c r="C906" s="308"/>
      <c r="D906" s="308"/>
      <c r="E906" s="315"/>
      <c r="F906" s="315"/>
      <c r="G906" s="315"/>
      <c r="H906" s="308"/>
      <c r="I906" s="308"/>
      <c r="J906" s="20" t="s">
        <v>127</v>
      </c>
      <c r="K906" s="27" t="s">
        <v>128</v>
      </c>
      <c r="L906" s="27" t="s">
        <v>85</v>
      </c>
      <c r="M906" s="61">
        <v>38</v>
      </c>
      <c r="N906" s="325"/>
      <c r="O906" s="308"/>
      <c r="P906" s="308"/>
      <c r="Q906" s="308"/>
      <c r="R906" s="437"/>
      <c r="S906" s="437"/>
      <c r="T906" s="291"/>
      <c r="U906" s="291"/>
      <c r="V906" s="282"/>
      <c r="W906" s="282"/>
      <c r="X906" s="282"/>
      <c r="Y906" s="282"/>
      <c r="Z906" s="282"/>
      <c r="AA906" s="282"/>
      <c r="AB906" s="282"/>
      <c r="AC906" s="325"/>
      <c r="AD906" s="360"/>
      <c r="AE906" s="360"/>
      <c r="AF906" s="308"/>
      <c r="AG906" s="325"/>
      <c r="AH906" s="325"/>
      <c r="AI906" s="325"/>
      <c r="AJ906" s="308"/>
    </row>
    <row r="907" spans="2:442" s="36" customFormat="1" ht="105.6" customHeight="1" x14ac:dyDescent="0.3">
      <c r="B907" s="306" t="s">
        <v>1150</v>
      </c>
      <c r="C907" s="306" t="s">
        <v>412</v>
      </c>
      <c r="D907" s="306" t="s">
        <v>106</v>
      </c>
      <c r="E907" s="313" t="s">
        <v>67</v>
      </c>
      <c r="F907" s="448" t="s">
        <v>134</v>
      </c>
      <c r="G907" s="313" t="s">
        <v>147</v>
      </c>
      <c r="H907" s="445" t="s">
        <v>70</v>
      </c>
      <c r="I907" s="445" t="s">
        <v>79</v>
      </c>
      <c r="J907" s="20" t="s">
        <v>207</v>
      </c>
      <c r="K907" s="27" t="s">
        <v>107</v>
      </c>
      <c r="L907" s="57" t="s">
        <v>86</v>
      </c>
      <c r="M907" s="57">
        <v>40</v>
      </c>
      <c r="N907" s="446" t="s">
        <v>108</v>
      </c>
      <c r="O907" s="306" t="s">
        <v>343</v>
      </c>
      <c r="P907" s="306" t="s">
        <v>75</v>
      </c>
      <c r="Q907" s="306" t="s">
        <v>76</v>
      </c>
      <c r="R907" s="351" t="s">
        <v>77</v>
      </c>
      <c r="S907" s="351" t="s">
        <v>109</v>
      </c>
      <c r="T907" s="289">
        <f>V907+Y907</f>
        <v>127500</v>
      </c>
      <c r="U907" s="289" t="s">
        <v>79</v>
      </c>
      <c r="V907" s="280">
        <v>108375</v>
      </c>
      <c r="W907" s="280" t="s">
        <v>79</v>
      </c>
      <c r="X907" s="280" t="s">
        <v>79</v>
      </c>
      <c r="Y907" s="280">
        <v>19125</v>
      </c>
      <c r="Z907" s="280" t="s">
        <v>98</v>
      </c>
      <c r="AA907" s="280" t="s">
        <v>79</v>
      </c>
      <c r="AB907" s="280">
        <v>22500</v>
      </c>
      <c r="AC907" s="309" t="s">
        <v>149</v>
      </c>
      <c r="AD907" s="358" t="s">
        <v>79</v>
      </c>
      <c r="AE907" s="358">
        <f>V907+Y907</f>
        <v>127500</v>
      </c>
      <c r="AF907" s="309" t="s">
        <v>79</v>
      </c>
      <c r="AG907" s="309" t="s">
        <v>33</v>
      </c>
      <c r="AH907" s="446" t="s">
        <v>247</v>
      </c>
      <c r="AI907" s="309" t="s">
        <v>250</v>
      </c>
      <c r="AJ907" s="309"/>
    </row>
    <row r="908" spans="2:442" s="36" customFormat="1" ht="86.1" customHeight="1" x14ac:dyDescent="0.3">
      <c r="B908" s="307"/>
      <c r="C908" s="307"/>
      <c r="D908" s="307"/>
      <c r="E908" s="314"/>
      <c r="F908" s="314"/>
      <c r="G908" s="314"/>
      <c r="H908" s="307"/>
      <c r="I908" s="307"/>
      <c r="J908" s="20" t="s">
        <v>111</v>
      </c>
      <c r="K908" s="27" t="s">
        <v>112</v>
      </c>
      <c r="L908" s="27" t="s">
        <v>85</v>
      </c>
      <c r="M908" s="27">
        <v>2</v>
      </c>
      <c r="N908" s="324"/>
      <c r="O908" s="307"/>
      <c r="P908" s="307"/>
      <c r="Q908" s="307"/>
      <c r="R908" s="436"/>
      <c r="S908" s="436"/>
      <c r="T908" s="290"/>
      <c r="U908" s="290"/>
      <c r="V908" s="281"/>
      <c r="W908" s="281"/>
      <c r="X908" s="281"/>
      <c r="Y908" s="281"/>
      <c r="Z908" s="281"/>
      <c r="AA908" s="281"/>
      <c r="AB908" s="281"/>
      <c r="AC908" s="324"/>
      <c r="AD908" s="359"/>
      <c r="AE908" s="359"/>
      <c r="AF908" s="307"/>
      <c r="AG908" s="324"/>
      <c r="AH908" s="324"/>
      <c r="AI908" s="324"/>
      <c r="AJ908" s="307"/>
    </row>
    <row r="909" spans="2:442" s="36" customFormat="1" ht="51.6" customHeight="1" x14ac:dyDescent="0.3">
      <c r="B909" s="308"/>
      <c r="C909" s="308"/>
      <c r="D909" s="308"/>
      <c r="E909" s="315"/>
      <c r="F909" s="315"/>
      <c r="G909" s="315"/>
      <c r="H909" s="308"/>
      <c r="I909" s="308"/>
      <c r="J909" s="20" t="s">
        <v>127</v>
      </c>
      <c r="K909" s="27" t="s">
        <v>128</v>
      </c>
      <c r="L909" s="27" t="s">
        <v>85</v>
      </c>
      <c r="M909" s="61">
        <v>10</v>
      </c>
      <c r="N909" s="325"/>
      <c r="O909" s="308"/>
      <c r="P909" s="308"/>
      <c r="Q909" s="308"/>
      <c r="R909" s="437"/>
      <c r="S909" s="437"/>
      <c r="T909" s="291"/>
      <c r="U909" s="291"/>
      <c r="V909" s="282"/>
      <c r="W909" s="282"/>
      <c r="X909" s="282"/>
      <c r="Y909" s="282"/>
      <c r="Z909" s="282"/>
      <c r="AA909" s="282"/>
      <c r="AB909" s="282"/>
      <c r="AC909" s="325"/>
      <c r="AD909" s="360"/>
      <c r="AE909" s="360"/>
      <c r="AF909" s="308"/>
      <c r="AG909" s="325"/>
      <c r="AH909" s="325"/>
      <c r="AI909" s="325"/>
      <c r="AJ909" s="308"/>
    </row>
    <row r="910" spans="2:442" s="36" customFormat="1" ht="105.6" customHeight="1" x14ac:dyDescent="0.3">
      <c r="B910" s="306" t="s">
        <v>1263</v>
      </c>
      <c r="C910" s="306" t="s">
        <v>409</v>
      </c>
      <c r="D910" s="306" t="s">
        <v>106</v>
      </c>
      <c r="E910" s="313" t="s">
        <v>67</v>
      </c>
      <c r="F910" s="448" t="s">
        <v>134</v>
      </c>
      <c r="G910" s="313" t="s">
        <v>147</v>
      </c>
      <c r="H910" s="445" t="s">
        <v>70</v>
      </c>
      <c r="I910" s="445" t="s">
        <v>79</v>
      </c>
      <c r="J910" s="20" t="s">
        <v>207</v>
      </c>
      <c r="K910" s="27" t="s">
        <v>107</v>
      </c>
      <c r="L910" s="57" t="s">
        <v>86</v>
      </c>
      <c r="M910" s="57">
        <v>40</v>
      </c>
      <c r="N910" s="446" t="s">
        <v>108</v>
      </c>
      <c r="O910" s="306" t="s">
        <v>343</v>
      </c>
      <c r="P910" s="306" t="s">
        <v>75</v>
      </c>
      <c r="Q910" s="306" t="s">
        <v>76</v>
      </c>
      <c r="R910" s="351" t="s">
        <v>77</v>
      </c>
      <c r="S910" s="351" t="s">
        <v>109</v>
      </c>
      <c r="T910" s="289">
        <f>V910+Y910</f>
        <v>114515.79999999999</v>
      </c>
      <c r="U910" s="289" t="s">
        <v>79</v>
      </c>
      <c r="V910" s="280">
        <v>97338.43</v>
      </c>
      <c r="W910" s="280" t="s">
        <v>79</v>
      </c>
      <c r="X910" s="280" t="s">
        <v>79</v>
      </c>
      <c r="Y910" s="280">
        <v>17177.37</v>
      </c>
      <c r="Z910" s="280" t="s">
        <v>98</v>
      </c>
      <c r="AA910" s="280" t="s">
        <v>79</v>
      </c>
      <c r="AB910" s="280">
        <v>20209.849999999999</v>
      </c>
      <c r="AC910" s="309" t="s">
        <v>149</v>
      </c>
      <c r="AD910" s="358" t="s">
        <v>79</v>
      </c>
      <c r="AE910" s="358">
        <f>V910+Y910</f>
        <v>114515.79999999999</v>
      </c>
      <c r="AF910" s="309" t="s">
        <v>79</v>
      </c>
      <c r="AG910" s="309" t="s">
        <v>33</v>
      </c>
      <c r="AH910" s="309" t="s">
        <v>232</v>
      </c>
      <c r="AI910" s="309" t="s">
        <v>405</v>
      </c>
      <c r="AJ910" s="309"/>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c r="JW910" s="1"/>
      <c r="JX910" s="1"/>
      <c r="JY910" s="1"/>
      <c r="JZ910" s="1"/>
      <c r="KA910" s="1"/>
      <c r="KB910" s="1"/>
      <c r="KC910" s="1"/>
      <c r="KD910" s="1"/>
      <c r="KE910" s="1"/>
      <c r="KF910" s="1"/>
      <c r="KG910" s="1"/>
      <c r="KH910" s="1"/>
      <c r="KI910" s="1"/>
      <c r="KJ910" s="1"/>
      <c r="KK910" s="1"/>
      <c r="KL910" s="1"/>
      <c r="KM910" s="1"/>
      <c r="KN910" s="1"/>
      <c r="KO910" s="1"/>
      <c r="KP910" s="1"/>
      <c r="KQ910" s="1"/>
      <c r="KR910" s="1"/>
      <c r="KS910" s="1"/>
      <c r="KT910" s="1"/>
      <c r="KU910" s="1"/>
      <c r="KV910" s="1"/>
      <c r="KW910" s="1"/>
      <c r="KX910" s="1"/>
      <c r="KY910" s="1"/>
      <c r="KZ910" s="1"/>
      <c r="LA910" s="1"/>
      <c r="LB910" s="1"/>
      <c r="LC910" s="1"/>
      <c r="LD910" s="1"/>
      <c r="LE910" s="1"/>
      <c r="LF910" s="1"/>
      <c r="LG910" s="1"/>
      <c r="LH910" s="1"/>
      <c r="LI910" s="1"/>
      <c r="LJ910" s="1"/>
      <c r="LK910" s="1"/>
      <c r="LL910" s="1"/>
      <c r="LM910" s="1"/>
      <c r="LN910" s="1"/>
      <c r="LO910" s="1"/>
      <c r="LP910" s="1"/>
      <c r="LQ910" s="1"/>
      <c r="LR910" s="1"/>
      <c r="LS910" s="1"/>
      <c r="LT910" s="1"/>
      <c r="LU910" s="1"/>
      <c r="LV910" s="1"/>
      <c r="LW910" s="1"/>
      <c r="LX910" s="1"/>
      <c r="LY910" s="1"/>
      <c r="LZ910" s="1"/>
      <c r="MA910" s="1"/>
      <c r="MB910" s="1"/>
      <c r="MC910" s="1"/>
      <c r="MD910" s="1"/>
      <c r="ME910" s="1"/>
      <c r="MF910" s="1"/>
      <c r="MG910" s="1"/>
      <c r="MH910" s="1"/>
      <c r="MI910" s="1"/>
      <c r="MJ910" s="1"/>
      <c r="MK910" s="1"/>
      <c r="ML910" s="1"/>
      <c r="MM910" s="1"/>
      <c r="MN910" s="1"/>
      <c r="MO910" s="1"/>
      <c r="MP910" s="1"/>
      <c r="MQ910" s="1"/>
      <c r="MR910" s="1"/>
      <c r="MS910" s="1"/>
      <c r="MT910" s="1"/>
      <c r="MU910" s="1"/>
      <c r="MV910" s="1"/>
      <c r="MW910" s="1"/>
      <c r="MX910" s="1"/>
      <c r="MY910" s="1"/>
      <c r="MZ910" s="1"/>
      <c r="NA910" s="1"/>
      <c r="NB910" s="1"/>
      <c r="NC910" s="1"/>
      <c r="ND910" s="1"/>
      <c r="NE910" s="1"/>
      <c r="NF910" s="1"/>
      <c r="NG910" s="1"/>
      <c r="NH910" s="1"/>
      <c r="NI910" s="1"/>
      <c r="NJ910" s="1"/>
      <c r="NK910" s="1"/>
      <c r="NL910" s="1"/>
      <c r="NM910" s="1"/>
      <c r="NN910" s="1"/>
      <c r="NO910" s="1"/>
      <c r="NP910" s="1"/>
      <c r="NQ910" s="1"/>
      <c r="NR910" s="1"/>
      <c r="NS910" s="1"/>
      <c r="NT910" s="1"/>
      <c r="NU910" s="1"/>
      <c r="NV910" s="1"/>
      <c r="NW910" s="1"/>
      <c r="NX910" s="1"/>
      <c r="NY910" s="1"/>
      <c r="NZ910" s="1"/>
      <c r="OA910" s="1"/>
      <c r="OB910" s="1"/>
      <c r="OC910" s="1"/>
      <c r="OD910" s="1"/>
      <c r="OE910" s="1"/>
      <c r="OF910" s="1"/>
      <c r="OG910" s="1"/>
      <c r="OH910" s="1"/>
      <c r="OI910" s="1"/>
      <c r="OJ910" s="1"/>
      <c r="OK910" s="1"/>
      <c r="OL910" s="1"/>
      <c r="OM910" s="1"/>
      <c r="ON910" s="1"/>
      <c r="OO910" s="1"/>
      <c r="OP910" s="1"/>
      <c r="OQ910" s="1"/>
      <c r="OR910" s="1"/>
      <c r="OS910" s="1"/>
      <c r="OT910" s="1"/>
      <c r="OU910" s="1"/>
      <c r="OV910" s="1"/>
      <c r="OW910" s="1"/>
      <c r="OX910" s="1"/>
      <c r="OY910" s="1"/>
      <c r="OZ910" s="1"/>
      <c r="PA910" s="1"/>
      <c r="PB910" s="1"/>
      <c r="PC910" s="1"/>
      <c r="PD910" s="1"/>
      <c r="PE910" s="1"/>
      <c r="PF910" s="1"/>
      <c r="PG910" s="1"/>
      <c r="PH910" s="1"/>
      <c r="PI910" s="1"/>
      <c r="PJ910" s="1"/>
      <c r="PK910" s="1"/>
      <c r="PL910" s="1"/>
      <c r="PM910" s="1"/>
      <c r="PN910" s="1"/>
      <c r="PO910" s="1"/>
      <c r="PP910" s="1"/>
      <c r="PQ910" s="1"/>
      <c r="PR910" s="1"/>
      <c r="PS910" s="1"/>
      <c r="PT910" s="1"/>
      <c r="PU910" s="1"/>
      <c r="PV910" s="1"/>
      <c r="PW910" s="1"/>
      <c r="PX910" s="1"/>
      <c r="PY910" s="1"/>
      <c r="PZ910" s="1"/>
    </row>
    <row r="911" spans="2:442" s="36" customFormat="1" ht="86.1" customHeight="1" x14ac:dyDescent="0.3">
      <c r="B911" s="307"/>
      <c r="C911" s="307"/>
      <c r="D911" s="307"/>
      <c r="E911" s="314"/>
      <c r="F911" s="314"/>
      <c r="G911" s="314"/>
      <c r="H911" s="307"/>
      <c r="I911" s="307"/>
      <c r="J911" s="20" t="s">
        <v>111</v>
      </c>
      <c r="K911" s="27" t="s">
        <v>112</v>
      </c>
      <c r="L911" s="27" t="s">
        <v>85</v>
      </c>
      <c r="M911" s="27">
        <v>1</v>
      </c>
      <c r="N911" s="324"/>
      <c r="O911" s="307"/>
      <c r="P911" s="307"/>
      <c r="Q911" s="307"/>
      <c r="R911" s="436"/>
      <c r="S911" s="436"/>
      <c r="T911" s="290"/>
      <c r="U911" s="290"/>
      <c r="V911" s="281"/>
      <c r="W911" s="281"/>
      <c r="X911" s="281"/>
      <c r="Y911" s="281"/>
      <c r="Z911" s="281"/>
      <c r="AA911" s="281"/>
      <c r="AB911" s="281"/>
      <c r="AC911" s="324"/>
      <c r="AD911" s="359"/>
      <c r="AE911" s="359"/>
      <c r="AF911" s="307"/>
      <c r="AG911" s="324"/>
      <c r="AH911" s="324"/>
      <c r="AI911" s="324"/>
      <c r="AJ911" s="307"/>
      <c r="AK911" s="1"/>
      <c r="AL911" s="1"/>
    </row>
    <row r="912" spans="2:442" s="36" customFormat="1" ht="90" customHeight="1" x14ac:dyDescent="0.3">
      <c r="B912" s="308"/>
      <c r="C912" s="308"/>
      <c r="D912" s="308"/>
      <c r="E912" s="315"/>
      <c r="F912" s="315"/>
      <c r="G912" s="315"/>
      <c r="H912" s="308"/>
      <c r="I912" s="308"/>
      <c r="J912" s="20" t="s">
        <v>127</v>
      </c>
      <c r="K912" s="27" t="s">
        <v>128</v>
      </c>
      <c r="L912" s="27" t="s">
        <v>85</v>
      </c>
      <c r="M912" s="61">
        <v>58</v>
      </c>
      <c r="N912" s="325"/>
      <c r="O912" s="308"/>
      <c r="P912" s="308"/>
      <c r="Q912" s="308"/>
      <c r="R912" s="437"/>
      <c r="S912" s="437"/>
      <c r="T912" s="291"/>
      <c r="U912" s="291"/>
      <c r="V912" s="282"/>
      <c r="W912" s="282"/>
      <c r="X912" s="282"/>
      <c r="Y912" s="282"/>
      <c r="Z912" s="282"/>
      <c r="AA912" s="282"/>
      <c r="AB912" s="282"/>
      <c r="AC912" s="325"/>
      <c r="AD912" s="360"/>
      <c r="AE912" s="360"/>
      <c r="AF912" s="308"/>
      <c r="AG912" s="325"/>
      <c r="AH912" s="325"/>
      <c r="AI912" s="325"/>
      <c r="AJ912" s="308"/>
    </row>
    <row r="913" spans="2:442" ht="52.2" customHeight="1" x14ac:dyDescent="0.3">
      <c r="B913" s="238" t="s">
        <v>1130</v>
      </c>
      <c r="C913" s="238" t="s">
        <v>417</v>
      </c>
      <c r="D913" s="238" t="s">
        <v>66</v>
      </c>
      <c r="E913" s="227" t="s">
        <v>67</v>
      </c>
      <c r="F913" s="227" t="s">
        <v>132</v>
      </c>
      <c r="G913" s="227" t="s">
        <v>69</v>
      </c>
      <c r="H913" s="238" t="s">
        <v>70</v>
      </c>
      <c r="I913" s="238" t="s">
        <v>79</v>
      </c>
      <c r="J913" s="11" t="s">
        <v>113</v>
      </c>
      <c r="K913" s="7" t="s">
        <v>114</v>
      </c>
      <c r="L913" s="7" t="s">
        <v>115</v>
      </c>
      <c r="M913" s="7">
        <v>4</v>
      </c>
      <c r="N913" s="239" t="s">
        <v>108</v>
      </c>
      <c r="O913" s="238" t="s">
        <v>343</v>
      </c>
      <c r="P913" s="238" t="s">
        <v>75</v>
      </c>
      <c r="Q913" s="238" t="s">
        <v>76</v>
      </c>
      <c r="R913" s="265" t="s">
        <v>77</v>
      </c>
      <c r="S913" s="265" t="s">
        <v>109</v>
      </c>
      <c r="T913" s="271">
        <f>V913+Y913</f>
        <v>299710</v>
      </c>
      <c r="U913" s="271" t="s">
        <v>79</v>
      </c>
      <c r="V913" s="261">
        <v>254753.5</v>
      </c>
      <c r="W913" s="261" t="s">
        <v>79</v>
      </c>
      <c r="X913" s="261" t="s">
        <v>79</v>
      </c>
      <c r="Y913" s="261">
        <v>44956.5</v>
      </c>
      <c r="Z913" s="261" t="s">
        <v>79</v>
      </c>
      <c r="AA913" s="261" t="s">
        <v>79</v>
      </c>
      <c r="AB913" s="261">
        <v>52890</v>
      </c>
      <c r="AC913" s="239" t="s">
        <v>80</v>
      </c>
      <c r="AD913" s="278" t="s">
        <v>79</v>
      </c>
      <c r="AE913" s="278">
        <f>V913+Y913</f>
        <v>299710</v>
      </c>
      <c r="AF913" s="239" t="s">
        <v>79</v>
      </c>
      <c r="AG913" s="239" t="s">
        <v>33</v>
      </c>
      <c r="AH913" s="239" t="s">
        <v>232</v>
      </c>
      <c r="AI913" s="239" t="s">
        <v>405</v>
      </c>
      <c r="AJ913" s="239"/>
    </row>
    <row r="914" spans="2:442" ht="55.2" x14ac:dyDescent="0.3">
      <c r="B914" s="238"/>
      <c r="C914" s="238"/>
      <c r="D914" s="238"/>
      <c r="E914" s="227"/>
      <c r="F914" s="227"/>
      <c r="G914" s="227"/>
      <c r="H914" s="238"/>
      <c r="I914" s="238"/>
      <c r="J914" s="11" t="s">
        <v>116</v>
      </c>
      <c r="K914" s="7" t="s">
        <v>117</v>
      </c>
      <c r="L914" s="7" t="s">
        <v>85</v>
      </c>
      <c r="M914" s="7">
        <v>2</v>
      </c>
      <c r="N914" s="239"/>
      <c r="O914" s="238"/>
      <c r="P914" s="238"/>
      <c r="Q914" s="238"/>
      <c r="R914" s="265"/>
      <c r="S914" s="265"/>
      <c r="T914" s="271"/>
      <c r="U914" s="271"/>
      <c r="V914" s="261"/>
      <c r="W914" s="261"/>
      <c r="X914" s="261"/>
      <c r="Y914" s="261"/>
      <c r="Z914" s="261"/>
      <c r="AA914" s="261"/>
      <c r="AB914" s="261"/>
      <c r="AC914" s="239"/>
      <c r="AD914" s="278"/>
      <c r="AE914" s="278"/>
      <c r="AF914" s="238"/>
      <c r="AG914" s="239"/>
      <c r="AH914" s="239"/>
      <c r="AI914" s="239"/>
      <c r="AJ914" s="238"/>
    </row>
    <row r="915" spans="2:442" ht="41.4" x14ac:dyDescent="0.3">
      <c r="B915" s="238"/>
      <c r="C915" s="238"/>
      <c r="D915" s="238"/>
      <c r="E915" s="227"/>
      <c r="F915" s="227"/>
      <c r="G915" s="227"/>
      <c r="H915" s="238"/>
      <c r="I915" s="238"/>
      <c r="J915" s="11" t="s">
        <v>208</v>
      </c>
      <c r="K915" s="7" t="s">
        <v>118</v>
      </c>
      <c r="L915" s="7" t="s">
        <v>119</v>
      </c>
      <c r="M915" s="7">
        <v>2</v>
      </c>
      <c r="N915" s="239"/>
      <c r="O915" s="238"/>
      <c r="P915" s="238"/>
      <c r="Q915" s="238"/>
      <c r="R915" s="265"/>
      <c r="S915" s="265"/>
      <c r="T915" s="271"/>
      <c r="U915" s="271"/>
      <c r="V915" s="261"/>
      <c r="W915" s="261"/>
      <c r="X915" s="261"/>
      <c r="Y915" s="261"/>
      <c r="Z915" s="261"/>
      <c r="AA915" s="261"/>
      <c r="AB915" s="261"/>
      <c r="AC915" s="239"/>
      <c r="AD915" s="278"/>
      <c r="AE915" s="278"/>
      <c r="AF915" s="238"/>
      <c r="AG915" s="239"/>
      <c r="AH915" s="239"/>
      <c r="AI915" s="239"/>
      <c r="AJ915" s="238"/>
    </row>
    <row r="916" spans="2:442" ht="27.6" x14ac:dyDescent="0.3">
      <c r="B916" s="238"/>
      <c r="C916" s="238"/>
      <c r="D916" s="238"/>
      <c r="E916" s="227"/>
      <c r="F916" s="227"/>
      <c r="G916" s="227"/>
      <c r="H916" s="238"/>
      <c r="I916" s="238"/>
      <c r="J916" s="11" t="s">
        <v>120</v>
      </c>
      <c r="K916" s="7" t="s">
        <v>121</v>
      </c>
      <c r="L916" s="7" t="s">
        <v>119</v>
      </c>
      <c r="M916" s="63">
        <v>2</v>
      </c>
      <c r="N916" s="239"/>
      <c r="O916" s="238"/>
      <c r="P916" s="238"/>
      <c r="Q916" s="238"/>
      <c r="R916" s="265"/>
      <c r="S916" s="265"/>
      <c r="T916" s="271"/>
      <c r="U916" s="271"/>
      <c r="V916" s="261"/>
      <c r="W916" s="261"/>
      <c r="X916" s="261"/>
      <c r="Y916" s="261"/>
      <c r="Z916" s="261"/>
      <c r="AA916" s="261"/>
      <c r="AB916" s="261"/>
      <c r="AC916" s="239"/>
      <c r="AD916" s="278"/>
      <c r="AE916" s="278"/>
      <c r="AF916" s="238"/>
      <c r="AG916" s="239"/>
      <c r="AH916" s="239"/>
      <c r="AI916" s="239"/>
      <c r="AJ916" s="238"/>
    </row>
    <row r="917" spans="2:442" s="36" customFormat="1" ht="105.6" customHeight="1" x14ac:dyDescent="0.3">
      <c r="B917" s="231" t="s">
        <v>1131</v>
      </c>
      <c r="C917" s="231" t="s">
        <v>411</v>
      </c>
      <c r="D917" s="231" t="s">
        <v>106</v>
      </c>
      <c r="E917" s="226" t="s">
        <v>67</v>
      </c>
      <c r="F917" s="287" t="s">
        <v>134</v>
      </c>
      <c r="G917" s="226" t="s">
        <v>147</v>
      </c>
      <c r="H917" s="288" t="s">
        <v>70</v>
      </c>
      <c r="I917" s="288" t="s">
        <v>79</v>
      </c>
      <c r="J917" s="11" t="s">
        <v>207</v>
      </c>
      <c r="K917" s="7" t="s">
        <v>107</v>
      </c>
      <c r="L917" s="14" t="s">
        <v>86</v>
      </c>
      <c r="M917" s="14">
        <v>40</v>
      </c>
      <c r="N917" s="272" t="s">
        <v>108</v>
      </c>
      <c r="O917" s="231" t="s">
        <v>343</v>
      </c>
      <c r="P917" s="231" t="s">
        <v>75</v>
      </c>
      <c r="Q917" s="231" t="s">
        <v>76</v>
      </c>
      <c r="R917" s="262" t="s">
        <v>77</v>
      </c>
      <c r="S917" s="262" t="s">
        <v>109</v>
      </c>
      <c r="T917" s="266">
        <f>V917+Y917</f>
        <v>80792.5</v>
      </c>
      <c r="U917" s="266" t="s">
        <v>79</v>
      </c>
      <c r="V917" s="258">
        <v>68673.63</v>
      </c>
      <c r="W917" s="258" t="s">
        <v>79</v>
      </c>
      <c r="X917" s="258" t="s">
        <v>79</v>
      </c>
      <c r="Y917" s="258">
        <v>12118.87</v>
      </c>
      <c r="Z917" s="258" t="s">
        <v>98</v>
      </c>
      <c r="AA917" s="258" t="s">
        <v>79</v>
      </c>
      <c r="AB917" s="258">
        <v>14257.5</v>
      </c>
      <c r="AC917" s="247" t="s">
        <v>149</v>
      </c>
      <c r="AD917" s="274" t="s">
        <v>79</v>
      </c>
      <c r="AE917" s="274">
        <f>V917+Y917</f>
        <v>80792.5</v>
      </c>
      <c r="AF917" s="247" t="s">
        <v>79</v>
      </c>
      <c r="AG917" s="247" t="s">
        <v>33</v>
      </c>
      <c r="AH917" s="272" t="s">
        <v>232</v>
      </c>
      <c r="AI917" s="247" t="s">
        <v>405</v>
      </c>
      <c r="AJ917" s="247"/>
    </row>
    <row r="918" spans="2:442" s="36" customFormat="1" ht="86.1" customHeight="1" x14ac:dyDescent="0.3">
      <c r="B918" s="232"/>
      <c r="C918" s="232"/>
      <c r="D918" s="232"/>
      <c r="E918" s="234"/>
      <c r="F918" s="234"/>
      <c r="G918" s="234"/>
      <c r="H918" s="232"/>
      <c r="I918" s="232"/>
      <c r="J918" s="11" t="s">
        <v>111</v>
      </c>
      <c r="K918" s="7" t="s">
        <v>112</v>
      </c>
      <c r="L918" s="7" t="s">
        <v>85</v>
      </c>
      <c r="M918" s="7">
        <v>2</v>
      </c>
      <c r="N918" s="248"/>
      <c r="O918" s="232"/>
      <c r="P918" s="232"/>
      <c r="Q918" s="232"/>
      <c r="R918" s="263"/>
      <c r="S918" s="263"/>
      <c r="T918" s="267"/>
      <c r="U918" s="267"/>
      <c r="V918" s="259"/>
      <c r="W918" s="259"/>
      <c r="X918" s="259"/>
      <c r="Y918" s="259"/>
      <c r="Z918" s="259"/>
      <c r="AA918" s="259"/>
      <c r="AB918" s="259"/>
      <c r="AC918" s="248"/>
      <c r="AD918" s="275"/>
      <c r="AE918" s="275"/>
      <c r="AF918" s="232"/>
      <c r="AG918" s="248"/>
      <c r="AH918" s="248"/>
      <c r="AI918" s="248"/>
      <c r="AJ918" s="232"/>
    </row>
    <row r="919" spans="2:442" s="36" customFormat="1" ht="51.6" customHeight="1" x14ac:dyDescent="0.3">
      <c r="B919" s="233"/>
      <c r="C919" s="233"/>
      <c r="D919" s="233"/>
      <c r="E919" s="273"/>
      <c r="F919" s="273"/>
      <c r="G919" s="273"/>
      <c r="H919" s="233"/>
      <c r="I919" s="233"/>
      <c r="J919" s="11" t="s">
        <v>127</v>
      </c>
      <c r="K919" s="7" t="s">
        <v>128</v>
      </c>
      <c r="L919" s="7" t="s">
        <v>85</v>
      </c>
      <c r="M919" s="63">
        <v>38</v>
      </c>
      <c r="N919" s="249"/>
      <c r="O919" s="233"/>
      <c r="P919" s="233"/>
      <c r="Q919" s="233"/>
      <c r="R919" s="264"/>
      <c r="S919" s="264"/>
      <c r="T919" s="268"/>
      <c r="U919" s="268"/>
      <c r="V919" s="260"/>
      <c r="W919" s="260"/>
      <c r="X919" s="260"/>
      <c r="Y919" s="260"/>
      <c r="Z919" s="260"/>
      <c r="AA919" s="260"/>
      <c r="AB919" s="260"/>
      <c r="AC919" s="249"/>
      <c r="AD919" s="276"/>
      <c r="AE919" s="276"/>
      <c r="AF919" s="233"/>
      <c r="AG919" s="249"/>
      <c r="AH919" s="249"/>
      <c r="AI919" s="249"/>
      <c r="AJ919" s="233"/>
    </row>
    <row r="920" spans="2:442" s="36" customFormat="1" ht="105.6" customHeight="1" x14ac:dyDescent="0.3">
      <c r="B920" s="231" t="s">
        <v>1132</v>
      </c>
      <c r="C920" s="231" t="s">
        <v>412</v>
      </c>
      <c r="D920" s="231" t="s">
        <v>106</v>
      </c>
      <c r="E920" s="226" t="s">
        <v>67</v>
      </c>
      <c r="F920" s="287" t="s">
        <v>134</v>
      </c>
      <c r="G920" s="226" t="s">
        <v>147</v>
      </c>
      <c r="H920" s="288" t="s">
        <v>70</v>
      </c>
      <c r="I920" s="288" t="s">
        <v>79</v>
      </c>
      <c r="J920" s="11" t="s">
        <v>207</v>
      </c>
      <c r="K920" s="7" t="s">
        <v>107</v>
      </c>
      <c r="L920" s="14" t="s">
        <v>86</v>
      </c>
      <c r="M920" s="14">
        <v>40</v>
      </c>
      <c r="N920" s="272" t="s">
        <v>108</v>
      </c>
      <c r="O920" s="231" t="s">
        <v>343</v>
      </c>
      <c r="P920" s="231" t="s">
        <v>75</v>
      </c>
      <c r="Q920" s="231" t="s">
        <v>76</v>
      </c>
      <c r="R920" s="262" t="s">
        <v>77</v>
      </c>
      <c r="S920" s="262" t="s">
        <v>109</v>
      </c>
      <c r="T920" s="266">
        <f>V920+Y920</f>
        <v>127500</v>
      </c>
      <c r="U920" s="266" t="s">
        <v>79</v>
      </c>
      <c r="V920" s="258">
        <v>108375</v>
      </c>
      <c r="W920" s="258" t="s">
        <v>79</v>
      </c>
      <c r="X920" s="258" t="s">
        <v>79</v>
      </c>
      <c r="Y920" s="258">
        <v>19125</v>
      </c>
      <c r="Z920" s="258" t="s">
        <v>98</v>
      </c>
      <c r="AA920" s="258" t="s">
        <v>79</v>
      </c>
      <c r="AB920" s="258">
        <v>22500</v>
      </c>
      <c r="AC920" s="247" t="s">
        <v>149</v>
      </c>
      <c r="AD920" s="274" t="s">
        <v>79</v>
      </c>
      <c r="AE920" s="274">
        <f>V920+Y920</f>
        <v>127500</v>
      </c>
      <c r="AF920" s="247" t="s">
        <v>79</v>
      </c>
      <c r="AG920" s="247" t="s">
        <v>33</v>
      </c>
      <c r="AH920" s="272" t="s">
        <v>232</v>
      </c>
      <c r="AI920" s="247" t="s">
        <v>405</v>
      </c>
      <c r="AJ920" s="247"/>
    </row>
    <row r="921" spans="2:442" s="36" customFormat="1" ht="86.1" customHeight="1" x14ac:dyDescent="0.3">
      <c r="B921" s="232"/>
      <c r="C921" s="232"/>
      <c r="D921" s="232"/>
      <c r="E921" s="234"/>
      <c r="F921" s="234"/>
      <c r="G921" s="234"/>
      <c r="H921" s="232"/>
      <c r="I921" s="232"/>
      <c r="J921" s="11" t="s">
        <v>111</v>
      </c>
      <c r="K921" s="7" t="s">
        <v>112</v>
      </c>
      <c r="L921" s="7" t="s">
        <v>85</v>
      </c>
      <c r="M921" s="7">
        <v>2</v>
      </c>
      <c r="N921" s="248"/>
      <c r="O921" s="232"/>
      <c r="P921" s="232"/>
      <c r="Q921" s="232"/>
      <c r="R921" s="263"/>
      <c r="S921" s="263"/>
      <c r="T921" s="267"/>
      <c r="U921" s="267"/>
      <c r="V921" s="259"/>
      <c r="W921" s="259"/>
      <c r="X921" s="259"/>
      <c r="Y921" s="259"/>
      <c r="Z921" s="259"/>
      <c r="AA921" s="259"/>
      <c r="AB921" s="259"/>
      <c r="AC921" s="248"/>
      <c r="AD921" s="275"/>
      <c r="AE921" s="275"/>
      <c r="AF921" s="232"/>
      <c r="AG921" s="248"/>
      <c r="AH921" s="248"/>
      <c r="AI921" s="248"/>
      <c r="AJ921" s="232"/>
    </row>
    <row r="922" spans="2:442" s="36" customFormat="1" ht="51.6" customHeight="1" x14ac:dyDescent="0.3">
      <c r="B922" s="233"/>
      <c r="C922" s="233"/>
      <c r="D922" s="233"/>
      <c r="E922" s="273"/>
      <c r="F922" s="273"/>
      <c r="G922" s="273"/>
      <c r="H922" s="233"/>
      <c r="I922" s="233"/>
      <c r="J922" s="11" t="s">
        <v>127</v>
      </c>
      <c r="K922" s="7" t="s">
        <v>128</v>
      </c>
      <c r="L922" s="7" t="s">
        <v>85</v>
      </c>
      <c r="M922" s="63">
        <v>10</v>
      </c>
      <c r="N922" s="249"/>
      <c r="O922" s="233"/>
      <c r="P922" s="233"/>
      <c r="Q922" s="233"/>
      <c r="R922" s="264"/>
      <c r="S922" s="264"/>
      <c r="T922" s="268"/>
      <c r="U922" s="268"/>
      <c r="V922" s="260"/>
      <c r="W922" s="260"/>
      <c r="X922" s="260"/>
      <c r="Y922" s="260"/>
      <c r="Z922" s="260"/>
      <c r="AA922" s="260"/>
      <c r="AB922" s="260"/>
      <c r="AC922" s="249"/>
      <c r="AD922" s="276"/>
      <c r="AE922" s="276"/>
      <c r="AF922" s="233"/>
      <c r="AG922" s="249"/>
      <c r="AH922" s="249"/>
      <c r="AI922" s="249"/>
      <c r="AJ922" s="233"/>
    </row>
    <row r="923" spans="2:442" s="36" customFormat="1" ht="105.6" customHeight="1" x14ac:dyDescent="0.3">
      <c r="B923" s="231" t="s">
        <v>1262</v>
      </c>
      <c r="C923" s="231" t="s">
        <v>409</v>
      </c>
      <c r="D923" s="231" t="s">
        <v>106</v>
      </c>
      <c r="E923" s="226" t="s">
        <v>67</v>
      </c>
      <c r="F923" s="287" t="s">
        <v>134</v>
      </c>
      <c r="G923" s="226" t="s">
        <v>147</v>
      </c>
      <c r="H923" s="288" t="s">
        <v>70</v>
      </c>
      <c r="I923" s="288" t="s">
        <v>79</v>
      </c>
      <c r="J923" s="11" t="s">
        <v>207</v>
      </c>
      <c r="K923" s="7" t="s">
        <v>107</v>
      </c>
      <c r="L923" s="14" t="s">
        <v>86</v>
      </c>
      <c r="M923" s="14">
        <v>40</v>
      </c>
      <c r="N923" s="272" t="s">
        <v>108</v>
      </c>
      <c r="O923" s="231" t="s">
        <v>343</v>
      </c>
      <c r="P923" s="231" t="s">
        <v>75</v>
      </c>
      <c r="Q923" s="231" t="s">
        <v>76</v>
      </c>
      <c r="R923" s="262" t="s">
        <v>77</v>
      </c>
      <c r="S923" s="262" t="s">
        <v>109</v>
      </c>
      <c r="T923" s="266">
        <f>V923+Y923</f>
        <v>114515.79999999999</v>
      </c>
      <c r="U923" s="266" t="s">
        <v>79</v>
      </c>
      <c r="V923" s="258">
        <v>97338.43</v>
      </c>
      <c r="W923" s="258" t="s">
        <v>79</v>
      </c>
      <c r="X923" s="258" t="s">
        <v>79</v>
      </c>
      <c r="Y923" s="258">
        <v>17177.37</v>
      </c>
      <c r="Z923" s="258" t="s">
        <v>98</v>
      </c>
      <c r="AA923" s="258" t="s">
        <v>79</v>
      </c>
      <c r="AB923" s="258">
        <v>20209.849999999999</v>
      </c>
      <c r="AC923" s="247" t="s">
        <v>149</v>
      </c>
      <c r="AD923" s="274" t="s">
        <v>79</v>
      </c>
      <c r="AE923" s="274">
        <f>V923+Y923</f>
        <v>114515.79999999999</v>
      </c>
      <c r="AF923" s="247" t="s">
        <v>79</v>
      </c>
      <c r="AG923" s="247" t="s">
        <v>33</v>
      </c>
      <c r="AH923" s="247" t="s">
        <v>406</v>
      </c>
      <c r="AI923" s="247" t="s">
        <v>510</v>
      </c>
      <c r="AJ923" s="247"/>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c r="JW923" s="1"/>
      <c r="JX923" s="1"/>
      <c r="JY923" s="1"/>
      <c r="JZ923" s="1"/>
      <c r="KA923" s="1"/>
      <c r="KB923" s="1"/>
      <c r="KC923" s="1"/>
      <c r="KD923" s="1"/>
      <c r="KE923" s="1"/>
      <c r="KF923" s="1"/>
      <c r="KG923" s="1"/>
      <c r="KH923" s="1"/>
      <c r="KI923" s="1"/>
      <c r="KJ923" s="1"/>
      <c r="KK923" s="1"/>
      <c r="KL923" s="1"/>
      <c r="KM923" s="1"/>
      <c r="KN923" s="1"/>
      <c r="KO923" s="1"/>
      <c r="KP923" s="1"/>
      <c r="KQ923" s="1"/>
      <c r="KR923" s="1"/>
      <c r="KS923" s="1"/>
      <c r="KT923" s="1"/>
      <c r="KU923" s="1"/>
      <c r="KV923" s="1"/>
      <c r="KW923" s="1"/>
      <c r="KX923" s="1"/>
      <c r="KY923" s="1"/>
      <c r="KZ923" s="1"/>
      <c r="LA923" s="1"/>
      <c r="LB923" s="1"/>
      <c r="LC923" s="1"/>
      <c r="LD923" s="1"/>
      <c r="LE923" s="1"/>
      <c r="LF923" s="1"/>
      <c r="LG923" s="1"/>
      <c r="LH923" s="1"/>
      <c r="LI923" s="1"/>
      <c r="LJ923" s="1"/>
      <c r="LK923" s="1"/>
      <c r="LL923" s="1"/>
      <c r="LM923" s="1"/>
      <c r="LN923" s="1"/>
      <c r="LO923" s="1"/>
      <c r="LP923" s="1"/>
      <c r="LQ923" s="1"/>
      <c r="LR923" s="1"/>
      <c r="LS923" s="1"/>
      <c r="LT923" s="1"/>
      <c r="LU923" s="1"/>
      <c r="LV923" s="1"/>
      <c r="LW923" s="1"/>
      <c r="LX923" s="1"/>
      <c r="LY923" s="1"/>
      <c r="LZ923" s="1"/>
      <c r="MA923" s="1"/>
      <c r="MB923" s="1"/>
      <c r="MC923" s="1"/>
      <c r="MD923" s="1"/>
      <c r="ME923" s="1"/>
      <c r="MF923" s="1"/>
      <c r="MG923" s="1"/>
      <c r="MH923" s="1"/>
      <c r="MI923" s="1"/>
      <c r="MJ923" s="1"/>
      <c r="MK923" s="1"/>
      <c r="ML923" s="1"/>
      <c r="MM923" s="1"/>
      <c r="MN923" s="1"/>
      <c r="MO923" s="1"/>
      <c r="MP923" s="1"/>
      <c r="MQ923" s="1"/>
      <c r="MR923" s="1"/>
      <c r="MS923" s="1"/>
      <c r="MT923" s="1"/>
      <c r="MU923" s="1"/>
      <c r="MV923" s="1"/>
      <c r="MW923" s="1"/>
      <c r="MX923" s="1"/>
      <c r="MY923" s="1"/>
      <c r="MZ923" s="1"/>
      <c r="NA923" s="1"/>
      <c r="NB923" s="1"/>
      <c r="NC923" s="1"/>
      <c r="ND923" s="1"/>
      <c r="NE923" s="1"/>
      <c r="NF923" s="1"/>
      <c r="NG923" s="1"/>
      <c r="NH923" s="1"/>
      <c r="NI923" s="1"/>
      <c r="NJ923" s="1"/>
      <c r="NK923" s="1"/>
      <c r="NL923" s="1"/>
      <c r="NM923" s="1"/>
      <c r="NN923" s="1"/>
      <c r="NO923" s="1"/>
      <c r="NP923" s="1"/>
      <c r="NQ923" s="1"/>
      <c r="NR923" s="1"/>
      <c r="NS923" s="1"/>
      <c r="NT923" s="1"/>
      <c r="NU923" s="1"/>
      <c r="NV923" s="1"/>
      <c r="NW923" s="1"/>
      <c r="NX923" s="1"/>
      <c r="NY923" s="1"/>
      <c r="NZ923" s="1"/>
      <c r="OA923" s="1"/>
      <c r="OB923" s="1"/>
      <c r="OC923" s="1"/>
      <c r="OD923" s="1"/>
      <c r="OE923" s="1"/>
      <c r="OF923" s="1"/>
      <c r="OG923" s="1"/>
      <c r="OH923" s="1"/>
      <c r="OI923" s="1"/>
      <c r="OJ923" s="1"/>
      <c r="OK923" s="1"/>
      <c r="OL923" s="1"/>
      <c r="OM923" s="1"/>
      <c r="ON923" s="1"/>
      <c r="OO923" s="1"/>
      <c r="OP923" s="1"/>
      <c r="OQ923" s="1"/>
      <c r="OR923" s="1"/>
      <c r="OS923" s="1"/>
      <c r="OT923" s="1"/>
      <c r="OU923" s="1"/>
      <c r="OV923" s="1"/>
      <c r="OW923" s="1"/>
      <c r="OX923" s="1"/>
      <c r="OY923" s="1"/>
      <c r="OZ923" s="1"/>
      <c r="PA923" s="1"/>
      <c r="PB923" s="1"/>
      <c r="PC923" s="1"/>
      <c r="PD923" s="1"/>
      <c r="PE923" s="1"/>
      <c r="PF923" s="1"/>
      <c r="PG923" s="1"/>
      <c r="PH923" s="1"/>
      <c r="PI923" s="1"/>
      <c r="PJ923" s="1"/>
      <c r="PK923" s="1"/>
      <c r="PL923" s="1"/>
      <c r="PM923" s="1"/>
      <c r="PN923" s="1"/>
      <c r="PO923" s="1"/>
      <c r="PP923" s="1"/>
      <c r="PQ923" s="1"/>
      <c r="PR923" s="1"/>
      <c r="PS923" s="1"/>
      <c r="PT923" s="1"/>
      <c r="PU923" s="1"/>
      <c r="PV923" s="1"/>
      <c r="PW923" s="1"/>
      <c r="PX923" s="1"/>
      <c r="PY923" s="1"/>
      <c r="PZ923" s="1"/>
    </row>
    <row r="924" spans="2:442" s="36" customFormat="1" ht="86.1" customHeight="1" x14ac:dyDescent="0.3">
      <c r="B924" s="232"/>
      <c r="C924" s="232"/>
      <c r="D924" s="232"/>
      <c r="E924" s="234"/>
      <c r="F924" s="234"/>
      <c r="G924" s="234"/>
      <c r="H924" s="232"/>
      <c r="I924" s="232"/>
      <c r="J924" s="11" t="s">
        <v>111</v>
      </c>
      <c r="K924" s="7" t="s">
        <v>112</v>
      </c>
      <c r="L924" s="7" t="s">
        <v>85</v>
      </c>
      <c r="M924" s="7">
        <v>1</v>
      </c>
      <c r="N924" s="248"/>
      <c r="O924" s="232"/>
      <c r="P924" s="232"/>
      <c r="Q924" s="232"/>
      <c r="R924" s="263"/>
      <c r="S924" s="263"/>
      <c r="T924" s="267"/>
      <c r="U924" s="267"/>
      <c r="V924" s="259"/>
      <c r="W924" s="259"/>
      <c r="X924" s="259"/>
      <c r="Y924" s="259"/>
      <c r="Z924" s="259"/>
      <c r="AA924" s="259"/>
      <c r="AB924" s="259"/>
      <c r="AC924" s="248"/>
      <c r="AD924" s="275"/>
      <c r="AE924" s="275"/>
      <c r="AF924" s="232"/>
      <c r="AG924" s="248"/>
      <c r="AH924" s="248"/>
      <c r="AI924" s="248"/>
      <c r="AJ924" s="232"/>
      <c r="AK924" s="1"/>
      <c r="AL924" s="1"/>
    </row>
    <row r="925" spans="2:442" s="36" customFormat="1" ht="90" customHeight="1" x14ac:dyDescent="0.3">
      <c r="B925" s="233"/>
      <c r="C925" s="233"/>
      <c r="D925" s="233"/>
      <c r="E925" s="273"/>
      <c r="F925" s="273"/>
      <c r="G925" s="273"/>
      <c r="H925" s="233"/>
      <c r="I925" s="233"/>
      <c r="J925" s="11" t="s">
        <v>127</v>
      </c>
      <c r="K925" s="7" t="s">
        <v>128</v>
      </c>
      <c r="L925" s="7" t="s">
        <v>85</v>
      </c>
      <c r="M925" s="63">
        <v>58</v>
      </c>
      <c r="N925" s="249"/>
      <c r="O925" s="233"/>
      <c r="P925" s="233"/>
      <c r="Q925" s="233"/>
      <c r="R925" s="264"/>
      <c r="S925" s="264"/>
      <c r="T925" s="268"/>
      <c r="U925" s="268"/>
      <c r="V925" s="260"/>
      <c r="W925" s="260"/>
      <c r="X925" s="260"/>
      <c r="Y925" s="260"/>
      <c r="Z925" s="260"/>
      <c r="AA925" s="260"/>
      <c r="AB925" s="260"/>
      <c r="AC925" s="249"/>
      <c r="AD925" s="276"/>
      <c r="AE925" s="276"/>
      <c r="AF925" s="233"/>
      <c r="AG925" s="249"/>
      <c r="AH925" s="249"/>
      <c r="AI925" s="249"/>
      <c r="AJ925" s="233"/>
    </row>
    <row r="926" spans="2:442" s="36" customFormat="1" ht="76.2" customHeight="1" x14ac:dyDescent="0.3">
      <c r="B926" s="231" t="s">
        <v>329</v>
      </c>
      <c r="C926" s="231" t="s">
        <v>330</v>
      </c>
      <c r="D926" s="231" t="s">
        <v>106</v>
      </c>
      <c r="E926" s="226" t="s">
        <v>67</v>
      </c>
      <c r="F926" s="287" t="s">
        <v>134</v>
      </c>
      <c r="G926" s="226" t="s">
        <v>147</v>
      </c>
      <c r="H926" s="288" t="s">
        <v>70</v>
      </c>
      <c r="I926" s="288" t="s">
        <v>79</v>
      </c>
      <c r="J926" s="311" t="s">
        <v>111</v>
      </c>
      <c r="K926" s="231" t="s">
        <v>112</v>
      </c>
      <c r="L926" s="231" t="s">
        <v>85</v>
      </c>
      <c r="M926" s="231">
        <v>6</v>
      </c>
      <c r="N926" s="272" t="s">
        <v>108</v>
      </c>
      <c r="O926" s="231" t="s">
        <v>331</v>
      </c>
      <c r="P926" s="231" t="s">
        <v>75</v>
      </c>
      <c r="Q926" s="231" t="s">
        <v>76</v>
      </c>
      <c r="R926" s="262" t="s">
        <v>77</v>
      </c>
      <c r="S926" s="262" t="s">
        <v>109</v>
      </c>
      <c r="T926" s="266">
        <f>V926+Y926</f>
        <v>510378</v>
      </c>
      <c r="U926" s="266" t="s">
        <v>79</v>
      </c>
      <c r="V926" s="258">
        <v>433821.3</v>
      </c>
      <c r="W926" s="258" t="s">
        <v>79</v>
      </c>
      <c r="X926" s="258" t="s">
        <v>79</v>
      </c>
      <c r="Y926" s="258">
        <v>76556.7</v>
      </c>
      <c r="Z926" s="258" t="s">
        <v>98</v>
      </c>
      <c r="AA926" s="258" t="s">
        <v>79</v>
      </c>
      <c r="AB926" s="258">
        <v>41382</v>
      </c>
      <c r="AC926" s="247" t="s">
        <v>149</v>
      </c>
      <c r="AD926" s="274" t="s">
        <v>79</v>
      </c>
      <c r="AE926" s="274">
        <f>V926+Y926</f>
        <v>510378</v>
      </c>
      <c r="AF926" s="247" t="s">
        <v>79</v>
      </c>
      <c r="AG926" s="247" t="s">
        <v>33</v>
      </c>
      <c r="AH926" s="272" t="s">
        <v>174</v>
      </c>
      <c r="AI926" s="247" t="s">
        <v>157</v>
      </c>
      <c r="AJ926" s="247"/>
    </row>
    <row r="927" spans="2:442" s="36" customFormat="1" ht="86.1" customHeight="1" x14ac:dyDescent="0.3">
      <c r="B927" s="232"/>
      <c r="C927" s="232"/>
      <c r="D927" s="232"/>
      <c r="E927" s="234"/>
      <c r="F927" s="234"/>
      <c r="G927" s="234"/>
      <c r="H927" s="232"/>
      <c r="I927" s="232"/>
      <c r="J927" s="312"/>
      <c r="K927" s="233"/>
      <c r="L927" s="233"/>
      <c r="M927" s="233"/>
      <c r="N927" s="248"/>
      <c r="O927" s="232"/>
      <c r="P927" s="232"/>
      <c r="Q927" s="232"/>
      <c r="R927" s="263"/>
      <c r="S927" s="263"/>
      <c r="T927" s="267"/>
      <c r="U927" s="267"/>
      <c r="V927" s="259"/>
      <c r="W927" s="259"/>
      <c r="X927" s="259"/>
      <c r="Y927" s="259"/>
      <c r="Z927" s="259"/>
      <c r="AA927" s="259"/>
      <c r="AB927" s="259"/>
      <c r="AC927" s="248"/>
      <c r="AD927" s="275"/>
      <c r="AE927" s="275"/>
      <c r="AF927" s="232"/>
      <c r="AG927" s="248"/>
      <c r="AH927" s="248"/>
      <c r="AI927" s="248"/>
      <c r="AJ927" s="232"/>
    </row>
    <row r="928" spans="2:442" s="36" customFormat="1" ht="142.5" customHeight="1" x14ac:dyDescent="0.3">
      <c r="B928" s="233"/>
      <c r="C928" s="233"/>
      <c r="D928" s="233"/>
      <c r="E928" s="273"/>
      <c r="F928" s="273"/>
      <c r="G928" s="273"/>
      <c r="H928" s="233"/>
      <c r="I928" s="233"/>
      <c r="J928" s="11" t="s">
        <v>127</v>
      </c>
      <c r="K928" s="7" t="s">
        <v>128</v>
      </c>
      <c r="L928" s="7" t="s">
        <v>85</v>
      </c>
      <c r="M928" s="63">
        <v>270</v>
      </c>
      <c r="N928" s="249"/>
      <c r="O928" s="233"/>
      <c r="P928" s="233"/>
      <c r="Q928" s="233"/>
      <c r="R928" s="264"/>
      <c r="S928" s="264"/>
      <c r="T928" s="268"/>
      <c r="U928" s="268"/>
      <c r="V928" s="260"/>
      <c r="W928" s="260"/>
      <c r="X928" s="260"/>
      <c r="Y928" s="260"/>
      <c r="Z928" s="260"/>
      <c r="AA928" s="260"/>
      <c r="AB928" s="260"/>
      <c r="AC928" s="249"/>
      <c r="AD928" s="276"/>
      <c r="AE928" s="276"/>
      <c r="AF928" s="233"/>
      <c r="AG928" s="249"/>
      <c r="AH928" s="249"/>
      <c r="AI928" s="249"/>
      <c r="AJ928" s="233"/>
    </row>
    <row r="929" spans="2:36" ht="52.2" customHeight="1" x14ac:dyDescent="0.3">
      <c r="B929" s="238" t="s">
        <v>332</v>
      </c>
      <c r="C929" s="238" t="s">
        <v>333</v>
      </c>
      <c r="D929" s="238" t="s">
        <v>66</v>
      </c>
      <c r="E929" s="227" t="s">
        <v>67</v>
      </c>
      <c r="F929" s="227" t="s">
        <v>132</v>
      </c>
      <c r="G929" s="227" t="s">
        <v>69</v>
      </c>
      <c r="H929" s="238" t="s">
        <v>70</v>
      </c>
      <c r="I929" s="238" t="s">
        <v>79</v>
      </c>
      <c r="J929" s="11" t="s">
        <v>113</v>
      </c>
      <c r="K929" s="7" t="s">
        <v>114</v>
      </c>
      <c r="L929" s="7" t="s">
        <v>115</v>
      </c>
      <c r="M929" s="7">
        <v>2</v>
      </c>
      <c r="N929" s="239" t="s">
        <v>108</v>
      </c>
      <c r="O929" s="238" t="s">
        <v>334</v>
      </c>
      <c r="P929" s="238" t="s">
        <v>75</v>
      </c>
      <c r="Q929" s="238" t="s">
        <v>76</v>
      </c>
      <c r="R929" s="265" t="s">
        <v>77</v>
      </c>
      <c r="S929" s="265" t="s">
        <v>109</v>
      </c>
      <c r="T929" s="271">
        <f>V929+Y929</f>
        <v>140600</v>
      </c>
      <c r="U929" s="271" t="s">
        <v>79</v>
      </c>
      <c r="V929" s="261">
        <v>119510</v>
      </c>
      <c r="W929" s="261" t="s">
        <v>79</v>
      </c>
      <c r="X929" s="261" t="s">
        <v>79</v>
      </c>
      <c r="Y929" s="261">
        <v>21090</v>
      </c>
      <c r="Z929" s="261" t="s">
        <v>79</v>
      </c>
      <c r="AA929" s="261" t="s">
        <v>79</v>
      </c>
      <c r="AB929" s="261">
        <v>11400</v>
      </c>
      <c r="AC929" s="239" t="s">
        <v>80</v>
      </c>
      <c r="AD929" s="278" t="s">
        <v>79</v>
      </c>
      <c r="AE929" s="278">
        <f>V929+Y929</f>
        <v>140600</v>
      </c>
      <c r="AF929" s="239" t="s">
        <v>79</v>
      </c>
      <c r="AG929" s="239" t="s">
        <v>33</v>
      </c>
      <c r="AH929" s="239" t="s">
        <v>160</v>
      </c>
      <c r="AI929" s="239" t="s">
        <v>161</v>
      </c>
      <c r="AJ929" s="239"/>
    </row>
    <row r="930" spans="2:36" ht="55.2" x14ac:dyDescent="0.3">
      <c r="B930" s="238"/>
      <c r="C930" s="238"/>
      <c r="D930" s="238"/>
      <c r="E930" s="227"/>
      <c r="F930" s="227"/>
      <c r="G930" s="227"/>
      <c r="H930" s="238"/>
      <c r="I930" s="238"/>
      <c r="J930" s="11" t="s">
        <v>116</v>
      </c>
      <c r="K930" s="7" t="s">
        <v>117</v>
      </c>
      <c r="L930" s="7" t="s">
        <v>85</v>
      </c>
      <c r="M930" s="7">
        <v>1</v>
      </c>
      <c r="N930" s="239"/>
      <c r="O930" s="238"/>
      <c r="P930" s="238"/>
      <c r="Q930" s="238"/>
      <c r="R930" s="265"/>
      <c r="S930" s="265"/>
      <c r="T930" s="271"/>
      <c r="U930" s="271"/>
      <c r="V930" s="261"/>
      <c r="W930" s="261"/>
      <c r="X930" s="261"/>
      <c r="Y930" s="261"/>
      <c r="Z930" s="261"/>
      <c r="AA930" s="261"/>
      <c r="AB930" s="261"/>
      <c r="AC930" s="239"/>
      <c r="AD930" s="278"/>
      <c r="AE930" s="278"/>
      <c r="AF930" s="238"/>
      <c r="AG930" s="239"/>
      <c r="AH930" s="239"/>
      <c r="AI930" s="239"/>
      <c r="AJ930" s="238"/>
    </row>
    <row r="931" spans="2:36" ht="41.4" x14ac:dyDescent="0.3">
      <c r="B931" s="238"/>
      <c r="C931" s="238"/>
      <c r="D931" s="238"/>
      <c r="E931" s="227"/>
      <c r="F931" s="227"/>
      <c r="G931" s="227"/>
      <c r="H931" s="238"/>
      <c r="I931" s="238"/>
      <c r="J931" s="11" t="s">
        <v>208</v>
      </c>
      <c r="K931" s="7" t="s">
        <v>118</v>
      </c>
      <c r="L931" s="7" t="s">
        <v>119</v>
      </c>
      <c r="M931" s="7">
        <v>1</v>
      </c>
      <c r="N931" s="239"/>
      <c r="O931" s="238"/>
      <c r="P931" s="238"/>
      <c r="Q931" s="238"/>
      <c r="R931" s="265"/>
      <c r="S931" s="265"/>
      <c r="T931" s="271"/>
      <c r="U931" s="271"/>
      <c r="V931" s="261"/>
      <c r="W931" s="261"/>
      <c r="X931" s="261"/>
      <c r="Y931" s="261"/>
      <c r="Z931" s="261"/>
      <c r="AA931" s="261"/>
      <c r="AB931" s="261"/>
      <c r="AC931" s="239"/>
      <c r="AD931" s="278"/>
      <c r="AE931" s="278"/>
      <c r="AF931" s="238"/>
      <c r="AG931" s="239"/>
      <c r="AH931" s="239"/>
      <c r="AI931" s="239"/>
      <c r="AJ931" s="238"/>
    </row>
    <row r="932" spans="2:36" ht="47.25" customHeight="1" x14ac:dyDescent="0.3">
      <c r="B932" s="238"/>
      <c r="C932" s="238"/>
      <c r="D932" s="238"/>
      <c r="E932" s="227"/>
      <c r="F932" s="227"/>
      <c r="G932" s="227"/>
      <c r="H932" s="238"/>
      <c r="I932" s="238"/>
      <c r="J932" s="11" t="s">
        <v>120</v>
      </c>
      <c r="K932" s="7" t="s">
        <v>121</v>
      </c>
      <c r="L932" s="7" t="s">
        <v>119</v>
      </c>
      <c r="M932" s="63">
        <v>1</v>
      </c>
      <c r="N932" s="239"/>
      <c r="O932" s="238"/>
      <c r="P932" s="238"/>
      <c r="Q932" s="238"/>
      <c r="R932" s="265"/>
      <c r="S932" s="265"/>
      <c r="T932" s="271"/>
      <c r="U932" s="271"/>
      <c r="V932" s="261"/>
      <c r="W932" s="261"/>
      <c r="X932" s="261"/>
      <c r="Y932" s="261"/>
      <c r="Z932" s="261"/>
      <c r="AA932" s="261"/>
      <c r="AB932" s="261"/>
      <c r="AC932" s="239"/>
      <c r="AD932" s="278"/>
      <c r="AE932" s="278"/>
      <c r="AF932" s="238"/>
      <c r="AG932" s="239"/>
      <c r="AH932" s="239"/>
      <c r="AI932" s="239"/>
      <c r="AJ932" s="238"/>
    </row>
    <row r="933" spans="2:36" s="36" customFormat="1" ht="93" customHeight="1" x14ac:dyDescent="0.3">
      <c r="B933" s="238" t="s">
        <v>335</v>
      </c>
      <c r="C933" s="238" t="s">
        <v>336</v>
      </c>
      <c r="D933" s="238" t="s">
        <v>106</v>
      </c>
      <c r="E933" s="227" t="s">
        <v>67</v>
      </c>
      <c r="F933" s="227" t="s">
        <v>134</v>
      </c>
      <c r="G933" s="227" t="s">
        <v>147</v>
      </c>
      <c r="H933" s="238" t="s">
        <v>70</v>
      </c>
      <c r="I933" s="238" t="s">
        <v>79</v>
      </c>
      <c r="J933" s="311" t="s">
        <v>111</v>
      </c>
      <c r="K933" s="231" t="s">
        <v>112</v>
      </c>
      <c r="L933" s="231" t="s">
        <v>85</v>
      </c>
      <c r="M933" s="231">
        <v>1</v>
      </c>
      <c r="N933" s="239" t="s">
        <v>108</v>
      </c>
      <c r="O933" s="238" t="s">
        <v>331</v>
      </c>
      <c r="P933" s="238" t="s">
        <v>75</v>
      </c>
      <c r="Q933" s="238" t="s">
        <v>76</v>
      </c>
      <c r="R933" s="265" t="s">
        <v>77</v>
      </c>
      <c r="S933" s="265" t="s">
        <v>109</v>
      </c>
      <c r="T933" s="271">
        <f>V933+Y933</f>
        <v>29600</v>
      </c>
      <c r="U933" s="271" t="s">
        <v>79</v>
      </c>
      <c r="V933" s="258">
        <v>25160</v>
      </c>
      <c r="W933" s="261" t="s">
        <v>79</v>
      </c>
      <c r="X933" s="261" t="s">
        <v>79</v>
      </c>
      <c r="Y933" s="261">
        <v>4440</v>
      </c>
      <c r="Z933" s="261" t="s">
        <v>98</v>
      </c>
      <c r="AA933" s="261" t="s">
        <v>79</v>
      </c>
      <c r="AB933" s="261">
        <v>2400</v>
      </c>
      <c r="AC933" s="239" t="s">
        <v>149</v>
      </c>
      <c r="AD933" s="278" t="s">
        <v>79</v>
      </c>
      <c r="AE933" s="278">
        <f>V933+Y933</f>
        <v>29600</v>
      </c>
      <c r="AF933" s="239" t="s">
        <v>79</v>
      </c>
      <c r="AG933" s="239" t="s">
        <v>33</v>
      </c>
      <c r="AH933" s="239" t="s">
        <v>160</v>
      </c>
      <c r="AI933" s="239" t="s">
        <v>161</v>
      </c>
      <c r="AJ933" s="239"/>
    </row>
    <row r="934" spans="2:36" s="36" customFormat="1" ht="33.75" customHeight="1" x14ac:dyDescent="0.3">
      <c r="B934" s="238"/>
      <c r="C934" s="238"/>
      <c r="D934" s="238"/>
      <c r="E934" s="227"/>
      <c r="F934" s="227"/>
      <c r="G934" s="227"/>
      <c r="H934" s="238"/>
      <c r="I934" s="238"/>
      <c r="J934" s="312"/>
      <c r="K934" s="233"/>
      <c r="L934" s="233"/>
      <c r="M934" s="233"/>
      <c r="N934" s="239"/>
      <c r="O934" s="238"/>
      <c r="P934" s="238"/>
      <c r="Q934" s="238"/>
      <c r="R934" s="265"/>
      <c r="S934" s="265"/>
      <c r="T934" s="271"/>
      <c r="U934" s="271"/>
      <c r="V934" s="259"/>
      <c r="W934" s="261"/>
      <c r="X934" s="261"/>
      <c r="Y934" s="261"/>
      <c r="Z934" s="261"/>
      <c r="AA934" s="261"/>
      <c r="AB934" s="261"/>
      <c r="AC934" s="239"/>
      <c r="AD934" s="278"/>
      <c r="AE934" s="278"/>
      <c r="AF934" s="238"/>
      <c r="AG934" s="239"/>
      <c r="AH934" s="239"/>
      <c r="AI934" s="239"/>
      <c r="AJ934" s="238"/>
    </row>
    <row r="935" spans="2:36" s="36" customFormat="1" ht="155.25" customHeight="1" x14ac:dyDescent="0.3">
      <c r="B935" s="238"/>
      <c r="C935" s="238"/>
      <c r="D935" s="238"/>
      <c r="E935" s="227"/>
      <c r="F935" s="227"/>
      <c r="G935" s="227"/>
      <c r="H935" s="238"/>
      <c r="I935" s="238"/>
      <c r="J935" s="11" t="s">
        <v>127</v>
      </c>
      <c r="K935" s="7" t="s">
        <v>128</v>
      </c>
      <c r="L935" s="7" t="s">
        <v>85</v>
      </c>
      <c r="M935" s="63">
        <v>20</v>
      </c>
      <c r="N935" s="239"/>
      <c r="O935" s="238"/>
      <c r="P935" s="238"/>
      <c r="Q935" s="238"/>
      <c r="R935" s="265"/>
      <c r="S935" s="265"/>
      <c r="T935" s="271"/>
      <c r="U935" s="271"/>
      <c r="V935" s="260"/>
      <c r="W935" s="261"/>
      <c r="X935" s="261"/>
      <c r="Y935" s="261"/>
      <c r="Z935" s="261"/>
      <c r="AA935" s="261"/>
      <c r="AB935" s="261"/>
      <c r="AC935" s="239"/>
      <c r="AD935" s="278"/>
      <c r="AE935" s="278"/>
      <c r="AF935" s="238"/>
      <c r="AG935" s="239"/>
      <c r="AH935" s="239"/>
      <c r="AI935" s="239"/>
      <c r="AJ935" s="238"/>
    </row>
    <row r="936" spans="2:36" s="36" customFormat="1" ht="132" customHeight="1" x14ac:dyDescent="0.3">
      <c r="B936" s="238" t="s">
        <v>337</v>
      </c>
      <c r="C936" s="238" t="s">
        <v>338</v>
      </c>
      <c r="D936" s="238" t="s">
        <v>106</v>
      </c>
      <c r="E936" s="227" t="s">
        <v>67</v>
      </c>
      <c r="F936" s="227" t="s">
        <v>134</v>
      </c>
      <c r="G936" s="227" t="s">
        <v>147</v>
      </c>
      <c r="H936" s="238" t="s">
        <v>70</v>
      </c>
      <c r="I936" s="238" t="s">
        <v>79</v>
      </c>
      <c r="J936" s="311" t="s">
        <v>127</v>
      </c>
      <c r="K936" s="231" t="s">
        <v>128</v>
      </c>
      <c r="L936" s="231" t="s">
        <v>85</v>
      </c>
      <c r="M936" s="415">
        <v>20</v>
      </c>
      <c r="N936" s="239" t="s">
        <v>108</v>
      </c>
      <c r="O936" s="238" t="s">
        <v>331</v>
      </c>
      <c r="P936" s="238" t="s">
        <v>75</v>
      </c>
      <c r="Q936" s="238" t="s">
        <v>76</v>
      </c>
      <c r="R936" s="265" t="s">
        <v>77</v>
      </c>
      <c r="S936" s="265" t="s">
        <v>109</v>
      </c>
      <c r="T936" s="271">
        <f>V936+Y936</f>
        <v>78625</v>
      </c>
      <c r="U936" s="271" t="s">
        <v>79</v>
      </c>
      <c r="V936" s="258">
        <v>66831.25</v>
      </c>
      <c r="W936" s="261" t="s">
        <v>79</v>
      </c>
      <c r="X936" s="261" t="s">
        <v>79</v>
      </c>
      <c r="Y936" s="261">
        <v>11793.75</v>
      </c>
      <c r="Z936" s="261" t="s">
        <v>98</v>
      </c>
      <c r="AA936" s="261" t="s">
        <v>79</v>
      </c>
      <c r="AB936" s="261">
        <v>6375</v>
      </c>
      <c r="AC936" s="239" t="s">
        <v>149</v>
      </c>
      <c r="AD936" s="278" t="s">
        <v>79</v>
      </c>
      <c r="AE936" s="278">
        <f>V936+Y936</f>
        <v>78625</v>
      </c>
      <c r="AF936" s="239" t="s">
        <v>79</v>
      </c>
      <c r="AG936" s="239" t="s">
        <v>33</v>
      </c>
      <c r="AH936" s="239" t="s">
        <v>160</v>
      </c>
      <c r="AI936" s="239" t="s">
        <v>161</v>
      </c>
      <c r="AJ936" s="239"/>
    </row>
    <row r="937" spans="2:36" s="36" customFormat="1" ht="85.2" customHeight="1" x14ac:dyDescent="0.3">
      <c r="B937" s="238"/>
      <c r="C937" s="238"/>
      <c r="D937" s="238"/>
      <c r="E937" s="227"/>
      <c r="F937" s="227"/>
      <c r="G937" s="227"/>
      <c r="H937" s="238"/>
      <c r="I937" s="238"/>
      <c r="J937" s="508"/>
      <c r="K937" s="232"/>
      <c r="L937" s="232"/>
      <c r="M937" s="416"/>
      <c r="N937" s="239"/>
      <c r="O937" s="238"/>
      <c r="P937" s="238"/>
      <c r="Q937" s="238"/>
      <c r="R937" s="265"/>
      <c r="S937" s="265"/>
      <c r="T937" s="271"/>
      <c r="U937" s="271"/>
      <c r="V937" s="259"/>
      <c r="W937" s="261"/>
      <c r="X937" s="261"/>
      <c r="Y937" s="261"/>
      <c r="Z937" s="261"/>
      <c r="AA937" s="261"/>
      <c r="AB937" s="261"/>
      <c r="AC937" s="239"/>
      <c r="AD937" s="278"/>
      <c r="AE937" s="278"/>
      <c r="AF937" s="238"/>
      <c r="AG937" s="239"/>
      <c r="AH937" s="239"/>
      <c r="AI937" s="239"/>
      <c r="AJ937" s="238"/>
    </row>
    <row r="938" spans="2:36" s="36" customFormat="1" ht="59.1" customHeight="1" x14ac:dyDescent="0.3">
      <c r="B938" s="238"/>
      <c r="C938" s="238"/>
      <c r="D938" s="238"/>
      <c r="E938" s="227"/>
      <c r="F938" s="227"/>
      <c r="G938" s="227"/>
      <c r="H938" s="238"/>
      <c r="I938" s="238"/>
      <c r="J938" s="312"/>
      <c r="K938" s="233"/>
      <c r="L938" s="233"/>
      <c r="M938" s="417"/>
      <c r="N938" s="239"/>
      <c r="O938" s="238"/>
      <c r="P938" s="238"/>
      <c r="Q938" s="238"/>
      <c r="R938" s="265"/>
      <c r="S938" s="265"/>
      <c r="T938" s="271"/>
      <c r="U938" s="271"/>
      <c r="V938" s="260"/>
      <c r="W938" s="261"/>
      <c r="X938" s="261"/>
      <c r="Y938" s="261"/>
      <c r="Z938" s="261"/>
      <c r="AA938" s="261"/>
      <c r="AB938" s="261"/>
      <c r="AC938" s="239"/>
      <c r="AD938" s="278"/>
      <c r="AE938" s="278"/>
      <c r="AF938" s="238"/>
      <c r="AG938" s="239"/>
      <c r="AH938" s="239"/>
      <c r="AI938" s="239"/>
      <c r="AJ938" s="238"/>
    </row>
    <row r="939" spans="2:36" s="36" customFormat="1" ht="131.69999999999999" customHeight="1" x14ac:dyDescent="0.3">
      <c r="B939" s="238" t="s">
        <v>339</v>
      </c>
      <c r="C939" s="238" t="s">
        <v>340</v>
      </c>
      <c r="D939" s="238" t="s">
        <v>106</v>
      </c>
      <c r="E939" s="227" t="s">
        <v>67</v>
      </c>
      <c r="F939" s="227" t="s">
        <v>134</v>
      </c>
      <c r="G939" s="227" t="s">
        <v>147</v>
      </c>
      <c r="H939" s="238" t="s">
        <v>70</v>
      </c>
      <c r="I939" s="238" t="s">
        <v>79</v>
      </c>
      <c r="J939" s="28" t="s">
        <v>111</v>
      </c>
      <c r="K939" s="14" t="s">
        <v>112</v>
      </c>
      <c r="L939" s="14" t="s">
        <v>85</v>
      </c>
      <c r="M939" s="14">
        <v>2</v>
      </c>
      <c r="N939" s="239" t="s">
        <v>108</v>
      </c>
      <c r="O939" s="238" t="s">
        <v>331</v>
      </c>
      <c r="P939" s="238" t="s">
        <v>75</v>
      </c>
      <c r="Q939" s="238" t="s">
        <v>76</v>
      </c>
      <c r="R939" s="265" t="s">
        <v>77</v>
      </c>
      <c r="S939" s="265"/>
      <c r="T939" s="271">
        <f>V939+Y939</f>
        <v>65900.930000000008</v>
      </c>
      <c r="U939" s="271" t="s">
        <v>79</v>
      </c>
      <c r="V939" s="258">
        <v>56015.83</v>
      </c>
      <c r="W939" s="261" t="s">
        <v>79</v>
      </c>
      <c r="X939" s="261" t="s">
        <v>79</v>
      </c>
      <c r="Y939" s="261">
        <v>9885.1</v>
      </c>
      <c r="Z939" s="261" t="s">
        <v>98</v>
      </c>
      <c r="AA939" s="261" t="s">
        <v>79</v>
      </c>
      <c r="AB939" s="261">
        <v>5343.32</v>
      </c>
      <c r="AC939" s="239" t="s">
        <v>149</v>
      </c>
      <c r="AD939" s="278" t="s">
        <v>79</v>
      </c>
      <c r="AE939" s="278">
        <f>V939+Y939</f>
        <v>65900.930000000008</v>
      </c>
      <c r="AF939" s="239" t="s">
        <v>79</v>
      </c>
      <c r="AG939" s="239" t="s">
        <v>33</v>
      </c>
      <c r="AH939" s="239" t="s">
        <v>232</v>
      </c>
      <c r="AI939" s="239" t="s">
        <v>405</v>
      </c>
      <c r="AJ939" s="239"/>
    </row>
    <row r="940" spans="2:36" s="36" customFormat="1" ht="159.6" customHeight="1" x14ac:dyDescent="0.3">
      <c r="B940" s="231"/>
      <c r="C940" s="231"/>
      <c r="D940" s="231"/>
      <c r="E940" s="226"/>
      <c r="F940" s="226"/>
      <c r="G940" s="226"/>
      <c r="H940" s="231"/>
      <c r="I940" s="231"/>
      <c r="J940" s="28" t="s">
        <v>127</v>
      </c>
      <c r="K940" s="14" t="s">
        <v>128</v>
      </c>
      <c r="L940" s="14" t="s">
        <v>85</v>
      </c>
      <c r="M940" s="71">
        <v>40</v>
      </c>
      <c r="N940" s="247"/>
      <c r="O940" s="231"/>
      <c r="P940" s="231"/>
      <c r="Q940" s="231"/>
      <c r="R940" s="262"/>
      <c r="S940" s="262"/>
      <c r="T940" s="266"/>
      <c r="U940" s="266"/>
      <c r="V940" s="259"/>
      <c r="W940" s="261"/>
      <c r="X940" s="261"/>
      <c r="Y940" s="261"/>
      <c r="Z940" s="261"/>
      <c r="AA940" s="261"/>
      <c r="AB940" s="261"/>
      <c r="AC940" s="239"/>
      <c r="AD940" s="278"/>
      <c r="AE940" s="274"/>
      <c r="AF940" s="231"/>
      <c r="AG940" s="247"/>
      <c r="AH940" s="247"/>
      <c r="AI940" s="247"/>
      <c r="AJ940" s="238"/>
    </row>
    <row r="941" spans="2:36" s="36" customFormat="1" ht="79.5" customHeight="1" x14ac:dyDescent="0.3">
      <c r="B941" s="238" t="s">
        <v>655</v>
      </c>
      <c r="C941" s="238" t="s">
        <v>644</v>
      </c>
      <c r="D941" s="238" t="s">
        <v>88</v>
      </c>
      <c r="E941" s="235" t="s">
        <v>67</v>
      </c>
      <c r="F941" s="235" t="s">
        <v>132</v>
      </c>
      <c r="G941" s="227" t="s">
        <v>645</v>
      </c>
      <c r="H941" s="231" t="s">
        <v>70</v>
      </c>
      <c r="I941" s="231" t="s">
        <v>98</v>
      </c>
      <c r="J941" s="11" t="s">
        <v>113</v>
      </c>
      <c r="K941" s="7" t="s">
        <v>114</v>
      </c>
      <c r="L941" s="7" t="s">
        <v>115</v>
      </c>
      <c r="M941" s="7">
        <v>3</v>
      </c>
      <c r="N941" s="239" t="s">
        <v>108</v>
      </c>
      <c r="O941" s="238" t="s">
        <v>334</v>
      </c>
      <c r="P941" s="238" t="s">
        <v>75</v>
      </c>
      <c r="Q941" s="238" t="s">
        <v>76</v>
      </c>
      <c r="R941" s="265" t="s">
        <v>77</v>
      </c>
      <c r="S941" s="265" t="s">
        <v>109</v>
      </c>
      <c r="T941" s="271">
        <f>V941+Y941</f>
        <v>203300.75</v>
      </c>
      <c r="U941" s="271">
        <f>+T941/M942</f>
        <v>203300.75</v>
      </c>
      <c r="V941" s="261">
        <v>172805.64</v>
      </c>
      <c r="W941" s="261" t="s">
        <v>79</v>
      </c>
      <c r="X941" s="261" t="s">
        <v>79</v>
      </c>
      <c r="Y941" s="400">
        <v>30495.11</v>
      </c>
      <c r="Z941" s="261" t="s">
        <v>79</v>
      </c>
      <c r="AA941" s="261" t="s">
        <v>79</v>
      </c>
      <c r="AB941" s="400">
        <v>51143.24</v>
      </c>
      <c r="AC941" s="239" t="s">
        <v>80</v>
      </c>
      <c r="AD941" s="278" t="s">
        <v>79</v>
      </c>
      <c r="AE941" s="278">
        <f>V941+Y941</f>
        <v>203300.75</v>
      </c>
      <c r="AF941" s="239" t="s">
        <v>79</v>
      </c>
      <c r="AG941" s="239" t="s">
        <v>33</v>
      </c>
      <c r="AH941" s="239" t="s">
        <v>174</v>
      </c>
      <c r="AI941" s="239" t="s">
        <v>158</v>
      </c>
      <c r="AJ941" s="239"/>
    </row>
    <row r="942" spans="2:36" s="36" customFormat="1" ht="78" customHeight="1" x14ac:dyDescent="0.3">
      <c r="B942" s="277"/>
      <c r="C942" s="277"/>
      <c r="D942" s="277"/>
      <c r="E942" s="235"/>
      <c r="F942" s="235"/>
      <c r="G942" s="235"/>
      <c r="H942" s="232"/>
      <c r="I942" s="232"/>
      <c r="J942" s="11" t="s">
        <v>116</v>
      </c>
      <c r="K942" s="7" t="s">
        <v>117</v>
      </c>
      <c r="L942" s="7" t="s">
        <v>85</v>
      </c>
      <c r="M942" s="7">
        <v>1</v>
      </c>
      <c r="N942" s="239"/>
      <c r="O942" s="238"/>
      <c r="P942" s="238"/>
      <c r="Q942" s="238"/>
      <c r="R942" s="265"/>
      <c r="S942" s="265"/>
      <c r="T942" s="271"/>
      <c r="U942" s="271"/>
      <c r="V942" s="261"/>
      <c r="W942" s="261"/>
      <c r="X942" s="261"/>
      <c r="Y942" s="393"/>
      <c r="Z942" s="261"/>
      <c r="AA942" s="261"/>
      <c r="AB942" s="393"/>
      <c r="AC942" s="239"/>
      <c r="AD942" s="278"/>
      <c r="AE942" s="278"/>
      <c r="AF942" s="238"/>
      <c r="AG942" s="239"/>
      <c r="AH942" s="239"/>
      <c r="AI942" s="239"/>
      <c r="AJ942" s="238"/>
    </row>
    <row r="943" spans="2:36" s="36" customFormat="1" ht="57.6" customHeight="1" x14ac:dyDescent="0.3">
      <c r="B943" s="277"/>
      <c r="C943" s="277"/>
      <c r="D943" s="277"/>
      <c r="E943" s="235"/>
      <c r="F943" s="235"/>
      <c r="G943" s="235"/>
      <c r="H943" s="232"/>
      <c r="I943" s="232"/>
      <c r="J943" s="11" t="s">
        <v>208</v>
      </c>
      <c r="K943" s="7" t="s">
        <v>118</v>
      </c>
      <c r="L943" s="7" t="s">
        <v>119</v>
      </c>
      <c r="M943" s="7">
        <v>1</v>
      </c>
      <c r="N943" s="239"/>
      <c r="O943" s="238"/>
      <c r="P943" s="238"/>
      <c r="Q943" s="238"/>
      <c r="R943" s="265"/>
      <c r="S943" s="265"/>
      <c r="T943" s="271"/>
      <c r="U943" s="271"/>
      <c r="V943" s="261"/>
      <c r="W943" s="261"/>
      <c r="X943" s="261"/>
      <c r="Y943" s="393"/>
      <c r="Z943" s="261"/>
      <c r="AA943" s="261"/>
      <c r="AB943" s="393"/>
      <c r="AC943" s="239"/>
      <c r="AD943" s="278"/>
      <c r="AE943" s="278"/>
      <c r="AF943" s="238"/>
      <c r="AG943" s="239"/>
      <c r="AH943" s="239"/>
      <c r="AI943" s="239"/>
      <c r="AJ943" s="238"/>
    </row>
    <row r="944" spans="2:36" s="36" customFormat="1" ht="59.7" customHeight="1" thickBot="1" x14ac:dyDescent="0.35">
      <c r="B944" s="277"/>
      <c r="C944" s="277"/>
      <c r="D944" s="277"/>
      <c r="E944" s="235"/>
      <c r="F944" s="235"/>
      <c r="G944" s="235"/>
      <c r="H944" s="233"/>
      <c r="I944" s="233"/>
      <c r="J944" s="11" t="s">
        <v>120</v>
      </c>
      <c r="K944" s="7" t="s">
        <v>121</v>
      </c>
      <c r="L944" s="7" t="s">
        <v>119</v>
      </c>
      <c r="M944" s="63">
        <v>1</v>
      </c>
      <c r="N944" s="239"/>
      <c r="O944" s="238"/>
      <c r="P944" s="238"/>
      <c r="Q944" s="238"/>
      <c r="R944" s="265"/>
      <c r="S944" s="265"/>
      <c r="T944" s="271"/>
      <c r="U944" s="271"/>
      <c r="V944" s="261"/>
      <c r="W944" s="261"/>
      <c r="X944" s="261"/>
      <c r="Y944" s="393"/>
      <c r="Z944" s="261"/>
      <c r="AA944" s="261"/>
      <c r="AB944" s="393"/>
      <c r="AC944" s="239"/>
      <c r="AD944" s="278"/>
      <c r="AE944" s="278"/>
      <c r="AF944" s="238"/>
      <c r="AG944" s="239"/>
      <c r="AH944" s="239"/>
      <c r="AI944" s="239"/>
      <c r="AJ944" s="238"/>
    </row>
    <row r="945" spans="2:36" s="36" customFormat="1" ht="132.6" customHeight="1" x14ac:dyDescent="0.3">
      <c r="B945" s="238" t="s">
        <v>656</v>
      </c>
      <c r="C945" s="238" t="s">
        <v>646</v>
      </c>
      <c r="D945" s="238" t="s">
        <v>88</v>
      </c>
      <c r="E945" s="235" t="s">
        <v>67</v>
      </c>
      <c r="F945" s="235" t="s">
        <v>134</v>
      </c>
      <c r="G945" s="227" t="s">
        <v>632</v>
      </c>
      <c r="H945" s="231" t="s">
        <v>70</v>
      </c>
      <c r="I945" s="231" t="s">
        <v>98</v>
      </c>
      <c r="J945" s="93" t="s">
        <v>637</v>
      </c>
      <c r="K945" s="94" t="s">
        <v>107</v>
      </c>
      <c r="L945" s="95" t="s">
        <v>86</v>
      </c>
      <c r="M945" s="96">
        <v>40</v>
      </c>
      <c r="N945" s="595" t="s">
        <v>652</v>
      </c>
      <c r="O945" s="576" t="s">
        <v>653</v>
      </c>
      <c r="P945" s="231" t="s">
        <v>75</v>
      </c>
      <c r="Q945" s="231" t="s">
        <v>76</v>
      </c>
      <c r="R945" s="231" t="s">
        <v>77</v>
      </c>
      <c r="S945" s="262" t="s">
        <v>109</v>
      </c>
      <c r="T945" s="266">
        <f>V945+Y945</f>
        <v>141240.83000000002</v>
      </c>
      <c r="U945" s="267">
        <f>+T945/M946</f>
        <v>47080.276666666672</v>
      </c>
      <c r="V945" s="392">
        <v>120054.71</v>
      </c>
      <c r="W945" s="259" t="s">
        <v>98</v>
      </c>
      <c r="X945" s="259" t="s">
        <v>98</v>
      </c>
      <c r="Y945" s="392">
        <v>21186.12</v>
      </c>
      <c r="Z945" s="259" t="s">
        <v>98</v>
      </c>
      <c r="AA945" s="259" t="s">
        <v>98</v>
      </c>
      <c r="AB945" s="392">
        <v>35531.17</v>
      </c>
      <c r="AC945" s="248" t="s">
        <v>149</v>
      </c>
      <c r="AD945" s="275" t="s">
        <v>79</v>
      </c>
      <c r="AE945" s="275">
        <f>V945+Y945</f>
        <v>141240.83000000002</v>
      </c>
      <c r="AF945" s="247" t="s">
        <v>79</v>
      </c>
      <c r="AG945" s="247" t="s">
        <v>33</v>
      </c>
      <c r="AH945" s="272" t="s">
        <v>157</v>
      </c>
      <c r="AI945" s="247" t="s">
        <v>158</v>
      </c>
      <c r="AJ945" s="247"/>
    </row>
    <row r="946" spans="2:36" s="36" customFormat="1" ht="95.1" customHeight="1" x14ac:dyDescent="0.3">
      <c r="B946" s="277"/>
      <c r="C946" s="277"/>
      <c r="D946" s="277"/>
      <c r="E946" s="235"/>
      <c r="F946" s="235"/>
      <c r="G946" s="235"/>
      <c r="H946" s="232"/>
      <c r="I946" s="232"/>
      <c r="J946" s="28" t="s">
        <v>111</v>
      </c>
      <c r="K946" s="80" t="s">
        <v>112</v>
      </c>
      <c r="L946" s="97" t="s">
        <v>85</v>
      </c>
      <c r="M946" s="86">
        <v>3</v>
      </c>
      <c r="N946" s="256"/>
      <c r="O946" s="577"/>
      <c r="P946" s="232"/>
      <c r="Q946" s="232"/>
      <c r="R946" s="232"/>
      <c r="S946" s="263"/>
      <c r="T946" s="267"/>
      <c r="U946" s="267"/>
      <c r="V946" s="393"/>
      <c r="W946" s="259"/>
      <c r="X946" s="259"/>
      <c r="Y946" s="393"/>
      <c r="Z946" s="259"/>
      <c r="AA946" s="259"/>
      <c r="AB946" s="393"/>
      <c r="AC946" s="248"/>
      <c r="AD946" s="275"/>
      <c r="AE946" s="275"/>
      <c r="AF946" s="232"/>
      <c r="AG946" s="248"/>
      <c r="AH946" s="248"/>
      <c r="AI946" s="248"/>
      <c r="AJ946" s="232"/>
    </row>
    <row r="947" spans="2:36" s="36" customFormat="1" ht="196.5" customHeight="1" thickBot="1" x14ac:dyDescent="0.35">
      <c r="B947" s="277"/>
      <c r="C947" s="277"/>
      <c r="D947" s="277"/>
      <c r="E947" s="235"/>
      <c r="F947" s="235"/>
      <c r="G947" s="235"/>
      <c r="H947" s="233"/>
      <c r="I947" s="233"/>
      <c r="J947" s="98" t="s">
        <v>651</v>
      </c>
      <c r="K947" s="99" t="s">
        <v>638</v>
      </c>
      <c r="L947" s="100" t="s">
        <v>85</v>
      </c>
      <c r="M947" s="101">
        <v>69</v>
      </c>
      <c r="N947" s="596"/>
      <c r="O947" s="578"/>
      <c r="P947" s="233"/>
      <c r="Q947" s="233"/>
      <c r="R947" s="233"/>
      <c r="S947" s="264"/>
      <c r="T947" s="268"/>
      <c r="U947" s="268"/>
      <c r="V947" s="393"/>
      <c r="W947" s="260"/>
      <c r="X947" s="260"/>
      <c r="Y947" s="393"/>
      <c r="Z947" s="260"/>
      <c r="AA947" s="260"/>
      <c r="AB947" s="393"/>
      <c r="AC947" s="249"/>
      <c r="AD947" s="276"/>
      <c r="AE947" s="276"/>
      <c r="AF947" s="233"/>
      <c r="AG947" s="249"/>
      <c r="AH947" s="249"/>
      <c r="AI947" s="249"/>
      <c r="AJ947" s="233"/>
    </row>
    <row r="948" spans="2:36" s="36" customFormat="1" ht="132.6" customHeight="1" x14ac:dyDescent="0.3">
      <c r="B948" s="238" t="s">
        <v>657</v>
      </c>
      <c r="C948" s="238" t="s">
        <v>647</v>
      </c>
      <c r="D948" s="238" t="s">
        <v>88</v>
      </c>
      <c r="E948" s="235" t="s">
        <v>67</v>
      </c>
      <c r="F948" s="235" t="s">
        <v>134</v>
      </c>
      <c r="G948" s="227" t="s">
        <v>632</v>
      </c>
      <c r="H948" s="231" t="s">
        <v>70</v>
      </c>
      <c r="I948" s="231" t="s">
        <v>98</v>
      </c>
      <c r="J948" s="93" t="s">
        <v>637</v>
      </c>
      <c r="K948" s="94" t="s">
        <v>107</v>
      </c>
      <c r="L948" s="95" t="s">
        <v>86</v>
      </c>
      <c r="M948" s="96">
        <v>40</v>
      </c>
      <c r="N948" s="599" t="s">
        <v>652</v>
      </c>
      <c r="O948" s="597" t="s">
        <v>653</v>
      </c>
      <c r="P948" s="231" t="s">
        <v>75</v>
      </c>
      <c r="Q948" s="231" t="s">
        <v>76</v>
      </c>
      <c r="R948" s="231" t="s">
        <v>77</v>
      </c>
      <c r="S948" s="262" t="s">
        <v>109</v>
      </c>
      <c r="T948" s="267">
        <f>V948+Y948</f>
        <v>310306.32</v>
      </c>
      <c r="U948" s="267">
        <f>+T948/M949</f>
        <v>31030.632000000001</v>
      </c>
      <c r="V948" s="276">
        <v>263760.37</v>
      </c>
      <c r="W948" s="259" t="s">
        <v>98</v>
      </c>
      <c r="X948" s="259" t="s">
        <v>98</v>
      </c>
      <c r="Y948" s="276">
        <v>46545.95</v>
      </c>
      <c r="Z948" s="259" t="s">
        <v>98</v>
      </c>
      <c r="AA948" s="259" t="s">
        <v>98</v>
      </c>
      <c r="AB948" s="276">
        <v>78062.039999999994</v>
      </c>
      <c r="AC948" s="248" t="s">
        <v>149</v>
      </c>
      <c r="AD948" s="275" t="s">
        <v>79</v>
      </c>
      <c r="AE948" s="274">
        <f>V948+Y948</f>
        <v>310306.32</v>
      </c>
      <c r="AF948" s="247" t="s">
        <v>79</v>
      </c>
      <c r="AG948" s="247" t="s">
        <v>33</v>
      </c>
      <c r="AH948" s="272" t="s">
        <v>157</v>
      </c>
      <c r="AI948" s="247" t="s">
        <v>176</v>
      </c>
      <c r="AJ948" s="247"/>
    </row>
    <row r="949" spans="2:36" s="36" customFormat="1" ht="108.6" customHeight="1" x14ac:dyDescent="0.3">
      <c r="B949" s="277"/>
      <c r="C949" s="277"/>
      <c r="D949" s="277"/>
      <c r="E949" s="235"/>
      <c r="F949" s="235"/>
      <c r="G949" s="235"/>
      <c r="H949" s="232"/>
      <c r="I949" s="232"/>
      <c r="J949" s="28" t="s">
        <v>111</v>
      </c>
      <c r="K949" s="80" t="s">
        <v>112</v>
      </c>
      <c r="L949" s="97" t="s">
        <v>85</v>
      </c>
      <c r="M949" s="86">
        <v>10</v>
      </c>
      <c r="N949" s="433"/>
      <c r="O949" s="235"/>
      <c r="P949" s="232"/>
      <c r="Q949" s="232"/>
      <c r="R949" s="232"/>
      <c r="S949" s="263"/>
      <c r="T949" s="267"/>
      <c r="U949" s="267"/>
      <c r="V949" s="411"/>
      <c r="W949" s="259"/>
      <c r="X949" s="259"/>
      <c r="Y949" s="411"/>
      <c r="Z949" s="259"/>
      <c r="AA949" s="259"/>
      <c r="AB949" s="411"/>
      <c r="AC949" s="248"/>
      <c r="AD949" s="275"/>
      <c r="AE949" s="275"/>
      <c r="AF949" s="232"/>
      <c r="AG949" s="248"/>
      <c r="AH949" s="248"/>
      <c r="AI949" s="248"/>
      <c r="AJ949" s="232"/>
    </row>
    <row r="950" spans="2:36" s="36" customFormat="1" ht="90.6" customHeight="1" thickBot="1" x14ac:dyDescent="0.35">
      <c r="B950" s="277"/>
      <c r="C950" s="277"/>
      <c r="D950" s="277"/>
      <c r="E950" s="235"/>
      <c r="F950" s="235"/>
      <c r="G950" s="235"/>
      <c r="H950" s="233"/>
      <c r="I950" s="233"/>
      <c r="J950" s="98" t="s">
        <v>651</v>
      </c>
      <c r="K950" s="99" t="s">
        <v>638</v>
      </c>
      <c r="L950" s="100" t="s">
        <v>85</v>
      </c>
      <c r="M950" s="101">
        <v>230</v>
      </c>
      <c r="N950" s="601"/>
      <c r="O950" s="598"/>
      <c r="P950" s="233"/>
      <c r="Q950" s="233"/>
      <c r="R950" s="233"/>
      <c r="S950" s="264"/>
      <c r="T950" s="268"/>
      <c r="U950" s="268"/>
      <c r="V950" s="411"/>
      <c r="W950" s="260"/>
      <c r="X950" s="260"/>
      <c r="Y950" s="411"/>
      <c r="Z950" s="260"/>
      <c r="AA950" s="260"/>
      <c r="AB950" s="411"/>
      <c r="AC950" s="249"/>
      <c r="AD950" s="276"/>
      <c r="AE950" s="276"/>
      <c r="AF950" s="233"/>
      <c r="AG950" s="249"/>
      <c r="AH950" s="249"/>
      <c r="AI950" s="249"/>
      <c r="AJ950" s="233"/>
    </row>
    <row r="951" spans="2:36" s="36" customFormat="1" ht="152.1" customHeight="1" x14ac:dyDescent="0.3">
      <c r="B951" s="231" t="s">
        <v>658</v>
      </c>
      <c r="C951" s="231" t="s">
        <v>648</v>
      </c>
      <c r="D951" s="231" t="s">
        <v>66</v>
      </c>
      <c r="E951" s="231" t="s">
        <v>67</v>
      </c>
      <c r="F951" s="231" t="s">
        <v>134</v>
      </c>
      <c r="G951" s="231" t="s">
        <v>632</v>
      </c>
      <c r="H951" s="231" t="s">
        <v>70</v>
      </c>
      <c r="I951" s="231" t="s">
        <v>98</v>
      </c>
      <c r="J951" s="102" t="s">
        <v>651</v>
      </c>
      <c r="K951" s="103" t="s">
        <v>638</v>
      </c>
      <c r="L951" s="104" t="s">
        <v>85</v>
      </c>
      <c r="M951" s="104">
        <v>10</v>
      </c>
      <c r="N951" s="590" t="s">
        <v>652</v>
      </c>
      <c r="O951" s="592" t="s">
        <v>654</v>
      </c>
      <c r="P951" s="231" t="s">
        <v>75</v>
      </c>
      <c r="Q951" s="231" t="s">
        <v>76</v>
      </c>
      <c r="R951" s="262" t="s">
        <v>77</v>
      </c>
      <c r="S951" s="262" t="s">
        <v>109</v>
      </c>
      <c r="T951" s="25">
        <f>+V951+Y951</f>
        <v>117700.3</v>
      </c>
      <c r="U951" s="25">
        <f>+T951/1</f>
        <v>117700.3</v>
      </c>
      <c r="V951" s="85">
        <v>100045.25</v>
      </c>
      <c r="W951" s="26" t="s">
        <v>98</v>
      </c>
      <c r="X951" s="26" t="s">
        <v>98</v>
      </c>
      <c r="Y951" s="85">
        <v>17655.05</v>
      </c>
      <c r="Z951" s="26" t="s">
        <v>98</v>
      </c>
      <c r="AA951" s="26" t="s">
        <v>98</v>
      </c>
      <c r="AB951" s="85">
        <v>29609.21</v>
      </c>
      <c r="AC951" s="17"/>
      <c r="AD951" s="42"/>
      <c r="AE951" s="42">
        <f>+V951+Y951</f>
        <v>117700.3</v>
      </c>
      <c r="AF951" s="16"/>
      <c r="AG951" s="17" t="s">
        <v>33</v>
      </c>
      <c r="AH951" s="17" t="s">
        <v>247</v>
      </c>
      <c r="AI951" s="247" t="s">
        <v>250</v>
      </c>
      <c r="AJ951" s="231"/>
    </row>
    <row r="952" spans="2:36" s="36" customFormat="1" ht="95.1" customHeight="1" thickBot="1" x14ac:dyDescent="0.35">
      <c r="B952" s="233"/>
      <c r="C952" s="233"/>
      <c r="D952" s="233"/>
      <c r="E952" s="233"/>
      <c r="F952" s="233"/>
      <c r="G952" s="233"/>
      <c r="H952" s="233"/>
      <c r="I952" s="233"/>
      <c r="J952" s="28" t="s">
        <v>111</v>
      </c>
      <c r="K952" s="80" t="s">
        <v>112</v>
      </c>
      <c r="L952" s="97" t="s">
        <v>85</v>
      </c>
      <c r="M952" s="52">
        <v>0</v>
      </c>
      <c r="N952" s="591"/>
      <c r="O952" s="593"/>
      <c r="P952" s="233"/>
      <c r="Q952" s="233"/>
      <c r="R952" s="264"/>
      <c r="S952" s="264"/>
      <c r="T952" s="25"/>
      <c r="U952" s="25"/>
      <c r="V952" s="85"/>
      <c r="W952" s="26"/>
      <c r="X952" s="26"/>
      <c r="Y952" s="85"/>
      <c r="Z952" s="26"/>
      <c r="AA952" s="26"/>
      <c r="AB952" s="85"/>
      <c r="AC952" s="17"/>
      <c r="AD952" s="42"/>
      <c r="AE952" s="42"/>
      <c r="AF952" s="16"/>
      <c r="AG952" s="17"/>
      <c r="AH952" s="17"/>
      <c r="AI952" s="249"/>
      <c r="AJ952" s="233"/>
    </row>
    <row r="953" spans="2:36" s="36" customFormat="1" ht="111.6" customHeight="1" x14ac:dyDescent="0.3">
      <c r="B953" s="238" t="s">
        <v>659</v>
      </c>
      <c r="C953" s="238" t="s">
        <v>647</v>
      </c>
      <c r="D953" s="238" t="s">
        <v>88</v>
      </c>
      <c r="E953" s="235" t="s">
        <v>67</v>
      </c>
      <c r="F953" s="235" t="s">
        <v>134</v>
      </c>
      <c r="G953" s="227" t="s">
        <v>632</v>
      </c>
      <c r="H953" s="231" t="s">
        <v>70</v>
      </c>
      <c r="I953" s="231" t="s">
        <v>98</v>
      </c>
      <c r="J953" s="93" t="s">
        <v>637</v>
      </c>
      <c r="K953" s="94" t="s">
        <v>107</v>
      </c>
      <c r="L953" s="95" t="s">
        <v>86</v>
      </c>
      <c r="M953" s="96">
        <v>40</v>
      </c>
      <c r="N953" s="599" t="s">
        <v>652</v>
      </c>
      <c r="O953" s="597" t="s">
        <v>653</v>
      </c>
      <c r="P953" s="231" t="s">
        <v>75</v>
      </c>
      <c r="Q953" s="231" t="s">
        <v>76</v>
      </c>
      <c r="R953" s="238" t="s">
        <v>77</v>
      </c>
      <c r="S953" s="265" t="s">
        <v>109</v>
      </c>
      <c r="T953" s="271">
        <f>V953+Y953</f>
        <v>104559.67999999999</v>
      </c>
      <c r="U953" s="271">
        <f>+T953/M954</f>
        <v>26139.919999999998</v>
      </c>
      <c r="V953" s="278">
        <v>88875.76</v>
      </c>
      <c r="W953" s="261" t="s">
        <v>98</v>
      </c>
      <c r="X953" s="261" t="s">
        <v>98</v>
      </c>
      <c r="Y953" s="278">
        <v>15683.92</v>
      </c>
      <c r="Z953" s="261" t="s">
        <v>98</v>
      </c>
      <c r="AA953" s="261" t="s">
        <v>98</v>
      </c>
      <c r="AB953" s="278">
        <v>26303.5</v>
      </c>
      <c r="AC953" s="239" t="s">
        <v>149</v>
      </c>
      <c r="AD953" s="278" t="s">
        <v>79</v>
      </c>
      <c r="AE953" s="278">
        <f>V953+Y953</f>
        <v>104559.67999999999</v>
      </c>
      <c r="AF953" s="239" t="s">
        <v>79</v>
      </c>
      <c r="AG953" s="239" t="s">
        <v>33</v>
      </c>
      <c r="AH953" s="239" t="s">
        <v>232</v>
      </c>
      <c r="AI953" s="247" t="s">
        <v>406</v>
      </c>
      <c r="AJ953" s="247"/>
    </row>
    <row r="954" spans="2:36" s="36" customFormat="1" ht="102" customHeight="1" x14ac:dyDescent="0.3">
      <c r="B954" s="277"/>
      <c r="C954" s="277"/>
      <c r="D954" s="277"/>
      <c r="E954" s="235"/>
      <c r="F954" s="235"/>
      <c r="G954" s="235"/>
      <c r="H954" s="232"/>
      <c r="I954" s="232"/>
      <c r="J954" s="28" t="s">
        <v>111</v>
      </c>
      <c r="K954" s="80" t="s">
        <v>112</v>
      </c>
      <c r="L954" s="97" t="s">
        <v>85</v>
      </c>
      <c r="M954" s="52">
        <v>4</v>
      </c>
      <c r="N954" s="433"/>
      <c r="O954" s="235"/>
      <c r="P954" s="232"/>
      <c r="Q954" s="232"/>
      <c r="R954" s="232"/>
      <c r="S954" s="263"/>
      <c r="T954" s="267"/>
      <c r="U954" s="267"/>
      <c r="V954" s="419"/>
      <c r="W954" s="259"/>
      <c r="X954" s="259"/>
      <c r="Y954" s="419"/>
      <c r="Z954" s="259"/>
      <c r="AA954" s="259"/>
      <c r="AB954" s="419"/>
      <c r="AC954" s="248"/>
      <c r="AD954" s="275"/>
      <c r="AE954" s="275"/>
      <c r="AF954" s="232"/>
      <c r="AG954" s="248"/>
      <c r="AH954" s="248"/>
      <c r="AI954" s="248"/>
      <c r="AJ954" s="232"/>
    </row>
    <row r="955" spans="2:36" s="36" customFormat="1" ht="117" customHeight="1" thickBot="1" x14ac:dyDescent="0.35">
      <c r="B955" s="354"/>
      <c r="C955" s="354"/>
      <c r="D955" s="354"/>
      <c r="E955" s="236"/>
      <c r="F955" s="236"/>
      <c r="G955" s="236"/>
      <c r="H955" s="233"/>
      <c r="I955" s="232"/>
      <c r="J955" s="28" t="s">
        <v>651</v>
      </c>
      <c r="K955" s="53" t="s">
        <v>638</v>
      </c>
      <c r="L955" s="173" t="s">
        <v>85</v>
      </c>
      <c r="M955" s="105">
        <v>69</v>
      </c>
      <c r="N955" s="600"/>
      <c r="O955" s="236"/>
      <c r="P955" s="232"/>
      <c r="Q955" s="233"/>
      <c r="R955" s="233"/>
      <c r="S955" s="264"/>
      <c r="T955" s="268"/>
      <c r="U955" s="268"/>
      <c r="V955" s="580"/>
      <c r="W955" s="260"/>
      <c r="X955" s="260"/>
      <c r="Y955" s="411"/>
      <c r="Z955" s="260"/>
      <c r="AA955" s="260"/>
      <c r="AB955" s="411"/>
      <c r="AC955" s="249"/>
      <c r="AD955" s="276"/>
      <c r="AE955" s="276"/>
      <c r="AF955" s="233"/>
      <c r="AG955" s="249"/>
      <c r="AH955" s="249"/>
      <c r="AI955" s="249"/>
      <c r="AJ955" s="233"/>
    </row>
    <row r="956" spans="2:36" s="36" customFormat="1" ht="103.8" customHeight="1" x14ac:dyDescent="0.3">
      <c r="B956" s="231" t="s">
        <v>649</v>
      </c>
      <c r="C956" s="231" t="s">
        <v>650</v>
      </c>
      <c r="D956" s="231" t="s">
        <v>66</v>
      </c>
      <c r="E956" s="231" t="s">
        <v>67</v>
      </c>
      <c r="F956" s="231" t="s">
        <v>134</v>
      </c>
      <c r="G956" s="231" t="s">
        <v>632</v>
      </c>
      <c r="H956" s="231" t="s">
        <v>70</v>
      </c>
      <c r="I956" s="231" t="s">
        <v>98</v>
      </c>
      <c r="J956" s="11" t="s">
        <v>651</v>
      </c>
      <c r="K956" s="80" t="s">
        <v>638</v>
      </c>
      <c r="L956" s="97" t="s">
        <v>85</v>
      </c>
      <c r="M956" s="52">
        <v>10</v>
      </c>
      <c r="N956" s="247" t="s">
        <v>652</v>
      </c>
      <c r="O956" s="231" t="s">
        <v>654</v>
      </c>
      <c r="P956" s="231" t="s">
        <v>75</v>
      </c>
      <c r="Q956" s="231" t="s">
        <v>76</v>
      </c>
      <c r="R956" s="262" t="s">
        <v>77</v>
      </c>
      <c r="S956" s="262" t="s">
        <v>109</v>
      </c>
      <c r="T956" s="266">
        <f>+V956+Y956</f>
        <v>117700.28</v>
      </c>
      <c r="U956" s="266">
        <f>+T956</f>
        <v>117700.28</v>
      </c>
      <c r="V956" s="174">
        <v>100045.24</v>
      </c>
      <c r="W956" s="258" t="s">
        <v>98</v>
      </c>
      <c r="X956" s="258" t="s">
        <v>98</v>
      </c>
      <c r="Y956" s="85">
        <v>17655.04</v>
      </c>
      <c r="Z956" s="259" t="s">
        <v>98</v>
      </c>
      <c r="AA956" s="259" t="s">
        <v>98</v>
      </c>
      <c r="AB956" s="284">
        <v>29609.21</v>
      </c>
      <c r="AC956" s="248"/>
      <c r="AD956" s="274"/>
      <c r="AE956" s="274">
        <f>+Y956+V956</f>
        <v>117700.28</v>
      </c>
      <c r="AF956" s="231"/>
      <c r="AG956" s="247" t="s">
        <v>33</v>
      </c>
      <c r="AH956" s="247" t="s">
        <v>406</v>
      </c>
      <c r="AI956" s="247" t="s">
        <v>406</v>
      </c>
      <c r="AJ956" s="231"/>
    </row>
    <row r="957" spans="2:36" s="36" customFormat="1" ht="105" customHeight="1" x14ac:dyDescent="0.3">
      <c r="B957" s="233"/>
      <c r="C957" s="233"/>
      <c r="D957" s="233"/>
      <c r="E957" s="233"/>
      <c r="F957" s="233"/>
      <c r="G957" s="233"/>
      <c r="H957" s="233"/>
      <c r="I957" s="233"/>
      <c r="J957" s="11" t="s">
        <v>111</v>
      </c>
      <c r="K957" s="80" t="s">
        <v>112</v>
      </c>
      <c r="L957" s="97" t="s">
        <v>85</v>
      </c>
      <c r="M957" s="52">
        <v>0</v>
      </c>
      <c r="N957" s="249"/>
      <c r="O957" s="233"/>
      <c r="P957" s="232"/>
      <c r="Q957" s="233"/>
      <c r="R957" s="264"/>
      <c r="S957" s="264"/>
      <c r="T957" s="268"/>
      <c r="U957" s="268"/>
      <c r="V957" s="85"/>
      <c r="W957" s="260"/>
      <c r="X957" s="260"/>
      <c r="Y957" s="85"/>
      <c r="Z957" s="260"/>
      <c r="AA957" s="260"/>
      <c r="AB957" s="285"/>
      <c r="AC957" s="249"/>
      <c r="AD957" s="276"/>
      <c r="AE957" s="276"/>
      <c r="AF957" s="233"/>
      <c r="AG957" s="249"/>
      <c r="AH957" s="249"/>
      <c r="AI957" s="249"/>
      <c r="AJ957" s="233"/>
    </row>
    <row r="958" spans="2:36" s="36" customFormat="1" ht="79.5" customHeight="1" x14ac:dyDescent="0.3">
      <c r="B958" s="238" t="s">
        <v>1187</v>
      </c>
      <c r="C958" s="238" t="s">
        <v>1188</v>
      </c>
      <c r="D958" s="238" t="s">
        <v>88</v>
      </c>
      <c r="E958" s="235" t="s">
        <v>67</v>
      </c>
      <c r="F958" s="235" t="s">
        <v>132</v>
      </c>
      <c r="G958" s="227" t="s">
        <v>645</v>
      </c>
      <c r="H958" s="231" t="s">
        <v>70</v>
      </c>
      <c r="I958" s="231" t="s">
        <v>98</v>
      </c>
      <c r="J958" s="11" t="s">
        <v>113</v>
      </c>
      <c r="K958" s="7" t="s">
        <v>114</v>
      </c>
      <c r="L958" s="7" t="s">
        <v>115</v>
      </c>
      <c r="M958" s="7">
        <v>0.25</v>
      </c>
      <c r="N958" s="239" t="s">
        <v>108</v>
      </c>
      <c r="O958" s="238" t="s">
        <v>334</v>
      </c>
      <c r="P958" s="238" t="s">
        <v>75</v>
      </c>
      <c r="Q958" s="238" t="s">
        <v>76</v>
      </c>
      <c r="R958" s="265" t="s">
        <v>77</v>
      </c>
      <c r="S958" s="265" t="s">
        <v>109</v>
      </c>
      <c r="T958" s="271">
        <f>V958+Y958</f>
        <v>13053.43</v>
      </c>
      <c r="U958" s="271">
        <f>+T958/M959</f>
        <v>13053.43</v>
      </c>
      <c r="V958" s="261">
        <v>11095.42</v>
      </c>
      <c r="W958" s="261" t="s">
        <v>79</v>
      </c>
      <c r="X958" s="261" t="s">
        <v>79</v>
      </c>
      <c r="Y958" s="400">
        <v>1958.01</v>
      </c>
      <c r="Z958" s="261" t="s">
        <v>79</v>
      </c>
      <c r="AA958" s="261" t="s">
        <v>79</v>
      </c>
      <c r="AB958" s="400">
        <v>3283.77</v>
      </c>
      <c r="AC958" s="239" t="s">
        <v>80</v>
      </c>
      <c r="AD958" s="278" t="s">
        <v>79</v>
      </c>
      <c r="AE958" s="278">
        <f>V958+Y958</f>
        <v>13053.43</v>
      </c>
      <c r="AF958" s="239" t="s">
        <v>79</v>
      </c>
      <c r="AG958" s="239" t="s">
        <v>33</v>
      </c>
      <c r="AH958" s="239" t="s">
        <v>232</v>
      </c>
      <c r="AI958" s="239" t="s">
        <v>406</v>
      </c>
      <c r="AJ958" s="239"/>
    </row>
    <row r="959" spans="2:36" s="36" customFormat="1" ht="78" customHeight="1" x14ac:dyDescent="0.3">
      <c r="B959" s="277"/>
      <c r="C959" s="277"/>
      <c r="D959" s="277"/>
      <c r="E959" s="235"/>
      <c r="F959" s="235"/>
      <c r="G959" s="235"/>
      <c r="H959" s="232"/>
      <c r="I959" s="232"/>
      <c r="J959" s="11" t="s">
        <v>116</v>
      </c>
      <c r="K959" s="7" t="s">
        <v>117</v>
      </c>
      <c r="L959" s="7" t="s">
        <v>85</v>
      </c>
      <c r="M959" s="7">
        <v>1</v>
      </c>
      <c r="N959" s="239"/>
      <c r="O959" s="238"/>
      <c r="P959" s="238"/>
      <c r="Q959" s="238"/>
      <c r="R959" s="265"/>
      <c r="S959" s="265"/>
      <c r="T959" s="271"/>
      <c r="U959" s="271"/>
      <c r="V959" s="261"/>
      <c r="W959" s="261"/>
      <c r="X959" s="261"/>
      <c r="Y959" s="393"/>
      <c r="Z959" s="261"/>
      <c r="AA959" s="261"/>
      <c r="AB959" s="393"/>
      <c r="AC959" s="239"/>
      <c r="AD959" s="278"/>
      <c r="AE959" s="278"/>
      <c r="AF959" s="238"/>
      <c r="AG959" s="239"/>
      <c r="AH959" s="239"/>
      <c r="AI959" s="239"/>
      <c r="AJ959" s="238"/>
    </row>
    <row r="960" spans="2:36" s="36" customFormat="1" ht="57.6" customHeight="1" x14ac:dyDescent="0.3">
      <c r="B960" s="277"/>
      <c r="C960" s="277"/>
      <c r="D960" s="277"/>
      <c r="E960" s="235"/>
      <c r="F960" s="235"/>
      <c r="G960" s="235"/>
      <c r="H960" s="232"/>
      <c r="I960" s="232"/>
      <c r="J960" s="11" t="s">
        <v>208</v>
      </c>
      <c r="K960" s="7" t="s">
        <v>118</v>
      </c>
      <c r="L960" s="7" t="s">
        <v>119</v>
      </c>
      <c r="M960" s="7">
        <v>1</v>
      </c>
      <c r="N960" s="239"/>
      <c r="O960" s="238"/>
      <c r="P960" s="238"/>
      <c r="Q960" s="238"/>
      <c r="R960" s="265"/>
      <c r="S960" s="265"/>
      <c r="T960" s="271"/>
      <c r="U960" s="271"/>
      <c r="V960" s="261"/>
      <c r="W960" s="261"/>
      <c r="X960" s="261"/>
      <c r="Y960" s="393"/>
      <c r="Z960" s="261"/>
      <c r="AA960" s="261"/>
      <c r="AB960" s="393"/>
      <c r="AC960" s="239"/>
      <c r="AD960" s="278"/>
      <c r="AE960" s="278"/>
      <c r="AF960" s="238"/>
      <c r="AG960" s="239"/>
      <c r="AH960" s="239"/>
      <c r="AI960" s="239"/>
      <c r="AJ960" s="238"/>
    </row>
    <row r="961" spans="2:36" s="36" customFormat="1" ht="59.7" customHeight="1" x14ac:dyDescent="0.3">
      <c r="B961" s="277"/>
      <c r="C961" s="277"/>
      <c r="D961" s="277"/>
      <c r="E961" s="235"/>
      <c r="F961" s="235"/>
      <c r="G961" s="235"/>
      <c r="H961" s="233"/>
      <c r="I961" s="233"/>
      <c r="J961" s="11" t="s">
        <v>120</v>
      </c>
      <c r="K961" s="7" t="s">
        <v>121</v>
      </c>
      <c r="L961" s="7" t="s">
        <v>119</v>
      </c>
      <c r="M961" s="63">
        <v>1</v>
      </c>
      <c r="N961" s="239"/>
      <c r="O961" s="238"/>
      <c r="P961" s="238"/>
      <c r="Q961" s="238"/>
      <c r="R961" s="265"/>
      <c r="S961" s="265"/>
      <c r="T961" s="271"/>
      <c r="U961" s="271"/>
      <c r="V961" s="261"/>
      <c r="W961" s="261"/>
      <c r="X961" s="261"/>
      <c r="Y961" s="393"/>
      <c r="Z961" s="261"/>
      <c r="AA961" s="261"/>
      <c r="AB961" s="393"/>
      <c r="AC961" s="239"/>
      <c r="AD961" s="278"/>
      <c r="AE961" s="278"/>
      <c r="AF961" s="238"/>
      <c r="AG961" s="239"/>
      <c r="AH961" s="239"/>
      <c r="AI961" s="239"/>
      <c r="AJ961" s="238"/>
    </row>
    <row r="962" spans="2:36" s="36" customFormat="1" ht="96.6" x14ac:dyDescent="0.3">
      <c r="B962" s="264" t="s">
        <v>631</v>
      </c>
      <c r="C962" s="233" t="s">
        <v>642</v>
      </c>
      <c r="D962" s="273" t="s">
        <v>66</v>
      </c>
      <c r="E962" s="273" t="s">
        <v>67</v>
      </c>
      <c r="F962" s="273" t="s">
        <v>134</v>
      </c>
      <c r="G962" s="273" t="s">
        <v>632</v>
      </c>
      <c r="H962" s="231" t="s">
        <v>70</v>
      </c>
      <c r="I962" s="356" t="s">
        <v>98</v>
      </c>
      <c r="J962" s="106" t="s">
        <v>637</v>
      </c>
      <c r="K962" s="55" t="s">
        <v>107</v>
      </c>
      <c r="L962" s="82" t="s">
        <v>86</v>
      </c>
      <c r="M962" s="87">
        <v>40</v>
      </c>
      <c r="N962" s="432" t="s">
        <v>641</v>
      </c>
      <c r="O962" s="344" t="s">
        <v>360</v>
      </c>
      <c r="P962" s="232" t="s">
        <v>75</v>
      </c>
      <c r="Q962" s="231" t="s">
        <v>76</v>
      </c>
      <c r="R962" s="231" t="s">
        <v>77</v>
      </c>
      <c r="S962" s="265" t="s">
        <v>109</v>
      </c>
      <c r="T962" s="271">
        <f>V962+Y962</f>
        <v>291040</v>
      </c>
      <c r="U962" s="271">
        <f>+T962/M963</f>
        <v>72760</v>
      </c>
      <c r="V962" s="278">
        <v>247384</v>
      </c>
      <c r="W962" s="261" t="s">
        <v>98</v>
      </c>
      <c r="X962" s="261" t="s">
        <v>98</v>
      </c>
      <c r="Y962" s="278">
        <v>43656</v>
      </c>
      <c r="Z962" s="261" t="s">
        <v>98</v>
      </c>
      <c r="AA962" s="261" t="s">
        <v>98</v>
      </c>
      <c r="AB962" s="420">
        <v>23597.84</v>
      </c>
      <c r="AC962" s="239" t="s">
        <v>149</v>
      </c>
      <c r="AD962" s="278" t="s">
        <v>79</v>
      </c>
      <c r="AE962" s="278">
        <f>V962+Y962</f>
        <v>291040</v>
      </c>
      <c r="AF962" s="239" t="s">
        <v>79</v>
      </c>
      <c r="AG962" s="239" t="s">
        <v>33</v>
      </c>
      <c r="AH962" s="239" t="s">
        <v>176</v>
      </c>
      <c r="AI962" s="239" t="s">
        <v>161</v>
      </c>
      <c r="AJ962" s="247"/>
    </row>
    <row r="963" spans="2:36" s="36" customFormat="1" ht="68.7" customHeight="1" x14ac:dyDescent="0.3">
      <c r="B963" s="265"/>
      <c r="C963" s="238"/>
      <c r="D963" s="227"/>
      <c r="E963" s="227"/>
      <c r="F963" s="227"/>
      <c r="G963" s="227"/>
      <c r="H963" s="232"/>
      <c r="I963" s="277"/>
      <c r="J963" s="28" t="s">
        <v>111</v>
      </c>
      <c r="K963" s="80" t="s">
        <v>112</v>
      </c>
      <c r="L963" s="97" t="s">
        <v>85</v>
      </c>
      <c r="M963" s="86">
        <v>4</v>
      </c>
      <c r="N963" s="433"/>
      <c r="O963" s="235"/>
      <c r="P963" s="232"/>
      <c r="Q963" s="232"/>
      <c r="R963" s="232"/>
      <c r="S963" s="265"/>
      <c r="T963" s="271"/>
      <c r="U963" s="271"/>
      <c r="V963" s="411"/>
      <c r="W963" s="261"/>
      <c r="X963" s="261"/>
      <c r="Y963" s="411"/>
      <c r="Z963" s="261"/>
      <c r="AA963" s="261"/>
      <c r="AB963" s="421"/>
      <c r="AC963" s="239"/>
      <c r="AD963" s="278"/>
      <c r="AE963" s="278"/>
      <c r="AF963" s="238"/>
      <c r="AG963" s="239"/>
      <c r="AH963" s="239"/>
      <c r="AI963" s="239"/>
      <c r="AJ963" s="232"/>
    </row>
    <row r="964" spans="2:36" s="36" customFormat="1" ht="87.6" customHeight="1" x14ac:dyDescent="0.3">
      <c r="B964" s="265"/>
      <c r="C964" s="238"/>
      <c r="D964" s="227"/>
      <c r="E964" s="227"/>
      <c r="F964" s="227"/>
      <c r="G964" s="227"/>
      <c r="H964" s="233"/>
      <c r="I964" s="277"/>
      <c r="J964" s="11" t="s">
        <v>127</v>
      </c>
      <c r="K964" s="80" t="s">
        <v>638</v>
      </c>
      <c r="L964" s="97" t="s">
        <v>85</v>
      </c>
      <c r="M964" s="86">
        <v>228</v>
      </c>
      <c r="N964" s="433"/>
      <c r="O964" s="235"/>
      <c r="P964" s="233"/>
      <c r="Q964" s="233"/>
      <c r="R964" s="233"/>
      <c r="S964" s="265"/>
      <c r="T964" s="271"/>
      <c r="U964" s="271"/>
      <c r="V964" s="411"/>
      <c r="W964" s="261"/>
      <c r="X964" s="261"/>
      <c r="Y964" s="411"/>
      <c r="Z964" s="261"/>
      <c r="AA964" s="261"/>
      <c r="AB964" s="421"/>
      <c r="AC964" s="239"/>
      <c r="AD964" s="278"/>
      <c r="AE964" s="278"/>
      <c r="AF964" s="238"/>
      <c r="AG964" s="239"/>
      <c r="AH964" s="239"/>
      <c r="AI964" s="239"/>
      <c r="AJ964" s="233"/>
    </row>
    <row r="965" spans="2:36" s="36" customFormat="1" ht="96.6" x14ac:dyDescent="0.3">
      <c r="B965" s="238" t="s">
        <v>633</v>
      </c>
      <c r="C965" s="238" t="s">
        <v>643</v>
      </c>
      <c r="D965" s="227" t="s">
        <v>66</v>
      </c>
      <c r="E965" s="227" t="s">
        <v>67</v>
      </c>
      <c r="F965" s="227" t="s">
        <v>134</v>
      </c>
      <c r="G965" s="227" t="s">
        <v>632</v>
      </c>
      <c r="H965" s="231" t="s">
        <v>70</v>
      </c>
      <c r="I965" s="277" t="s">
        <v>98</v>
      </c>
      <c r="J965" s="107" t="s">
        <v>637</v>
      </c>
      <c r="K965" s="80" t="s">
        <v>107</v>
      </c>
      <c r="L965" s="97" t="s">
        <v>86</v>
      </c>
      <c r="M965" s="86">
        <v>40</v>
      </c>
      <c r="N965" s="433" t="s">
        <v>641</v>
      </c>
      <c r="O965" s="235" t="s">
        <v>360</v>
      </c>
      <c r="P965" s="231" t="s">
        <v>75</v>
      </c>
      <c r="Q965" s="231" t="s">
        <v>76</v>
      </c>
      <c r="R965" s="231" t="s">
        <v>77</v>
      </c>
      <c r="S965" s="265" t="s">
        <v>605</v>
      </c>
      <c r="T965" s="271">
        <f>V965+Y965</f>
        <v>42799.99</v>
      </c>
      <c r="U965" s="271">
        <f>+T965/M966</f>
        <v>42799.99</v>
      </c>
      <c r="V965" s="579">
        <v>36379.99</v>
      </c>
      <c r="W965" s="261" t="s">
        <v>98</v>
      </c>
      <c r="X965" s="261" t="s">
        <v>98</v>
      </c>
      <c r="Y965" s="579">
        <v>6420</v>
      </c>
      <c r="Z965" s="261" t="s">
        <v>98</v>
      </c>
      <c r="AA965" s="261" t="s">
        <v>98</v>
      </c>
      <c r="AB965" s="422">
        <v>3470.27</v>
      </c>
      <c r="AC965" s="239" t="s">
        <v>149</v>
      </c>
      <c r="AD965" s="278" t="s">
        <v>79</v>
      </c>
      <c r="AE965" s="278">
        <f>V965+Y965</f>
        <v>42799.99</v>
      </c>
      <c r="AF965" s="239" t="s">
        <v>79</v>
      </c>
      <c r="AG965" s="239" t="s">
        <v>33</v>
      </c>
      <c r="AH965" s="239" t="s">
        <v>176</v>
      </c>
      <c r="AI965" s="239" t="s">
        <v>161</v>
      </c>
      <c r="AJ965" s="247"/>
    </row>
    <row r="966" spans="2:36" s="36" customFormat="1" ht="77.7" customHeight="1" x14ac:dyDescent="0.3">
      <c r="B966" s="346"/>
      <c r="C966" s="238"/>
      <c r="D966" s="235"/>
      <c r="E966" s="235"/>
      <c r="F966" s="227"/>
      <c r="G966" s="235"/>
      <c r="H966" s="232"/>
      <c r="I966" s="277"/>
      <c r="J966" s="28" t="s">
        <v>111</v>
      </c>
      <c r="K966" s="80" t="s">
        <v>112</v>
      </c>
      <c r="L966" s="97" t="s">
        <v>85</v>
      </c>
      <c r="M966" s="86">
        <v>1</v>
      </c>
      <c r="N966" s="433"/>
      <c r="O966" s="235"/>
      <c r="P966" s="232"/>
      <c r="Q966" s="232"/>
      <c r="R966" s="232"/>
      <c r="S966" s="265"/>
      <c r="T966" s="271"/>
      <c r="U966" s="271"/>
      <c r="V966" s="393"/>
      <c r="W966" s="261"/>
      <c r="X966" s="261"/>
      <c r="Y966" s="393"/>
      <c r="Z966" s="261"/>
      <c r="AA966" s="261"/>
      <c r="AB966" s="423"/>
      <c r="AC966" s="239"/>
      <c r="AD966" s="278"/>
      <c r="AE966" s="278"/>
      <c r="AF966" s="238"/>
      <c r="AG966" s="239"/>
      <c r="AH966" s="239"/>
      <c r="AI966" s="239"/>
      <c r="AJ966" s="232"/>
    </row>
    <row r="967" spans="2:36" s="36" customFormat="1" ht="87.6" customHeight="1" x14ac:dyDescent="0.3">
      <c r="B967" s="346"/>
      <c r="C967" s="238"/>
      <c r="D967" s="235"/>
      <c r="E967" s="235"/>
      <c r="F967" s="227"/>
      <c r="G967" s="235"/>
      <c r="H967" s="233"/>
      <c r="I967" s="277"/>
      <c r="J967" s="11" t="s">
        <v>127</v>
      </c>
      <c r="K967" s="80" t="s">
        <v>638</v>
      </c>
      <c r="L967" s="97" t="s">
        <v>85</v>
      </c>
      <c r="M967" s="86">
        <v>20</v>
      </c>
      <c r="N967" s="433"/>
      <c r="O967" s="235"/>
      <c r="P967" s="233"/>
      <c r="Q967" s="233"/>
      <c r="R967" s="233"/>
      <c r="S967" s="265"/>
      <c r="T967" s="271"/>
      <c r="U967" s="271"/>
      <c r="V967" s="393"/>
      <c r="W967" s="261"/>
      <c r="X967" s="261"/>
      <c r="Y967" s="393"/>
      <c r="Z967" s="261"/>
      <c r="AA967" s="261"/>
      <c r="AB967" s="423"/>
      <c r="AC967" s="239"/>
      <c r="AD967" s="278"/>
      <c r="AE967" s="278"/>
      <c r="AF967" s="238"/>
      <c r="AG967" s="239"/>
      <c r="AH967" s="239"/>
      <c r="AI967" s="239"/>
      <c r="AJ967" s="233"/>
    </row>
    <row r="968" spans="2:36" s="36" customFormat="1" ht="87.6" customHeight="1" x14ac:dyDescent="0.3">
      <c r="B968" s="270" t="s">
        <v>1192</v>
      </c>
      <c r="C968" s="270" t="s">
        <v>634</v>
      </c>
      <c r="D968" s="322" t="s">
        <v>66</v>
      </c>
      <c r="E968" s="322" t="s">
        <v>67</v>
      </c>
      <c r="F968" s="322" t="s">
        <v>132</v>
      </c>
      <c r="G968" s="322" t="s">
        <v>635</v>
      </c>
      <c r="H968" s="306" t="s">
        <v>70</v>
      </c>
      <c r="I968" s="329" t="s">
        <v>98</v>
      </c>
      <c r="J968" s="188" t="s">
        <v>113</v>
      </c>
      <c r="K968" s="74" t="s">
        <v>114</v>
      </c>
      <c r="L968" s="27" t="s">
        <v>115</v>
      </c>
      <c r="M968" s="61">
        <v>1</v>
      </c>
      <c r="N968" s="594" t="s">
        <v>641</v>
      </c>
      <c r="O968" s="323" t="s">
        <v>360</v>
      </c>
      <c r="P968" s="306" t="s">
        <v>75</v>
      </c>
      <c r="Q968" s="306" t="s">
        <v>76</v>
      </c>
      <c r="R968" s="306" t="s">
        <v>77</v>
      </c>
      <c r="S968" s="310" t="s">
        <v>109</v>
      </c>
      <c r="T968" s="286">
        <f>V968+Y968</f>
        <v>75970</v>
      </c>
      <c r="U968" s="286">
        <f>+T968/M969</f>
        <v>75970</v>
      </c>
      <c r="V968" s="418">
        <v>64574.5</v>
      </c>
      <c r="W968" s="269" t="s">
        <v>98</v>
      </c>
      <c r="X968" s="269" t="s">
        <v>98</v>
      </c>
      <c r="Y968" s="418">
        <v>11395.5</v>
      </c>
      <c r="Z968" s="269" t="s">
        <v>98</v>
      </c>
      <c r="AA968" s="269" t="s">
        <v>98</v>
      </c>
      <c r="AB968" s="507">
        <v>6159.73</v>
      </c>
      <c r="AC968" s="279" t="s">
        <v>80</v>
      </c>
      <c r="AD968" s="295" t="s">
        <v>79</v>
      </c>
      <c r="AE968" s="295">
        <f>V968+Y968</f>
        <v>75970</v>
      </c>
      <c r="AF968" s="279" t="s">
        <v>79</v>
      </c>
      <c r="AG968" s="279" t="s">
        <v>33</v>
      </c>
      <c r="AH968" s="279" t="s">
        <v>166</v>
      </c>
      <c r="AI968" s="279" t="s">
        <v>167</v>
      </c>
      <c r="AJ968" s="279"/>
    </row>
    <row r="969" spans="2:36" s="36" customFormat="1" ht="106.5" customHeight="1" x14ac:dyDescent="0.3">
      <c r="B969" s="270"/>
      <c r="C969" s="270"/>
      <c r="D969" s="322"/>
      <c r="E969" s="322"/>
      <c r="F969" s="322"/>
      <c r="G969" s="322"/>
      <c r="H969" s="307"/>
      <c r="I969" s="329"/>
      <c r="J969" s="188" t="s">
        <v>639</v>
      </c>
      <c r="K969" s="74" t="s">
        <v>117</v>
      </c>
      <c r="L969" s="27" t="s">
        <v>85</v>
      </c>
      <c r="M969" s="61">
        <v>1</v>
      </c>
      <c r="N969" s="594"/>
      <c r="O969" s="323"/>
      <c r="P969" s="307"/>
      <c r="Q969" s="307"/>
      <c r="R969" s="307"/>
      <c r="S969" s="310"/>
      <c r="T969" s="286"/>
      <c r="U969" s="286"/>
      <c r="V969" s="418"/>
      <c r="W969" s="269"/>
      <c r="X969" s="269"/>
      <c r="Y969" s="418"/>
      <c r="Z969" s="269"/>
      <c r="AA969" s="269"/>
      <c r="AB969" s="507"/>
      <c r="AC969" s="279"/>
      <c r="AD969" s="295"/>
      <c r="AE969" s="295"/>
      <c r="AF969" s="270"/>
      <c r="AG969" s="279"/>
      <c r="AH969" s="279"/>
      <c r="AI969" s="279"/>
      <c r="AJ969" s="270"/>
    </row>
    <row r="970" spans="2:36" s="36" customFormat="1" ht="87.6" customHeight="1" x14ac:dyDescent="0.3">
      <c r="B970" s="270"/>
      <c r="C970" s="270"/>
      <c r="D970" s="322"/>
      <c r="E970" s="322"/>
      <c r="F970" s="322"/>
      <c r="G970" s="322"/>
      <c r="H970" s="307"/>
      <c r="I970" s="329"/>
      <c r="J970" s="188" t="s">
        <v>640</v>
      </c>
      <c r="K970" s="74" t="s">
        <v>118</v>
      </c>
      <c r="L970" s="27" t="s">
        <v>119</v>
      </c>
      <c r="M970" s="61">
        <v>1</v>
      </c>
      <c r="N970" s="594"/>
      <c r="O970" s="323"/>
      <c r="P970" s="307"/>
      <c r="Q970" s="307"/>
      <c r="R970" s="307"/>
      <c r="S970" s="310"/>
      <c r="T970" s="286"/>
      <c r="U970" s="286"/>
      <c r="V970" s="418"/>
      <c r="W970" s="269"/>
      <c r="X970" s="269"/>
      <c r="Y970" s="418"/>
      <c r="Z970" s="269"/>
      <c r="AA970" s="269"/>
      <c r="AB970" s="507"/>
      <c r="AC970" s="279"/>
      <c r="AD970" s="295"/>
      <c r="AE970" s="295"/>
      <c r="AF970" s="270"/>
      <c r="AG970" s="279"/>
      <c r="AH970" s="279"/>
      <c r="AI970" s="279"/>
      <c r="AJ970" s="270"/>
    </row>
    <row r="971" spans="2:36" s="36" customFormat="1" ht="87.6" customHeight="1" x14ac:dyDescent="0.3">
      <c r="B971" s="270"/>
      <c r="C971" s="270"/>
      <c r="D971" s="322"/>
      <c r="E971" s="322"/>
      <c r="F971" s="322"/>
      <c r="G971" s="322"/>
      <c r="H971" s="308"/>
      <c r="I971" s="329"/>
      <c r="J971" s="20" t="s">
        <v>120</v>
      </c>
      <c r="K971" s="74" t="s">
        <v>121</v>
      </c>
      <c r="L971" s="27" t="s">
        <v>119</v>
      </c>
      <c r="M971" s="61">
        <v>1</v>
      </c>
      <c r="N971" s="594"/>
      <c r="O971" s="323"/>
      <c r="P971" s="308"/>
      <c r="Q971" s="308"/>
      <c r="R971" s="308"/>
      <c r="S971" s="310"/>
      <c r="T971" s="286"/>
      <c r="U971" s="286"/>
      <c r="V971" s="418"/>
      <c r="W971" s="269"/>
      <c r="X971" s="269"/>
      <c r="Y971" s="418"/>
      <c r="Z971" s="269"/>
      <c r="AA971" s="269"/>
      <c r="AB971" s="507"/>
      <c r="AC971" s="279"/>
      <c r="AD971" s="295"/>
      <c r="AE971" s="295"/>
      <c r="AF971" s="270"/>
      <c r="AG971" s="279"/>
      <c r="AH971" s="279"/>
      <c r="AI971" s="279"/>
      <c r="AJ971" s="270"/>
    </row>
    <row r="972" spans="2:36" s="36" customFormat="1" ht="96.6" x14ac:dyDescent="0.3">
      <c r="B972" s="265" t="s">
        <v>636</v>
      </c>
      <c r="C972" s="238" t="s">
        <v>642</v>
      </c>
      <c r="D972" s="227" t="s">
        <v>66</v>
      </c>
      <c r="E972" s="227" t="s">
        <v>67</v>
      </c>
      <c r="F972" s="227" t="s">
        <v>134</v>
      </c>
      <c r="G972" s="227" t="s">
        <v>632</v>
      </c>
      <c r="H972" s="231" t="s">
        <v>70</v>
      </c>
      <c r="I972" s="277" t="s">
        <v>98</v>
      </c>
      <c r="J972" s="107" t="s">
        <v>637</v>
      </c>
      <c r="K972" s="80" t="s">
        <v>107</v>
      </c>
      <c r="L972" s="97" t="s">
        <v>86</v>
      </c>
      <c r="M972" s="86">
        <v>40</v>
      </c>
      <c r="N972" s="433" t="s">
        <v>641</v>
      </c>
      <c r="O972" s="235" t="s">
        <v>360</v>
      </c>
      <c r="P972" s="231" t="s">
        <v>75</v>
      </c>
      <c r="Q972" s="231" t="s">
        <v>76</v>
      </c>
      <c r="R972" s="231" t="s">
        <v>77</v>
      </c>
      <c r="S972" s="265" t="s">
        <v>109</v>
      </c>
      <c r="T972" s="271">
        <f>V972+Y972</f>
        <v>87570.450000000012</v>
      </c>
      <c r="U972" s="271" t="s">
        <v>79</v>
      </c>
      <c r="V972" s="278">
        <v>74434.91</v>
      </c>
      <c r="W972" s="261" t="s">
        <v>98</v>
      </c>
      <c r="X972" s="261" t="s">
        <v>98</v>
      </c>
      <c r="Y972" s="278">
        <v>13135.54</v>
      </c>
      <c r="Z972" s="261" t="s">
        <v>98</v>
      </c>
      <c r="AA972" s="261" t="s">
        <v>98</v>
      </c>
      <c r="AB972" s="420">
        <v>7100.19</v>
      </c>
      <c r="AC972" s="239" t="s">
        <v>149</v>
      </c>
      <c r="AD972" s="278" t="s">
        <v>79</v>
      </c>
      <c r="AE972" s="278">
        <f>V972+Y972</f>
        <v>87570.450000000012</v>
      </c>
      <c r="AF972" s="239" t="s">
        <v>79</v>
      </c>
      <c r="AG972" s="239" t="s">
        <v>33</v>
      </c>
      <c r="AH972" s="239" t="s">
        <v>166</v>
      </c>
      <c r="AI972" s="239" t="s">
        <v>167</v>
      </c>
      <c r="AJ972" s="247"/>
    </row>
    <row r="973" spans="2:36" s="36" customFormat="1" ht="69.599999999999994" customHeight="1" x14ac:dyDescent="0.3">
      <c r="B973" s="265"/>
      <c r="C973" s="238"/>
      <c r="D973" s="227"/>
      <c r="E973" s="227"/>
      <c r="F973" s="227"/>
      <c r="G973" s="227"/>
      <c r="H973" s="232"/>
      <c r="I973" s="277"/>
      <c r="J973" s="28" t="s">
        <v>111</v>
      </c>
      <c r="K973" s="80" t="s">
        <v>112</v>
      </c>
      <c r="L973" s="97" t="s">
        <v>85</v>
      </c>
      <c r="M973" s="86">
        <v>1</v>
      </c>
      <c r="N973" s="433"/>
      <c r="O973" s="235"/>
      <c r="P973" s="232"/>
      <c r="Q973" s="232"/>
      <c r="R973" s="232"/>
      <c r="S973" s="265"/>
      <c r="T973" s="271"/>
      <c r="U973" s="271"/>
      <c r="V973" s="411"/>
      <c r="W973" s="261"/>
      <c r="X973" s="261"/>
      <c r="Y973" s="411"/>
      <c r="Z973" s="261"/>
      <c r="AA973" s="261"/>
      <c r="AB973" s="421"/>
      <c r="AC973" s="239"/>
      <c r="AD973" s="278"/>
      <c r="AE973" s="278"/>
      <c r="AF973" s="238"/>
      <c r="AG973" s="239"/>
      <c r="AH973" s="239"/>
      <c r="AI973" s="239"/>
      <c r="AJ973" s="232"/>
    </row>
    <row r="974" spans="2:36" s="36" customFormat="1" ht="58.5" customHeight="1" x14ac:dyDescent="0.3">
      <c r="B974" s="265"/>
      <c r="C974" s="238"/>
      <c r="D974" s="227"/>
      <c r="E974" s="227"/>
      <c r="F974" s="227"/>
      <c r="G974" s="227"/>
      <c r="H974" s="233"/>
      <c r="I974" s="277"/>
      <c r="J974" s="11" t="s">
        <v>127</v>
      </c>
      <c r="K974" s="80" t="s">
        <v>638</v>
      </c>
      <c r="L974" s="97" t="s">
        <v>85</v>
      </c>
      <c r="M974" s="86">
        <v>56</v>
      </c>
      <c r="N974" s="433"/>
      <c r="O974" s="235"/>
      <c r="P974" s="233"/>
      <c r="Q974" s="233"/>
      <c r="R974" s="233"/>
      <c r="S974" s="265"/>
      <c r="T974" s="271"/>
      <c r="U974" s="271"/>
      <c r="V974" s="411"/>
      <c r="W974" s="261"/>
      <c r="X974" s="261"/>
      <c r="Y974" s="411"/>
      <c r="Z974" s="261"/>
      <c r="AA974" s="261"/>
      <c r="AB974" s="421"/>
      <c r="AC974" s="239"/>
      <c r="AD974" s="278"/>
      <c r="AE974" s="278"/>
      <c r="AF974" s="238"/>
      <c r="AG974" s="239"/>
      <c r="AH974" s="239"/>
      <c r="AI974" s="239"/>
      <c r="AJ974" s="233"/>
    </row>
    <row r="975" spans="2:36" s="36" customFormat="1" ht="87.6" customHeight="1" x14ac:dyDescent="0.3">
      <c r="B975" s="238" t="s">
        <v>1191</v>
      </c>
      <c r="C975" s="238" t="s">
        <v>1193</v>
      </c>
      <c r="D975" s="227" t="s">
        <v>66</v>
      </c>
      <c r="E975" s="227" t="s">
        <v>67</v>
      </c>
      <c r="F975" s="227" t="s">
        <v>132</v>
      </c>
      <c r="G975" s="227" t="s">
        <v>635</v>
      </c>
      <c r="H975" s="231" t="s">
        <v>70</v>
      </c>
      <c r="I975" s="277" t="s">
        <v>98</v>
      </c>
      <c r="J975" s="107" t="s">
        <v>113</v>
      </c>
      <c r="K975" s="80" t="s">
        <v>114</v>
      </c>
      <c r="L975" s="7" t="s">
        <v>115</v>
      </c>
      <c r="M975" s="63">
        <v>1</v>
      </c>
      <c r="N975" s="433" t="s">
        <v>641</v>
      </c>
      <c r="O975" s="235" t="s">
        <v>360</v>
      </c>
      <c r="P975" s="231" t="s">
        <v>75</v>
      </c>
      <c r="Q975" s="231" t="s">
        <v>76</v>
      </c>
      <c r="R975" s="231" t="s">
        <v>77</v>
      </c>
      <c r="S975" s="265" t="s">
        <v>109</v>
      </c>
      <c r="T975" s="271">
        <f>V975+Y975</f>
        <v>75970</v>
      </c>
      <c r="U975" s="271">
        <f>+T975/M976</f>
        <v>75970</v>
      </c>
      <c r="V975" s="400">
        <v>64574.5</v>
      </c>
      <c r="W975" s="261" t="s">
        <v>98</v>
      </c>
      <c r="X975" s="261" t="s">
        <v>98</v>
      </c>
      <c r="Y975" s="400">
        <v>11395.5</v>
      </c>
      <c r="Z975" s="261" t="s">
        <v>98</v>
      </c>
      <c r="AA975" s="261" t="s">
        <v>98</v>
      </c>
      <c r="AB975" s="490">
        <v>6159.73</v>
      </c>
      <c r="AC975" s="239" t="s">
        <v>80</v>
      </c>
      <c r="AD975" s="278" t="s">
        <v>79</v>
      </c>
      <c r="AE975" s="278">
        <f>V975+Y975</f>
        <v>75970</v>
      </c>
      <c r="AF975" s="239" t="s">
        <v>79</v>
      </c>
      <c r="AG975" s="239" t="s">
        <v>33</v>
      </c>
      <c r="AH975" s="239" t="s">
        <v>405</v>
      </c>
      <c r="AI975" s="239" t="s">
        <v>406</v>
      </c>
      <c r="AJ975" s="239"/>
    </row>
    <row r="976" spans="2:36" s="36" customFormat="1" ht="106.5" customHeight="1" x14ac:dyDescent="0.3">
      <c r="B976" s="238"/>
      <c r="C976" s="238"/>
      <c r="D976" s="227"/>
      <c r="E976" s="227"/>
      <c r="F976" s="227"/>
      <c r="G976" s="227"/>
      <c r="H976" s="232"/>
      <c r="I976" s="277"/>
      <c r="J976" s="107" t="s">
        <v>639</v>
      </c>
      <c r="K976" s="80" t="s">
        <v>117</v>
      </c>
      <c r="L976" s="7" t="s">
        <v>85</v>
      </c>
      <c r="M976" s="63">
        <v>1</v>
      </c>
      <c r="N976" s="433"/>
      <c r="O976" s="235"/>
      <c r="P976" s="232"/>
      <c r="Q976" s="232"/>
      <c r="R976" s="232"/>
      <c r="S976" s="265"/>
      <c r="T976" s="271"/>
      <c r="U976" s="271"/>
      <c r="V976" s="400"/>
      <c r="W976" s="261"/>
      <c r="X976" s="261"/>
      <c r="Y976" s="400"/>
      <c r="Z976" s="261"/>
      <c r="AA976" s="261"/>
      <c r="AB976" s="490"/>
      <c r="AC976" s="239"/>
      <c r="AD976" s="278"/>
      <c r="AE976" s="278"/>
      <c r="AF976" s="238"/>
      <c r="AG976" s="239"/>
      <c r="AH976" s="239"/>
      <c r="AI976" s="239"/>
      <c r="AJ976" s="238"/>
    </row>
    <row r="977" spans="2:36" s="36" customFormat="1" ht="87.6" customHeight="1" x14ac:dyDescent="0.3">
      <c r="B977" s="238"/>
      <c r="C977" s="238"/>
      <c r="D977" s="227"/>
      <c r="E977" s="227"/>
      <c r="F977" s="227"/>
      <c r="G977" s="227"/>
      <c r="H977" s="232"/>
      <c r="I977" s="277"/>
      <c r="J977" s="107" t="s">
        <v>640</v>
      </c>
      <c r="K977" s="80" t="s">
        <v>118</v>
      </c>
      <c r="L977" s="7" t="s">
        <v>119</v>
      </c>
      <c r="M977" s="63">
        <v>1</v>
      </c>
      <c r="N977" s="433"/>
      <c r="O977" s="235"/>
      <c r="P977" s="232"/>
      <c r="Q977" s="232"/>
      <c r="R977" s="232"/>
      <c r="S977" s="265"/>
      <c r="T977" s="271"/>
      <c r="U977" s="271"/>
      <c r="V977" s="400"/>
      <c r="W977" s="261"/>
      <c r="X977" s="261"/>
      <c r="Y977" s="400"/>
      <c r="Z977" s="261"/>
      <c r="AA977" s="261"/>
      <c r="AB977" s="490"/>
      <c r="AC977" s="239"/>
      <c r="AD977" s="278"/>
      <c r="AE977" s="278"/>
      <c r="AF977" s="238"/>
      <c r="AG977" s="239"/>
      <c r="AH977" s="239"/>
      <c r="AI977" s="239"/>
      <c r="AJ977" s="238"/>
    </row>
    <row r="978" spans="2:36" s="36" customFormat="1" ht="87.6" customHeight="1" x14ac:dyDescent="0.3">
      <c r="B978" s="238"/>
      <c r="C978" s="238"/>
      <c r="D978" s="227"/>
      <c r="E978" s="227"/>
      <c r="F978" s="227"/>
      <c r="G978" s="227"/>
      <c r="H978" s="233"/>
      <c r="I978" s="277"/>
      <c r="J978" s="11" t="s">
        <v>120</v>
      </c>
      <c r="K978" s="80" t="s">
        <v>121</v>
      </c>
      <c r="L978" s="7" t="s">
        <v>119</v>
      </c>
      <c r="M978" s="63">
        <v>1</v>
      </c>
      <c r="N978" s="433"/>
      <c r="O978" s="235"/>
      <c r="P978" s="233"/>
      <c r="Q978" s="233"/>
      <c r="R978" s="233"/>
      <c r="S978" s="265"/>
      <c r="T978" s="271"/>
      <c r="U978" s="271"/>
      <c r="V978" s="400"/>
      <c r="W978" s="261"/>
      <c r="X978" s="261"/>
      <c r="Y978" s="400"/>
      <c r="Z978" s="261"/>
      <c r="AA978" s="261"/>
      <c r="AB978" s="490"/>
      <c r="AC978" s="239"/>
      <c r="AD978" s="278"/>
      <c r="AE978" s="278"/>
      <c r="AF978" s="238"/>
      <c r="AG978" s="239"/>
      <c r="AH978" s="239"/>
      <c r="AI978" s="239"/>
      <c r="AJ978" s="238"/>
    </row>
    <row r="979" spans="2:36" s="36" customFormat="1" ht="132" customHeight="1" x14ac:dyDescent="0.3">
      <c r="B979" s="232" t="s">
        <v>168</v>
      </c>
      <c r="C979" s="232" t="s">
        <v>169</v>
      </c>
      <c r="D979" s="232" t="s">
        <v>106</v>
      </c>
      <c r="E979" s="234" t="s">
        <v>67</v>
      </c>
      <c r="F979" s="234" t="s">
        <v>134</v>
      </c>
      <c r="G979" s="234" t="s">
        <v>147</v>
      </c>
      <c r="H979" s="232" t="s">
        <v>70</v>
      </c>
      <c r="I979" s="232" t="s">
        <v>79</v>
      </c>
      <c r="J979" s="72" t="s">
        <v>207</v>
      </c>
      <c r="K979" s="22" t="s">
        <v>107</v>
      </c>
      <c r="L979" s="22" t="s">
        <v>86</v>
      </c>
      <c r="M979" s="22">
        <v>40</v>
      </c>
      <c r="N979" s="248" t="s">
        <v>108</v>
      </c>
      <c r="O979" s="232" t="s">
        <v>170</v>
      </c>
      <c r="P979" s="232" t="s">
        <v>75</v>
      </c>
      <c r="Q979" s="232" t="s">
        <v>76</v>
      </c>
      <c r="R979" s="263" t="s">
        <v>77</v>
      </c>
      <c r="S979" s="263" t="s">
        <v>109</v>
      </c>
      <c r="T979" s="267">
        <f>V979+Y979</f>
        <v>351052.49</v>
      </c>
      <c r="U979" s="267">
        <f>T979/M980</f>
        <v>70210.497999999992</v>
      </c>
      <c r="V979" s="259">
        <v>298394.62</v>
      </c>
      <c r="W979" s="259" t="s">
        <v>79</v>
      </c>
      <c r="X979" s="259" t="s">
        <v>79</v>
      </c>
      <c r="Y979" s="259">
        <v>52657.87</v>
      </c>
      <c r="Z979" s="259" t="s">
        <v>98</v>
      </c>
      <c r="AA979" s="259" t="s">
        <v>79</v>
      </c>
      <c r="AB979" s="259">
        <v>28463.72</v>
      </c>
      <c r="AC979" s="248" t="s">
        <v>149</v>
      </c>
      <c r="AD979" s="275" t="s">
        <v>79</v>
      </c>
      <c r="AE979" s="275">
        <f>V979+Y979</f>
        <v>351052.49</v>
      </c>
      <c r="AF979" s="248" t="s">
        <v>79</v>
      </c>
      <c r="AG979" s="248" t="s">
        <v>33</v>
      </c>
      <c r="AH979" s="248" t="s">
        <v>174</v>
      </c>
      <c r="AI979" s="248" t="s">
        <v>158</v>
      </c>
      <c r="AJ979" s="247"/>
    </row>
    <row r="980" spans="2:36" s="36" customFormat="1" ht="86.1" customHeight="1" x14ac:dyDescent="0.3">
      <c r="B980" s="232"/>
      <c r="C980" s="232"/>
      <c r="D980" s="232"/>
      <c r="E980" s="234"/>
      <c r="F980" s="234"/>
      <c r="G980" s="234"/>
      <c r="H980" s="232"/>
      <c r="I980" s="232"/>
      <c r="J980" s="11" t="s">
        <v>111</v>
      </c>
      <c r="K980" s="7" t="s">
        <v>112</v>
      </c>
      <c r="L980" s="7" t="s">
        <v>85</v>
      </c>
      <c r="M980" s="7">
        <v>5</v>
      </c>
      <c r="N980" s="248"/>
      <c r="O980" s="232"/>
      <c r="P980" s="232"/>
      <c r="Q980" s="232"/>
      <c r="R980" s="263"/>
      <c r="S980" s="263"/>
      <c r="T980" s="267"/>
      <c r="U980" s="267"/>
      <c r="V980" s="259"/>
      <c r="W980" s="259"/>
      <c r="X980" s="259"/>
      <c r="Y980" s="259"/>
      <c r="Z980" s="259"/>
      <c r="AA980" s="259"/>
      <c r="AB980" s="259"/>
      <c r="AC980" s="248"/>
      <c r="AD980" s="275"/>
      <c r="AE980" s="275"/>
      <c r="AF980" s="232"/>
      <c r="AG980" s="248"/>
      <c r="AH980" s="248"/>
      <c r="AI980" s="248"/>
      <c r="AJ980" s="232"/>
    </row>
    <row r="981" spans="2:36" s="36" customFormat="1" ht="59.1" customHeight="1" x14ac:dyDescent="0.3">
      <c r="B981" s="233"/>
      <c r="C981" s="233"/>
      <c r="D981" s="233"/>
      <c r="E981" s="273"/>
      <c r="F981" s="273"/>
      <c r="G981" s="273"/>
      <c r="H981" s="233"/>
      <c r="I981" s="233"/>
      <c r="J981" s="11" t="s">
        <v>127</v>
      </c>
      <c r="K981" s="7" t="s">
        <v>128</v>
      </c>
      <c r="L981" s="7" t="s">
        <v>85</v>
      </c>
      <c r="M981" s="63">
        <v>220</v>
      </c>
      <c r="N981" s="249"/>
      <c r="O981" s="233"/>
      <c r="P981" s="233"/>
      <c r="Q981" s="233"/>
      <c r="R981" s="264"/>
      <c r="S981" s="264"/>
      <c r="T981" s="268"/>
      <c r="U981" s="268"/>
      <c r="V981" s="260"/>
      <c r="W981" s="260"/>
      <c r="X981" s="260"/>
      <c r="Y981" s="260"/>
      <c r="Z981" s="260"/>
      <c r="AA981" s="260"/>
      <c r="AB981" s="260"/>
      <c r="AC981" s="249"/>
      <c r="AD981" s="276"/>
      <c r="AE981" s="276"/>
      <c r="AF981" s="233"/>
      <c r="AG981" s="249"/>
      <c r="AH981" s="249"/>
      <c r="AI981" s="249"/>
      <c r="AJ981" s="233"/>
    </row>
    <row r="982" spans="2:36" s="36" customFormat="1" ht="132" customHeight="1" x14ac:dyDescent="0.3">
      <c r="B982" s="238" t="s">
        <v>171</v>
      </c>
      <c r="C982" s="238" t="s">
        <v>172</v>
      </c>
      <c r="D982" s="238" t="s">
        <v>106</v>
      </c>
      <c r="E982" s="227" t="s">
        <v>67</v>
      </c>
      <c r="F982" s="227" t="s">
        <v>134</v>
      </c>
      <c r="G982" s="227" t="s">
        <v>147</v>
      </c>
      <c r="H982" s="238" t="s">
        <v>70</v>
      </c>
      <c r="I982" s="238" t="s">
        <v>79</v>
      </c>
      <c r="J982" s="11" t="s">
        <v>207</v>
      </c>
      <c r="K982" s="7" t="s">
        <v>107</v>
      </c>
      <c r="L982" s="7" t="s">
        <v>86</v>
      </c>
      <c r="M982" s="7">
        <v>40</v>
      </c>
      <c r="N982" s="239" t="s">
        <v>108</v>
      </c>
      <c r="O982" s="238" t="s">
        <v>170</v>
      </c>
      <c r="P982" s="238" t="s">
        <v>75</v>
      </c>
      <c r="Q982" s="238" t="s">
        <v>76</v>
      </c>
      <c r="R982" s="265" t="s">
        <v>77</v>
      </c>
      <c r="S982" s="265" t="s">
        <v>109</v>
      </c>
      <c r="T982" s="271">
        <f>V982+Y982</f>
        <v>59999.99</v>
      </c>
      <c r="U982" s="271">
        <f>T982</f>
        <v>59999.99</v>
      </c>
      <c r="V982" s="258">
        <v>51000</v>
      </c>
      <c r="W982" s="261" t="s">
        <v>79</v>
      </c>
      <c r="X982" s="261" t="s">
        <v>79</v>
      </c>
      <c r="Y982" s="261">
        <v>8999.99</v>
      </c>
      <c r="Z982" s="261" t="s">
        <v>98</v>
      </c>
      <c r="AA982" s="261" t="s">
        <v>79</v>
      </c>
      <c r="AB982" s="261">
        <v>4864.87</v>
      </c>
      <c r="AC982" s="239" t="s">
        <v>149</v>
      </c>
      <c r="AD982" s="278" t="s">
        <v>79</v>
      </c>
      <c r="AE982" s="278">
        <f>V982+Y982</f>
        <v>59999.99</v>
      </c>
      <c r="AF982" s="239" t="s">
        <v>79</v>
      </c>
      <c r="AG982" s="239" t="s">
        <v>33</v>
      </c>
      <c r="AH982" s="239" t="s">
        <v>157</v>
      </c>
      <c r="AI982" s="239" t="s">
        <v>158</v>
      </c>
      <c r="AJ982" s="239"/>
    </row>
    <row r="983" spans="2:36" s="36" customFormat="1" ht="86.1" customHeight="1" x14ac:dyDescent="0.3">
      <c r="B983" s="238"/>
      <c r="C983" s="238"/>
      <c r="D983" s="238"/>
      <c r="E983" s="227"/>
      <c r="F983" s="227"/>
      <c r="G983" s="227"/>
      <c r="H983" s="238"/>
      <c r="I983" s="238"/>
      <c r="J983" s="11" t="s">
        <v>111</v>
      </c>
      <c r="K983" s="7" t="s">
        <v>112</v>
      </c>
      <c r="L983" s="7" t="s">
        <v>85</v>
      </c>
      <c r="M983" s="7">
        <v>1</v>
      </c>
      <c r="N983" s="239"/>
      <c r="O983" s="238"/>
      <c r="P983" s="238"/>
      <c r="Q983" s="238"/>
      <c r="R983" s="265"/>
      <c r="S983" s="265"/>
      <c r="T983" s="271"/>
      <c r="U983" s="271"/>
      <c r="V983" s="259"/>
      <c r="W983" s="261"/>
      <c r="X983" s="261"/>
      <c r="Y983" s="261"/>
      <c r="Z983" s="261"/>
      <c r="AA983" s="261"/>
      <c r="AB983" s="261"/>
      <c r="AC983" s="239"/>
      <c r="AD983" s="278"/>
      <c r="AE983" s="278"/>
      <c r="AF983" s="238"/>
      <c r="AG983" s="239"/>
      <c r="AH983" s="239"/>
      <c r="AI983" s="239"/>
      <c r="AJ983" s="238"/>
    </row>
    <row r="984" spans="2:36" s="36" customFormat="1" ht="59.1" customHeight="1" x14ac:dyDescent="0.3">
      <c r="B984" s="238"/>
      <c r="C984" s="238"/>
      <c r="D984" s="238"/>
      <c r="E984" s="227"/>
      <c r="F984" s="227"/>
      <c r="G984" s="227"/>
      <c r="H984" s="238"/>
      <c r="I984" s="238"/>
      <c r="J984" s="11" t="s">
        <v>127</v>
      </c>
      <c r="K984" s="7" t="s">
        <v>128</v>
      </c>
      <c r="L984" s="7" t="s">
        <v>85</v>
      </c>
      <c r="M984" s="63">
        <v>30</v>
      </c>
      <c r="N984" s="239"/>
      <c r="O984" s="238"/>
      <c r="P984" s="238"/>
      <c r="Q984" s="238"/>
      <c r="R984" s="265"/>
      <c r="S984" s="265"/>
      <c r="T984" s="271"/>
      <c r="U984" s="271"/>
      <c r="V984" s="260"/>
      <c r="W984" s="261"/>
      <c r="X984" s="261"/>
      <c r="Y984" s="261"/>
      <c r="Z984" s="261"/>
      <c r="AA984" s="261"/>
      <c r="AB984" s="261"/>
      <c r="AC984" s="239"/>
      <c r="AD984" s="278"/>
      <c r="AE984" s="278"/>
      <c r="AF984" s="238"/>
      <c r="AG984" s="239"/>
      <c r="AH984" s="239"/>
      <c r="AI984" s="239"/>
      <c r="AJ984" s="238"/>
    </row>
    <row r="985" spans="2:36" s="36" customFormat="1" ht="132" customHeight="1" x14ac:dyDescent="0.3">
      <c r="B985" s="238" t="s">
        <v>173</v>
      </c>
      <c r="C985" s="238" t="s">
        <v>820</v>
      </c>
      <c r="D985" s="238" t="s">
        <v>106</v>
      </c>
      <c r="E985" s="227" t="s">
        <v>67</v>
      </c>
      <c r="F985" s="227" t="s">
        <v>134</v>
      </c>
      <c r="G985" s="227" t="s">
        <v>147</v>
      </c>
      <c r="H985" s="238" t="s">
        <v>70</v>
      </c>
      <c r="I985" s="238" t="s">
        <v>79</v>
      </c>
      <c r="J985" s="11" t="s">
        <v>207</v>
      </c>
      <c r="K985" s="7" t="s">
        <v>107</v>
      </c>
      <c r="L985" s="7" t="s">
        <v>86</v>
      </c>
      <c r="M985" s="7">
        <v>40</v>
      </c>
      <c r="N985" s="239" t="s">
        <v>108</v>
      </c>
      <c r="O985" s="238" t="s">
        <v>170</v>
      </c>
      <c r="P985" s="238" t="s">
        <v>75</v>
      </c>
      <c r="Q985" s="238" t="s">
        <v>76</v>
      </c>
      <c r="R985" s="265" t="s">
        <v>77</v>
      </c>
      <c r="S985" s="265" t="s">
        <v>109</v>
      </c>
      <c r="T985" s="271">
        <f>V985+Y985</f>
        <v>108000</v>
      </c>
      <c r="U985" s="271">
        <f>+T985/M986</f>
        <v>54000</v>
      </c>
      <c r="V985" s="258">
        <v>91800</v>
      </c>
      <c r="W985" s="261" t="s">
        <v>79</v>
      </c>
      <c r="X985" s="261" t="s">
        <v>79</v>
      </c>
      <c r="Y985" s="261">
        <v>16200</v>
      </c>
      <c r="Z985" s="261" t="s">
        <v>98</v>
      </c>
      <c r="AA985" s="261" t="s">
        <v>79</v>
      </c>
      <c r="AB985" s="261">
        <v>8756.76</v>
      </c>
      <c r="AC985" s="239" t="s">
        <v>149</v>
      </c>
      <c r="AD985" s="278" t="s">
        <v>79</v>
      </c>
      <c r="AE985" s="278">
        <f>V985+Y985</f>
        <v>108000</v>
      </c>
      <c r="AF985" s="239" t="s">
        <v>79</v>
      </c>
      <c r="AG985" s="239" t="s">
        <v>33</v>
      </c>
      <c r="AH985" s="239" t="s">
        <v>160</v>
      </c>
      <c r="AI985" s="239" t="s">
        <v>161</v>
      </c>
      <c r="AJ985" s="239"/>
    </row>
    <row r="986" spans="2:36" s="36" customFormat="1" ht="86.1" customHeight="1" x14ac:dyDescent="0.3">
      <c r="B986" s="238"/>
      <c r="C986" s="238"/>
      <c r="D986" s="238"/>
      <c r="E986" s="227"/>
      <c r="F986" s="227"/>
      <c r="G986" s="227"/>
      <c r="H986" s="238"/>
      <c r="I986" s="238"/>
      <c r="J986" s="11" t="s">
        <v>111</v>
      </c>
      <c r="K986" s="7" t="s">
        <v>112</v>
      </c>
      <c r="L986" s="7" t="s">
        <v>85</v>
      </c>
      <c r="M986" s="7">
        <v>2</v>
      </c>
      <c r="N986" s="239"/>
      <c r="O986" s="238"/>
      <c r="P986" s="238"/>
      <c r="Q986" s="238"/>
      <c r="R986" s="265"/>
      <c r="S986" s="265"/>
      <c r="T986" s="271"/>
      <c r="U986" s="271"/>
      <c r="V986" s="259"/>
      <c r="W986" s="261"/>
      <c r="X986" s="261"/>
      <c r="Y986" s="261"/>
      <c r="Z986" s="261"/>
      <c r="AA986" s="261"/>
      <c r="AB986" s="261"/>
      <c r="AC986" s="239"/>
      <c r="AD986" s="278"/>
      <c r="AE986" s="278"/>
      <c r="AF986" s="238"/>
      <c r="AG986" s="239"/>
      <c r="AH986" s="239"/>
      <c r="AI986" s="239"/>
      <c r="AJ986" s="238"/>
    </row>
    <row r="987" spans="2:36" s="36" customFormat="1" ht="59.1" customHeight="1" x14ac:dyDescent="0.3">
      <c r="B987" s="238"/>
      <c r="C987" s="238"/>
      <c r="D987" s="238"/>
      <c r="E987" s="227"/>
      <c r="F987" s="227"/>
      <c r="G987" s="227"/>
      <c r="H987" s="238"/>
      <c r="I987" s="238"/>
      <c r="J987" s="11" t="s">
        <v>127</v>
      </c>
      <c r="K987" s="7" t="s">
        <v>128</v>
      </c>
      <c r="L987" s="7" t="s">
        <v>85</v>
      </c>
      <c r="M987" s="63">
        <v>92</v>
      </c>
      <c r="N987" s="239"/>
      <c r="O987" s="238"/>
      <c r="P987" s="238"/>
      <c r="Q987" s="238"/>
      <c r="R987" s="265"/>
      <c r="S987" s="265"/>
      <c r="T987" s="271"/>
      <c r="U987" s="271"/>
      <c r="V987" s="260"/>
      <c r="W987" s="261"/>
      <c r="X987" s="261"/>
      <c r="Y987" s="261"/>
      <c r="Z987" s="261"/>
      <c r="AA987" s="261"/>
      <c r="AB987" s="261"/>
      <c r="AC987" s="239"/>
      <c r="AD987" s="278"/>
      <c r="AE987" s="278"/>
      <c r="AF987" s="238"/>
      <c r="AG987" s="239"/>
      <c r="AH987" s="239"/>
      <c r="AI987" s="239"/>
      <c r="AJ987" s="238"/>
    </row>
    <row r="988" spans="2:36" s="36" customFormat="1" ht="132" customHeight="1" x14ac:dyDescent="0.3">
      <c r="B988" s="238" t="s">
        <v>175</v>
      </c>
      <c r="C988" s="238" t="s">
        <v>821</v>
      </c>
      <c r="D988" s="238" t="s">
        <v>106</v>
      </c>
      <c r="E988" s="227" t="s">
        <v>67</v>
      </c>
      <c r="F988" s="227" t="s">
        <v>134</v>
      </c>
      <c r="G988" s="227" t="s">
        <v>147</v>
      </c>
      <c r="H988" s="238" t="s">
        <v>70</v>
      </c>
      <c r="I988" s="238" t="s">
        <v>79</v>
      </c>
      <c r="J988" s="11" t="s">
        <v>207</v>
      </c>
      <c r="K988" s="7" t="s">
        <v>107</v>
      </c>
      <c r="L988" s="7" t="s">
        <v>86</v>
      </c>
      <c r="M988" s="7">
        <v>40</v>
      </c>
      <c r="N988" s="239" t="s">
        <v>108</v>
      </c>
      <c r="O988" s="238" t="s">
        <v>170</v>
      </c>
      <c r="P988" s="238" t="s">
        <v>75</v>
      </c>
      <c r="Q988" s="238" t="s">
        <v>76</v>
      </c>
      <c r="R988" s="265" t="s">
        <v>77</v>
      </c>
      <c r="S988" s="265" t="s">
        <v>109</v>
      </c>
      <c r="T988" s="271">
        <f>V988+Y988</f>
        <v>99999.99</v>
      </c>
      <c r="U988" s="271">
        <f>T988/M989</f>
        <v>99999.99</v>
      </c>
      <c r="V988" s="258">
        <v>84999.99</v>
      </c>
      <c r="W988" s="261" t="s">
        <v>79</v>
      </c>
      <c r="X988" s="261" t="s">
        <v>79</v>
      </c>
      <c r="Y988" s="261">
        <v>15000</v>
      </c>
      <c r="Z988" s="261" t="s">
        <v>98</v>
      </c>
      <c r="AA988" s="261" t="s">
        <v>79</v>
      </c>
      <c r="AB988" s="261">
        <v>8108.11</v>
      </c>
      <c r="AC988" s="239" t="s">
        <v>149</v>
      </c>
      <c r="AD988" s="278" t="s">
        <v>79</v>
      </c>
      <c r="AE988" s="278">
        <f>V988+Y988</f>
        <v>99999.99</v>
      </c>
      <c r="AF988" s="239" t="s">
        <v>79</v>
      </c>
      <c r="AG988" s="239" t="s">
        <v>33</v>
      </c>
      <c r="AH988" s="239" t="s">
        <v>294</v>
      </c>
      <c r="AI988" s="239" t="s">
        <v>355</v>
      </c>
      <c r="AJ988" s="239"/>
    </row>
    <row r="989" spans="2:36" s="36" customFormat="1" ht="86.1" customHeight="1" x14ac:dyDescent="0.3">
      <c r="B989" s="238"/>
      <c r="C989" s="238"/>
      <c r="D989" s="238"/>
      <c r="E989" s="227"/>
      <c r="F989" s="227"/>
      <c r="G989" s="227"/>
      <c r="H989" s="238"/>
      <c r="I989" s="238"/>
      <c r="J989" s="11" t="s">
        <v>111</v>
      </c>
      <c r="K989" s="7" t="s">
        <v>112</v>
      </c>
      <c r="L989" s="7" t="s">
        <v>85</v>
      </c>
      <c r="M989" s="7">
        <v>1</v>
      </c>
      <c r="N989" s="239"/>
      <c r="O989" s="238"/>
      <c r="P989" s="238"/>
      <c r="Q989" s="238"/>
      <c r="R989" s="265"/>
      <c r="S989" s="265"/>
      <c r="T989" s="271"/>
      <c r="U989" s="271"/>
      <c r="V989" s="259"/>
      <c r="W989" s="261"/>
      <c r="X989" s="261"/>
      <c r="Y989" s="261"/>
      <c r="Z989" s="261"/>
      <c r="AA989" s="261"/>
      <c r="AB989" s="261"/>
      <c r="AC989" s="239"/>
      <c r="AD989" s="278"/>
      <c r="AE989" s="278"/>
      <c r="AF989" s="238"/>
      <c r="AG989" s="239"/>
      <c r="AH989" s="239"/>
      <c r="AI989" s="239"/>
      <c r="AJ989" s="238"/>
    </row>
    <row r="990" spans="2:36" s="36" customFormat="1" ht="59.1" customHeight="1" x14ac:dyDescent="0.3">
      <c r="B990" s="238"/>
      <c r="C990" s="238"/>
      <c r="D990" s="238"/>
      <c r="E990" s="227"/>
      <c r="F990" s="227"/>
      <c r="G990" s="227"/>
      <c r="H990" s="238"/>
      <c r="I990" s="238"/>
      <c r="J990" s="11" t="s">
        <v>127</v>
      </c>
      <c r="K990" s="7" t="s">
        <v>128</v>
      </c>
      <c r="L990" s="7" t="s">
        <v>85</v>
      </c>
      <c r="M990" s="63">
        <v>50</v>
      </c>
      <c r="N990" s="239"/>
      <c r="O990" s="238"/>
      <c r="P990" s="238"/>
      <c r="Q990" s="238"/>
      <c r="R990" s="265"/>
      <c r="S990" s="265"/>
      <c r="T990" s="271"/>
      <c r="U990" s="271"/>
      <c r="V990" s="260"/>
      <c r="W990" s="261"/>
      <c r="X990" s="261"/>
      <c r="Y990" s="261"/>
      <c r="Z990" s="261"/>
      <c r="AA990" s="261"/>
      <c r="AB990" s="261"/>
      <c r="AC990" s="239"/>
      <c r="AD990" s="278"/>
      <c r="AE990" s="278"/>
      <c r="AF990" s="238"/>
      <c r="AG990" s="239"/>
      <c r="AH990" s="239"/>
      <c r="AI990" s="239"/>
      <c r="AJ990" s="238"/>
    </row>
    <row r="991" spans="2:36" s="36" customFormat="1" ht="132" customHeight="1" x14ac:dyDescent="0.3">
      <c r="B991" s="238" t="s">
        <v>177</v>
      </c>
      <c r="C991" s="238" t="s">
        <v>178</v>
      </c>
      <c r="D991" s="238" t="s">
        <v>106</v>
      </c>
      <c r="E991" s="227" t="s">
        <v>67</v>
      </c>
      <c r="F991" s="227" t="s">
        <v>134</v>
      </c>
      <c r="G991" s="227" t="s">
        <v>147</v>
      </c>
      <c r="H991" s="238" t="s">
        <v>70</v>
      </c>
      <c r="I991" s="238" t="s">
        <v>79</v>
      </c>
      <c r="J991" s="11" t="s">
        <v>207</v>
      </c>
      <c r="K991" s="7" t="s">
        <v>107</v>
      </c>
      <c r="L991" s="7" t="s">
        <v>86</v>
      </c>
      <c r="M991" s="7">
        <v>40</v>
      </c>
      <c r="N991" s="239" t="s">
        <v>108</v>
      </c>
      <c r="O991" s="238" t="s">
        <v>170</v>
      </c>
      <c r="P991" s="238" t="s">
        <v>75</v>
      </c>
      <c r="Q991" s="238" t="s">
        <v>76</v>
      </c>
      <c r="R991" s="265" t="s">
        <v>77</v>
      </c>
      <c r="S991" s="265" t="s">
        <v>109</v>
      </c>
      <c r="T991" s="271">
        <f>V991+Y991</f>
        <v>247999.99</v>
      </c>
      <c r="U991" s="271">
        <v>123999.99</v>
      </c>
      <c r="V991" s="258">
        <v>210799.99</v>
      </c>
      <c r="W991" s="261" t="s">
        <v>79</v>
      </c>
      <c r="X991" s="261" t="s">
        <v>79</v>
      </c>
      <c r="Y991" s="261">
        <v>37200</v>
      </c>
      <c r="Z991" s="261" t="s">
        <v>98</v>
      </c>
      <c r="AA991" s="261" t="s">
        <v>79</v>
      </c>
      <c r="AB991" s="261">
        <v>20108.11</v>
      </c>
      <c r="AC991" s="239" t="s">
        <v>149</v>
      </c>
      <c r="AD991" s="278" t="s">
        <v>79</v>
      </c>
      <c r="AE991" s="278">
        <f>V991+Y991</f>
        <v>247999.99</v>
      </c>
      <c r="AF991" s="239" t="s">
        <v>79</v>
      </c>
      <c r="AG991" s="239" t="s">
        <v>33</v>
      </c>
      <c r="AH991" s="239" t="s">
        <v>247</v>
      </c>
      <c r="AI991" s="239" t="s">
        <v>252</v>
      </c>
      <c r="AJ991" s="239"/>
    </row>
    <row r="992" spans="2:36" s="36" customFormat="1" ht="86.1" customHeight="1" x14ac:dyDescent="0.3">
      <c r="B992" s="238"/>
      <c r="C992" s="238"/>
      <c r="D992" s="238"/>
      <c r="E992" s="227"/>
      <c r="F992" s="227"/>
      <c r="G992" s="227"/>
      <c r="H992" s="238"/>
      <c r="I992" s="238"/>
      <c r="J992" s="11" t="s">
        <v>111</v>
      </c>
      <c r="K992" s="7" t="s">
        <v>112</v>
      </c>
      <c r="L992" s="7" t="s">
        <v>85</v>
      </c>
      <c r="M992" s="7">
        <v>2</v>
      </c>
      <c r="N992" s="239"/>
      <c r="O992" s="238"/>
      <c r="P992" s="238"/>
      <c r="Q992" s="238"/>
      <c r="R992" s="265"/>
      <c r="S992" s="265"/>
      <c r="T992" s="271"/>
      <c r="U992" s="271"/>
      <c r="V992" s="259"/>
      <c r="W992" s="261"/>
      <c r="X992" s="261"/>
      <c r="Y992" s="261"/>
      <c r="Z992" s="261"/>
      <c r="AA992" s="261"/>
      <c r="AB992" s="261"/>
      <c r="AC992" s="239"/>
      <c r="AD992" s="278"/>
      <c r="AE992" s="278"/>
      <c r="AF992" s="238"/>
      <c r="AG992" s="239"/>
      <c r="AH992" s="239"/>
      <c r="AI992" s="239"/>
      <c r="AJ992" s="238"/>
    </row>
    <row r="993" spans="2:36" s="36" customFormat="1" ht="59.1" customHeight="1" x14ac:dyDescent="0.3">
      <c r="B993" s="238"/>
      <c r="C993" s="238"/>
      <c r="D993" s="238"/>
      <c r="E993" s="227"/>
      <c r="F993" s="227"/>
      <c r="G993" s="227"/>
      <c r="H993" s="238"/>
      <c r="I993" s="238"/>
      <c r="J993" s="11" t="s">
        <v>127</v>
      </c>
      <c r="K993" s="7" t="s">
        <v>128</v>
      </c>
      <c r="L993" s="7" t="s">
        <v>85</v>
      </c>
      <c r="M993" s="63">
        <v>116</v>
      </c>
      <c r="N993" s="239"/>
      <c r="O993" s="238"/>
      <c r="P993" s="238"/>
      <c r="Q993" s="238"/>
      <c r="R993" s="265"/>
      <c r="S993" s="265"/>
      <c r="T993" s="271"/>
      <c r="U993" s="271"/>
      <c r="V993" s="260"/>
      <c r="W993" s="261"/>
      <c r="X993" s="261"/>
      <c r="Y993" s="261"/>
      <c r="Z993" s="261"/>
      <c r="AA993" s="261"/>
      <c r="AB993" s="261"/>
      <c r="AC993" s="239"/>
      <c r="AD993" s="278"/>
      <c r="AE993" s="278"/>
      <c r="AF993" s="238"/>
      <c r="AG993" s="239"/>
      <c r="AH993" s="239"/>
      <c r="AI993" s="239"/>
      <c r="AJ993" s="238"/>
    </row>
    <row r="994" spans="2:36" ht="52.2" customHeight="1" x14ac:dyDescent="0.3">
      <c r="B994" s="238" t="s">
        <v>180</v>
      </c>
      <c r="C994" s="238" t="s">
        <v>181</v>
      </c>
      <c r="D994" s="238" t="s">
        <v>66</v>
      </c>
      <c r="E994" s="227" t="s">
        <v>67</v>
      </c>
      <c r="F994" s="227" t="s">
        <v>132</v>
      </c>
      <c r="G994" s="227" t="s">
        <v>69</v>
      </c>
      <c r="H994" s="238" t="s">
        <v>70</v>
      </c>
      <c r="I994" s="238" t="s">
        <v>79</v>
      </c>
      <c r="J994" s="11" t="s">
        <v>113</v>
      </c>
      <c r="K994" s="7" t="s">
        <v>114</v>
      </c>
      <c r="L994" s="7" t="s">
        <v>115</v>
      </c>
      <c r="M994" s="7">
        <v>2</v>
      </c>
      <c r="N994" s="239" t="s">
        <v>108</v>
      </c>
      <c r="O994" s="238" t="s">
        <v>170</v>
      </c>
      <c r="P994" s="238" t="s">
        <v>75</v>
      </c>
      <c r="Q994" s="238" t="s">
        <v>76</v>
      </c>
      <c r="R994" s="265" t="s">
        <v>77</v>
      </c>
      <c r="S994" s="265" t="s">
        <v>109</v>
      </c>
      <c r="T994" s="271">
        <f>V994+Y994</f>
        <v>132947.5</v>
      </c>
      <c r="U994" s="271">
        <f>T994/M995</f>
        <v>66473.75</v>
      </c>
      <c r="V994" s="261">
        <v>113005.38</v>
      </c>
      <c r="W994" s="261" t="s">
        <v>79</v>
      </c>
      <c r="X994" s="261" t="s">
        <v>79</v>
      </c>
      <c r="Y994" s="261">
        <v>19942.12</v>
      </c>
      <c r="Z994" s="261" t="s">
        <v>79</v>
      </c>
      <c r="AA994" s="261" t="s">
        <v>79</v>
      </c>
      <c r="AB994" s="261">
        <v>10779.53</v>
      </c>
      <c r="AC994" s="239" t="s">
        <v>80</v>
      </c>
      <c r="AD994" s="278" t="s">
        <v>79</v>
      </c>
      <c r="AE994" s="278">
        <f>V994+Y994</f>
        <v>132947.5</v>
      </c>
      <c r="AF994" s="239" t="s">
        <v>79</v>
      </c>
      <c r="AG994" s="239" t="s">
        <v>33</v>
      </c>
      <c r="AH994" s="239" t="s">
        <v>252</v>
      </c>
      <c r="AI994" s="239" t="s">
        <v>166</v>
      </c>
      <c r="AJ994" s="239"/>
    </row>
    <row r="995" spans="2:36" ht="55.2" x14ac:dyDescent="0.3">
      <c r="B995" s="238"/>
      <c r="C995" s="238"/>
      <c r="D995" s="238"/>
      <c r="E995" s="227"/>
      <c r="F995" s="227"/>
      <c r="G995" s="227"/>
      <c r="H995" s="238"/>
      <c r="I995" s="238"/>
      <c r="J995" s="11" t="s">
        <v>116</v>
      </c>
      <c r="K995" s="7" t="s">
        <v>117</v>
      </c>
      <c r="L995" s="7" t="s">
        <v>85</v>
      </c>
      <c r="M995" s="7">
        <v>2</v>
      </c>
      <c r="N995" s="239"/>
      <c r="O995" s="238"/>
      <c r="P995" s="238"/>
      <c r="Q995" s="238"/>
      <c r="R995" s="265"/>
      <c r="S995" s="265"/>
      <c r="T995" s="271"/>
      <c r="U995" s="271"/>
      <c r="V995" s="261"/>
      <c r="W995" s="261"/>
      <c r="X995" s="261"/>
      <c r="Y995" s="261"/>
      <c r="Z995" s="261"/>
      <c r="AA995" s="261"/>
      <c r="AB995" s="261"/>
      <c r="AC995" s="239"/>
      <c r="AD995" s="278"/>
      <c r="AE995" s="278"/>
      <c r="AF995" s="238"/>
      <c r="AG995" s="239"/>
      <c r="AH995" s="239"/>
      <c r="AI995" s="239"/>
      <c r="AJ995" s="238"/>
    </row>
    <row r="996" spans="2:36" ht="41.4" x14ac:dyDescent="0.3">
      <c r="B996" s="238"/>
      <c r="C996" s="238"/>
      <c r="D996" s="238"/>
      <c r="E996" s="227"/>
      <c r="F996" s="227"/>
      <c r="G996" s="227"/>
      <c r="H996" s="238"/>
      <c r="I996" s="238"/>
      <c r="J996" s="11" t="s">
        <v>208</v>
      </c>
      <c r="K996" s="7" t="s">
        <v>118</v>
      </c>
      <c r="L996" s="7" t="s">
        <v>119</v>
      </c>
      <c r="M996" s="7">
        <v>2</v>
      </c>
      <c r="N996" s="239"/>
      <c r="O996" s="238"/>
      <c r="P996" s="238"/>
      <c r="Q996" s="238"/>
      <c r="R996" s="265"/>
      <c r="S996" s="265"/>
      <c r="T996" s="271"/>
      <c r="U996" s="271"/>
      <c r="V996" s="261"/>
      <c r="W996" s="261"/>
      <c r="X996" s="261"/>
      <c r="Y996" s="261"/>
      <c r="Z996" s="261"/>
      <c r="AA996" s="261"/>
      <c r="AB996" s="261"/>
      <c r="AC996" s="239"/>
      <c r="AD996" s="278"/>
      <c r="AE996" s="278"/>
      <c r="AF996" s="238"/>
      <c r="AG996" s="239"/>
      <c r="AH996" s="239"/>
      <c r="AI996" s="239"/>
      <c r="AJ996" s="238"/>
    </row>
    <row r="997" spans="2:36" ht="47.7" customHeight="1" x14ac:dyDescent="0.3">
      <c r="B997" s="238"/>
      <c r="C997" s="238"/>
      <c r="D997" s="238"/>
      <c r="E997" s="227"/>
      <c r="F997" s="227"/>
      <c r="G997" s="227"/>
      <c r="H997" s="238"/>
      <c r="I997" s="238"/>
      <c r="J997" s="11" t="s">
        <v>120</v>
      </c>
      <c r="K997" s="7" t="s">
        <v>121</v>
      </c>
      <c r="L997" s="7" t="s">
        <v>119</v>
      </c>
      <c r="M997" s="63">
        <v>2</v>
      </c>
      <c r="N997" s="239"/>
      <c r="O997" s="238"/>
      <c r="P997" s="238"/>
      <c r="Q997" s="238"/>
      <c r="R997" s="265"/>
      <c r="S997" s="265"/>
      <c r="T997" s="271"/>
      <c r="U997" s="271"/>
      <c r="V997" s="261"/>
      <c r="W997" s="261"/>
      <c r="X997" s="261"/>
      <c r="Y997" s="261"/>
      <c r="Z997" s="261"/>
      <c r="AA997" s="261"/>
      <c r="AB997" s="261"/>
      <c r="AC997" s="239"/>
      <c r="AD997" s="278"/>
      <c r="AE997" s="278"/>
      <c r="AF997" s="238"/>
      <c r="AG997" s="239"/>
      <c r="AH997" s="239"/>
      <c r="AI997" s="239"/>
      <c r="AJ997" s="238"/>
    </row>
    <row r="998" spans="2:36" s="79" customFormat="1" ht="132" customHeight="1" x14ac:dyDescent="0.3">
      <c r="B998" s="231" t="s">
        <v>524</v>
      </c>
      <c r="C998" s="238" t="s">
        <v>539</v>
      </c>
      <c r="D998" s="231" t="s">
        <v>106</v>
      </c>
      <c r="E998" s="226" t="s">
        <v>67</v>
      </c>
      <c r="F998" s="287" t="s">
        <v>134</v>
      </c>
      <c r="G998" s="226" t="s">
        <v>147</v>
      </c>
      <c r="H998" s="288" t="s">
        <v>70</v>
      </c>
      <c r="I998" s="288" t="s">
        <v>79</v>
      </c>
      <c r="J998" s="11" t="s">
        <v>207</v>
      </c>
      <c r="K998" s="7" t="s">
        <v>107</v>
      </c>
      <c r="L998" s="7" t="s">
        <v>86</v>
      </c>
      <c r="M998" s="7">
        <v>40</v>
      </c>
      <c r="N998" s="272" t="s">
        <v>108</v>
      </c>
      <c r="O998" s="227" t="s">
        <v>525</v>
      </c>
      <c r="P998" s="231" t="s">
        <v>75</v>
      </c>
      <c r="Q998" s="231" t="s">
        <v>76</v>
      </c>
      <c r="R998" s="262" t="s">
        <v>77</v>
      </c>
      <c r="S998" s="262" t="s">
        <v>109</v>
      </c>
      <c r="T998" s="266">
        <f>V998+Y998</f>
        <v>119840.01</v>
      </c>
      <c r="U998" s="266" t="s">
        <v>79</v>
      </c>
      <c r="V998" s="283">
        <v>101864.01</v>
      </c>
      <c r="W998" s="424" t="s">
        <v>98</v>
      </c>
      <c r="X998" s="252" t="s">
        <v>98</v>
      </c>
      <c r="Y998" s="424">
        <v>17976</v>
      </c>
      <c r="Z998" s="424" t="s">
        <v>98</v>
      </c>
      <c r="AA998" s="252" t="s">
        <v>98</v>
      </c>
      <c r="AB998" s="252">
        <v>9716.76</v>
      </c>
      <c r="AC998" s="247" t="s">
        <v>149</v>
      </c>
      <c r="AD998" s="274" t="s">
        <v>79</v>
      </c>
      <c r="AE998" s="274">
        <f>V998+Y998</f>
        <v>119840.01</v>
      </c>
      <c r="AF998" s="247" t="s">
        <v>79</v>
      </c>
      <c r="AG998" s="247" t="s">
        <v>33</v>
      </c>
      <c r="AH998" s="247" t="s">
        <v>174</v>
      </c>
      <c r="AI998" s="247" t="s">
        <v>694</v>
      </c>
      <c r="AJ998" s="247"/>
    </row>
    <row r="999" spans="2:36" s="79" customFormat="1" ht="86.1" customHeight="1" x14ac:dyDescent="0.3">
      <c r="B999" s="232"/>
      <c r="C999" s="238"/>
      <c r="D999" s="232"/>
      <c r="E999" s="234"/>
      <c r="F999" s="234"/>
      <c r="G999" s="234"/>
      <c r="H999" s="232"/>
      <c r="I999" s="232"/>
      <c r="J999" s="11" t="s">
        <v>111</v>
      </c>
      <c r="K999" s="7" t="s">
        <v>112</v>
      </c>
      <c r="L999" s="7" t="s">
        <v>85</v>
      </c>
      <c r="M999" s="108">
        <v>1</v>
      </c>
      <c r="N999" s="248"/>
      <c r="O999" s="227"/>
      <c r="P999" s="232"/>
      <c r="Q999" s="232"/>
      <c r="R999" s="263"/>
      <c r="S999" s="263"/>
      <c r="T999" s="267"/>
      <c r="U999" s="267"/>
      <c r="V999" s="284"/>
      <c r="W999" s="425"/>
      <c r="X999" s="253"/>
      <c r="Y999" s="425"/>
      <c r="Z999" s="425"/>
      <c r="AA999" s="253"/>
      <c r="AB999" s="253"/>
      <c r="AC999" s="248"/>
      <c r="AD999" s="275"/>
      <c r="AE999" s="275"/>
      <c r="AF999" s="232"/>
      <c r="AG999" s="248"/>
      <c r="AH999" s="248"/>
      <c r="AI999" s="248"/>
      <c r="AJ999" s="232"/>
    </row>
    <row r="1000" spans="2:36" s="79" customFormat="1" ht="59.1" customHeight="1" x14ac:dyDescent="0.3">
      <c r="B1000" s="233"/>
      <c r="C1000" s="238"/>
      <c r="D1000" s="233"/>
      <c r="E1000" s="273"/>
      <c r="F1000" s="273"/>
      <c r="G1000" s="273"/>
      <c r="H1000" s="233"/>
      <c r="I1000" s="233"/>
      <c r="J1000" s="11" t="s">
        <v>127</v>
      </c>
      <c r="K1000" s="7" t="s">
        <v>128</v>
      </c>
      <c r="L1000" s="7" t="s">
        <v>85</v>
      </c>
      <c r="M1000" s="7">
        <v>56</v>
      </c>
      <c r="N1000" s="249"/>
      <c r="O1000" s="227"/>
      <c r="P1000" s="233"/>
      <c r="Q1000" s="233"/>
      <c r="R1000" s="264"/>
      <c r="S1000" s="264"/>
      <c r="T1000" s="268"/>
      <c r="U1000" s="268"/>
      <c r="V1000" s="285"/>
      <c r="W1000" s="426"/>
      <c r="X1000" s="254"/>
      <c r="Y1000" s="426"/>
      <c r="Z1000" s="426"/>
      <c r="AA1000" s="254"/>
      <c r="AB1000" s="254"/>
      <c r="AC1000" s="249"/>
      <c r="AD1000" s="276"/>
      <c r="AE1000" s="276"/>
      <c r="AF1000" s="233"/>
      <c r="AG1000" s="249"/>
      <c r="AH1000" s="249"/>
      <c r="AI1000" s="249"/>
      <c r="AJ1000" s="233"/>
    </row>
    <row r="1001" spans="2:36" s="79" customFormat="1" ht="132" customHeight="1" x14ac:dyDescent="0.3">
      <c r="B1001" s="231" t="s">
        <v>526</v>
      </c>
      <c r="C1001" s="238" t="s">
        <v>540</v>
      </c>
      <c r="D1001" s="231" t="s">
        <v>106</v>
      </c>
      <c r="E1001" s="226" t="s">
        <v>67</v>
      </c>
      <c r="F1001" s="287" t="s">
        <v>134</v>
      </c>
      <c r="G1001" s="226" t="s">
        <v>147</v>
      </c>
      <c r="H1001" s="288" t="s">
        <v>70</v>
      </c>
      <c r="I1001" s="288" t="s">
        <v>79</v>
      </c>
      <c r="J1001" s="11" t="s">
        <v>207</v>
      </c>
      <c r="K1001" s="7" t="s">
        <v>107</v>
      </c>
      <c r="L1001" s="7" t="s">
        <v>86</v>
      </c>
      <c r="M1001" s="7">
        <v>40</v>
      </c>
      <c r="N1001" s="272" t="s">
        <v>108</v>
      </c>
      <c r="O1001" s="227" t="s">
        <v>525</v>
      </c>
      <c r="P1001" s="231" t="s">
        <v>75</v>
      </c>
      <c r="Q1001" s="231" t="s">
        <v>76</v>
      </c>
      <c r="R1001" s="262" t="s">
        <v>77</v>
      </c>
      <c r="S1001" s="262" t="s">
        <v>109</v>
      </c>
      <c r="T1001" s="266">
        <f>V1001+Y1001</f>
        <v>47668.490000000005</v>
      </c>
      <c r="U1001" s="266" t="s">
        <v>79</v>
      </c>
      <c r="V1001" s="283">
        <v>40518.22</v>
      </c>
      <c r="W1001" s="283" t="s">
        <v>98</v>
      </c>
      <c r="X1001" s="252" t="s">
        <v>98</v>
      </c>
      <c r="Y1001" s="283">
        <v>7150.27</v>
      </c>
      <c r="Z1001" s="283" t="s">
        <v>98</v>
      </c>
      <c r="AA1001" s="252" t="s">
        <v>98</v>
      </c>
      <c r="AB1001" s="252">
        <v>3865.02</v>
      </c>
      <c r="AC1001" s="247" t="s">
        <v>149</v>
      </c>
      <c r="AD1001" s="274" t="s">
        <v>79</v>
      </c>
      <c r="AE1001" s="274">
        <f>V1001+Y1001</f>
        <v>47668.490000000005</v>
      </c>
      <c r="AF1001" s="247" t="s">
        <v>79</v>
      </c>
      <c r="AG1001" s="247" t="s">
        <v>33</v>
      </c>
      <c r="AH1001" s="247" t="s">
        <v>174</v>
      </c>
      <c r="AI1001" s="247" t="s">
        <v>158</v>
      </c>
      <c r="AJ1001" s="247"/>
    </row>
    <row r="1002" spans="2:36" s="79" customFormat="1" ht="86.1" customHeight="1" x14ac:dyDescent="0.3">
      <c r="B1002" s="232"/>
      <c r="C1002" s="238"/>
      <c r="D1002" s="232"/>
      <c r="E1002" s="234"/>
      <c r="F1002" s="234"/>
      <c r="G1002" s="234"/>
      <c r="H1002" s="232"/>
      <c r="I1002" s="232"/>
      <c r="J1002" s="11" t="s">
        <v>111</v>
      </c>
      <c r="K1002" s="7" t="s">
        <v>112</v>
      </c>
      <c r="L1002" s="7" t="s">
        <v>85</v>
      </c>
      <c r="M1002" s="7">
        <v>1</v>
      </c>
      <c r="N1002" s="248"/>
      <c r="O1002" s="227"/>
      <c r="P1002" s="232"/>
      <c r="Q1002" s="232"/>
      <c r="R1002" s="263"/>
      <c r="S1002" s="263"/>
      <c r="T1002" s="267"/>
      <c r="U1002" s="267"/>
      <c r="V1002" s="284"/>
      <c r="W1002" s="284"/>
      <c r="X1002" s="253"/>
      <c r="Y1002" s="284"/>
      <c r="Z1002" s="284"/>
      <c r="AA1002" s="253"/>
      <c r="AB1002" s="253"/>
      <c r="AC1002" s="248"/>
      <c r="AD1002" s="275"/>
      <c r="AE1002" s="275"/>
      <c r="AF1002" s="232"/>
      <c r="AG1002" s="248"/>
      <c r="AH1002" s="248"/>
      <c r="AI1002" s="248"/>
      <c r="AJ1002" s="232"/>
    </row>
    <row r="1003" spans="2:36" s="79" customFormat="1" ht="59.1" customHeight="1" x14ac:dyDescent="0.3">
      <c r="B1003" s="233"/>
      <c r="C1003" s="238"/>
      <c r="D1003" s="233"/>
      <c r="E1003" s="273"/>
      <c r="F1003" s="273"/>
      <c r="G1003" s="273"/>
      <c r="H1003" s="233"/>
      <c r="I1003" s="233"/>
      <c r="J1003" s="11" t="s">
        <v>127</v>
      </c>
      <c r="K1003" s="7" t="s">
        <v>128</v>
      </c>
      <c r="L1003" s="7" t="s">
        <v>85</v>
      </c>
      <c r="M1003" s="7">
        <v>45</v>
      </c>
      <c r="N1003" s="249"/>
      <c r="O1003" s="227"/>
      <c r="P1003" s="233"/>
      <c r="Q1003" s="233"/>
      <c r="R1003" s="264"/>
      <c r="S1003" s="264"/>
      <c r="T1003" s="268"/>
      <c r="U1003" s="268"/>
      <c r="V1003" s="285"/>
      <c r="W1003" s="285"/>
      <c r="X1003" s="254"/>
      <c r="Y1003" s="285"/>
      <c r="Z1003" s="285"/>
      <c r="AA1003" s="254"/>
      <c r="AB1003" s="254"/>
      <c r="AC1003" s="249"/>
      <c r="AD1003" s="276"/>
      <c r="AE1003" s="276"/>
      <c r="AF1003" s="233"/>
      <c r="AG1003" s="249"/>
      <c r="AH1003" s="249"/>
      <c r="AI1003" s="249"/>
      <c r="AJ1003" s="233"/>
    </row>
    <row r="1004" spans="2:36" s="79" customFormat="1" ht="132" customHeight="1" x14ac:dyDescent="0.3">
      <c r="B1004" s="231" t="s">
        <v>527</v>
      </c>
      <c r="C1004" s="238" t="s">
        <v>541</v>
      </c>
      <c r="D1004" s="231" t="s">
        <v>106</v>
      </c>
      <c r="E1004" s="226" t="s">
        <v>67</v>
      </c>
      <c r="F1004" s="287" t="s">
        <v>134</v>
      </c>
      <c r="G1004" s="226" t="s">
        <v>147</v>
      </c>
      <c r="H1004" s="288" t="s">
        <v>70</v>
      </c>
      <c r="I1004" s="288" t="s">
        <v>79</v>
      </c>
      <c r="J1004" s="11" t="s">
        <v>207</v>
      </c>
      <c r="K1004" s="7" t="s">
        <v>107</v>
      </c>
      <c r="L1004" s="7" t="s">
        <v>86</v>
      </c>
      <c r="M1004" s="7">
        <v>40</v>
      </c>
      <c r="N1004" s="272" t="s">
        <v>108</v>
      </c>
      <c r="O1004" s="227" t="s">
        <v>525</v>
      </c>
      <c r="P1004" s="231" t="s">
        <v>75</v>
      </c>
      <c r="Q1004" s="231" t="s">
        <v>76</v>
      </c>
      <c r="R1004" s="262" t="s">
        <v>77</v>
      </c>
      <c r="S1004" s="262" t="s">
        <v>109</v>
      </c>
      <c r="T1004" s="266">
        <f>V1004+Y1004</f>
        <v>54570</v>
      </c>
      <c r="U1004" s="266" t="s">
        <v>79</v>
      </c>
      <c r="V1004" s="283">
        <v>46384.5</v>
      </c>
      <c r="W1004" s="283" t="s">
        <v>98</v>
      </c>
      <c r="X1004" s="252" t="s">
        <v>98</v>
      </c>
      <c r="Y1004" s="283">
        <v>8185.5</v>
      </c>
      <c r="Z1004" s="283" t="s">
        <v>98</v>
      </c>
      <c r="AA1004" s="252" t="s">
        <v>98</v>
      </c>
      <c r="AB1004" s="252">
        <v>4424.59</v>
      </c>
      <c r="AC1004" s="247" t="s">
        <v>149</v>
      </c>
      <c r="AD1004" s="274" t="s">
        <v>79</v>
      </c>
      <c r="AE1004" s="274">
        <f>V1004+Y1004</f>
        <v>54570</v>
      </c>
      <c r="AF1004" s="247" t="s">
        <v>79</v>
      </c>
      <c r="AG1004" s="247" t="s">
        <v>33</v>
      </c>
      <c r="AH1004" s="247" t="s">
        <v>174</v>
      </c>
      <c r="AI1004" s="247" t="s">
        <v>176</v>
      </c>
      <c r="AJ1004" s="247"/>
    </row>
    <row r="1005" spans="2:36" s="79" customFormat="1" ht="86.1" customHeight="1" x14ac:dyDescent="0.3">
      <c r="B1005" s="232"/>
      <c r="C1005" s="238"/>
      <c r="D1005" s="232"/>
      <c r="E1005" s="234"/>
      <c r="F1005" s="234"/>
      <c r="G1005" s="234"/>
      <c r="H1005" s="232"/>
      <c r="I1005" s="232"/>
      <c r="J1005" s="11" t="s">
        <v>111</v>
      </c>
      <c r="K1005" s="7" t="s">
        <v>112</v>
      </c>
      <c r="L1005" s="7" t="s">
        <v>85</v>
      </c>
      <c r="M1005" s="7">
        <v>1</v>
      </c>
      <c r="N1005" s="248"/>
      <c r="O1005" s="227"/>
      <c r="P1005" s="232"/>
      <c r="Q1005" s="232"/>
      <c r="R1005" s="263"/>
      <c r="S1005" s="263"/>
      <c r="T1005" s="267"/>
      <c r="U1005" s="267"/>
      <c r="V1005" s="284"/>
      <c r="W1005" s="284"/>
      <c r="X1005" s="253"/>
      <c r="Y1005" s="284"/>
      <c r="Z1005" s="284"/>
      <c r="AA1005" s="253"/>
      <c r="AB1005" s="253"/>
      <c r="AC1005" s="248"/>
      <c r="AD1005" s="275"/>
      <c r="AE1005" s="275"/>
      <c r="AF1005" s="232"/>
      <c r="AG1005" s="248"/>
      <c r="AH1005" s="248"/>
      <c r="AI1005" s="248"/>
      <c r="AJ1005" s="232"/>
    </row>
    <row r="1006" spans="2:36" s="79" customFormat="1" ht="59.1" customHeight="1" x14ac:dyDescent="0.3">
      <c r="B1006" s="233"/>
      <c r="C1006" s="238"/>
      <c r="D1006" s="233"/>
      <c r="E1006" s="273"/>
      <c r="F1006" s="273"/>
      <c r="G1006" s="273"/>
      <c r="H1006" s="233"/>
      <c r="I1006" s="233"/>
      <c r="J1006" s="11" t="s">
        <v>127</v>
      </c>
      <c r="K1006" s="7" t="s">
        <v>128</v>
      </c>
      <c r="L1006" s="7" t="s">
        <v>85</v>
      </c>
      <c r="M1006" s="7">
        <v>30</v>
      </c>
      <c r="N1006" s="249"/>
      <c r="O1006" s="227"/>
      <c r="P1006" s="233"/>
      <c r="Q1006" s="233"/>
      <c r="R1006" s="264"/>
      <c r="S1006" s="264"/>
      <c r="T1006" s="268"/>
      <c r="U1006" s="268"/>
      <c r="V1006" s="285"/>
      <c r="W1006" s="285"/>
      <c r="X1006" s="254"/>
      <c r="Y1006" s="285"/>
      <c r="Z1006" s="285"/>
      <c r="AA1006" s="254"/>
      <c r="AB1006" s="254"/>
      <c r="AC1006" s="249"/>
      <c r="AD1006" s="276"/>
      <c r="AE1006" s="276"/>
      <c r="AF1006" s="233"/>
      <c r="AG1006" s="249"/>
      <c r="AH1006" s="249"/>
      <c r="AI1006" s="249"/>
      <c r="AJ1006" s="233"/>
    </row>
    <row r="1007" spans="2:36" s="79" customFormat="1" ht="132" customHeight="1" x14ac:dyDescent="0.3">
      <c r="B1007" s="231" t="s">
        <v>528</v>
      </c>
      <c r="C1007" s="238" t="s">
        <v>542</v>
      </c>
      <c r="D1007" s="231" t="s">
        <v>106</v>
      </c>
      <c r="E1007" s="226" t="s">
        <v>67</v>
      </c>
      <c r="F1007" s="287" t="s">
        <v>134</v>
      </c>
      <c r="G1007" s="226" t="s">
        <v>147</v>
      </c>
      <c r="H1007" s="288" t="s">
        <v>70</v>
      </c>
      <c r="I1007" s="288" t="s">
        <v>79</v>
      </c>
      <c r="J1007" s="11" t="s">
        <v>207</v>
      </c>
      <c r="K1007" s="7" t="s">
        <v>107</v>
      </c>
      <c r="L1007" s="7" t="s">
        <v>86</v>
      </c>
      <c r="M1007" s="7">
        <v>40</v>
      </c>
      <c r="N1007" s="272" t="s">
        <v>108</v>
      </c>
      <c r="O1007" s="227" t="s">
        <v>525</v>
      </c>
      <c r="P1007" s="231" t="s">
        <v>75</v>
      </c>
      <c r="Q1007" s="231" t="s">
        <v>76</v>
      </c>
      <c r="R1007" s="262" t="s">
        <v>77</v>
      </c>
      <c r="S1007" s="262" t="s">
        <v>109</v>
      </c>
      <c r="T1007" s="266">
        <f>V1007+Y1007</f>
        <v>109782</v>
      </c>
      <c r="U1007" s="266" t="s">
        <v>79</v>
      </c>
      <c r="V1007" s="283">
        <v>93314.7</v>
      </c>
      <c r="W1007" s="283" t="s">
        <v>98</v>
      </c>
      <c r="X1007" s="252" t="s">
        <v>98</v>
      </c>
      <c r="Y1007" s="283">
        <v>16467.3</v>
      </c>
      <c r="Z1007" s="283" t="s">
        <v>98</v>
      </c>
      <c r="AA1007" s="252" t="s">
        <v>98</v>
      </c>
      <c r="AB1007" s="252">
        <v>8901.24</v>
      </c>
      <c r="AC1007" s="247" t="s">
        <v>149</v>
      </c>
      <c r="AD1007" s="274" t="s">
        <v>79</v>
      </c>
      <c r="AE1007" s="274">
        <f>V1007+Y1007</f>
        <v>109782</v>
      </c>
      <c r="AF1007" s="247" t="s">
        <v>79</v>
      </c>
      <c r="AG1007" s="247" t="s">
        <v>33</v>
      </c>
      <c r="AH1007" s="247" t="s">
        <v>174</v>
      </c>
      <c r="AI1007" s="247" t="s">
        <v>158</v>
      </c>
      <c r="AJ1007" s="247"/>
    </row>
    <row r="1008" spans="2:36" s="79" customFormat="1" ht="86.1" customHeight="1" x14ac:dyDescent="0.3">
      <c r="B1008" s="232"/>
      <c r="C1008" s="238"/>
      <c r="D1008" s="232"/>
      <c r="E1008" s="234"/>
      <c r="F1008" s="234"/>
      <c r="G1008" s="234"/>
      <c r="H1008" s="232"/>
      <c r="I1008" s="232"/>
      <c r="J1008" s="11" t="s">
        <v>111</v>
      </c>
      <c r="K1008" s="7" t="s">
        <v>112</v>
      </c>
      <c r="L1008" s="7" t="s">
        <v>85</v>
      </c>
      <c r="M1008" s="7">
        <v>1</v>
      </c>
      <c r="N1008" s="248"/>
      <c r="O1008" s="227"/>
      <c r="P1008" s="232"/>
      <c r="Q1008" s="232"/>
      <c r="R1008" s="263"/>
      <c r="S1008" s="263"/>
      <c r="T1008" s="267"/>
      <c r="U1008" s="267"/>
      <c r="V1008" s="284"/>
      <c r="W1008" s="284"/>
      <c r="X1008" s="253"/>
      <c r="Y1008" s="284"/>
      <c r="Z1008" s="284"/>
      <c r="AA1008" s="253"/>
      <c r="AB1008" s="253"/>
      <c r="AC1008" s="248"/>
      <c r="AD1008" s="275"/>
      <c r="AE1008" s="275"/>
      <c r="AF1008" s="232"/>
      <c r="AG1008" s="248"/>
      <c r="AH1008" s="248"/>
      <c r="AI1008" s="248"/>
      <c r="AJ1008" s="232"/>
    </row>
    <row r="1009" spans="2:36" s="79" customFormat="1" ht="59.1" customHeight="1" x14ac:dyDescent="0.3">
      <c r="B1009" s="233"/>
      <c r="C1009" s="238"/>
      <c r="D1009" s="233"/>
      <c r="E1009" s="273"/>
      <c r="F1009" s="273"/>
      <c r="G1009" s="273"/>
      <c r="H1009" s="233"/>
      <c r="I1009" s="233"/>
      <c r="J1009" s="11" t="s">
        <v>127</v>
      </c>
      <c r="K1009" s="7" t="s">
        <v>128</v>
      </c>
      <c r="L1009" s="7" t="s">
        <v>85</v>
      </c>
      <c r="M1009" s="7">
        <v>27</v>
      </c>
      <c r="N1009" s="249"/>
      <c r="O1009" s="227"/>
      <c r="P1009" s="233"/>
      <c r="Q1009" s="233"/>
      <c r="R1009" s="264"/>
      <c r="S1009" s="264"/>
      <c r="T1009" s="268"/>
      <c r="U1009" s="268"/>
      <c r="V1009" s="285"/>
      <c r="W1009" s="285"/>
      <c r="X1009" s="254"/>
      <c r="Y1009" s="285"/>
      <c r="Z1009" s="285"/>
      <c r="AA1009" s="254"/>
      <c r="AB1009" s="254"/>
      <c r="AC1009" s="249"/>
      <c r="AD1009" s="276"/>
      <c r="AE1009" s="276"/>
      <c r="AF1009" s="233"/>
      <c r="AG1009" s="249"/>
      <c r="AH1009" s="249"/>
      <c r="AI1009" s="249"/>
      <c r="AJ1009" s="233"/>
    </row>
    <row r="1010" spans="2:36" s="79" customFormat="1" ht="132" customHeight="1" x14ac:dyDescent="0.3">
      <c r="B1010" s="231" t="s">
        <v>529</v>
      </c>
      <c r="C1010" s="238" t="s">
        <v>543</v>
      </c>
      <c r="D1010" s="231" t="s">
        <v>106</v>
      </c>
      <c r="E1010" s="226" t="s">
        <v>67</v>
      </c>
      <c r="F1010" s="287" t="s">
        <v>134</v>
      </c>
      <c r="G1010" s="226" t="s">
        <v>147</v>
      </c>
      <c r="H1010" s="288" t="s">
        <v>70</v>
      </c>
      <c r="I1010" s="288" t="s">
        <v>79</v>
      </c>
      <c r="J1010" s="11" t="s">
        <v>207</v>
      </c>
      <c r="K1010" s="7" t="s">
        <v>107</v>
      </c>
      <c r="L1010" s="7" t="s">
        <v>86</v>
      </c>
      <c r="M1010" s="7">
        <v>40</v>
      </c>
      <c r="N1010" s="272" t="s">
        <v>108</v>
      </c>
      <c r="O1010" s="227" t="s">
        <v>525</v>
      </c>
      <c r="P1010" s="231" t="s">
        <v>75</v>
      </c>
      <c r="Q1010" s="231" t="s">
        <v>76</v>
      </c>
      <c r="R1010" s="262" t="s">
        <v>77</v>
      </c>
      <c r="S1010" s="262" t="s">
        <v>109</v>
      </c>
      <c r="T1010" s="266">
        <f>V1010+Y1010</f>
        <v>72225</v>
      </c>
      <c r="U1010" s="266" t="s">
        <v>79</v>
      </c>
      <c r="V1010" s="283">
        <v>61391.25</v>
      </c>
      <c r="W1010" s="283" t="s">
        <v>98</v>
      </c>
      <c r="X1010" s="252" t="s">
        <v>98</v>
      </c>
      <c r="Y1010" s="283">
        <v>10833.75</v>
      </c>
      <c r="Z1010" s="283" t="s">
        <v>98</v>
      </c>
      <c r="AA1010" s="252" t="s">
        <v>98</v>
      </c>
      <c r="AB1010" s="252">
        <v>5856.08</v>
      </c>
      <c r="AC1010" s="247" t="s">
        <v>149</v>
      </c>
      <c r="AD1010" s="274" t="s">
        <v>79</v>
      </c>
      <c r="AE1010" s="274">
        <f>V1010+Y1010</f>
        <v>72225</v>
      </c>
      <c r="AF1010" s="247" t="s">
        <v>79</v>
      </c>
      <c r="AG1010" s="247" t="s">
        <v>33</v>
      </c>
      <c r="AH1010" s="247" t="s">
        <v>174</v>
      </c>
      <c r="AI1010" s="247" t="s">
        <v>158</v>
      </c>
      <c r="AJ1010" s="247"/>
    </row>
    <row r="1011" spans="2:36" s="79" customFormat="1" ht="86.1" customHeight="1" x14ac:dyDescent="0.3">
      <c r="B1011" s="232"/>
      <c r="C1011" s="238"/>
      <c r="D1011" s="232"/>
      <c r="E1011" s="234"/>
      <c r="F1011" s="234"/>
      <c r="G1011" s="234"/>
      <c r="H1011" s="232"/>
      <c r="I1011" s="232"/>
      <c r="J1011" s="11" t="s">
        <v>111</v>
      </c>
      <c r="K1011" s="7" t="s">
        <v>112</v>
      </c>
      <c r="L1011" s="7" t="s">
        <v>85</v>
      </c>
      <c r="M1011" s="7">
        <v>1</v>
      </c>
      <c r="N1011" s="248"/>
      <c r="O1011" s="227"/>
      <c r="P1011" s="232"/>
      <c r="Q1011" s="232"/>
      <c r="R1011" s="263"/>
      <c r="S1011" s="263"/>
      <c r="T1011" s="267"/>
      <c r="U1011" s="267"/>
      <c r="V1011" s="284"/>
      <c r="W1011" s="284"/>
      <c r="X1011" s="253"/>
      <c r="Y1011" s="284"/>
      <c r="Z1011" s="284"/>
      <c r="AA1011" s="253"/>
      <c r="AB1011" s="253"/>
      <c r="AC1011" s="248"/>
      <c r="AD1011" s="275"/>
      <c r="AE1011" s="275"/>
      <c r="AF1011" s="232"/>
      <c r="AG1011" s="248"/>
      <c r="AH1011" s="248"/>
      <c r="AI1011" s="248"/>
      <c r="AJ1011" s="232"/>
    </row>
    <row r="1012" spans="2:36" s="79" customFormat="1" ht="59.1" customHeight="1" x14ac:dyDescent="0.3">
      <c r="B1012" s="233"/>
      <c r="C1012" s="238"/>
      <c r="D1012" s="233"/>
      <c r="E1012" s="273"/>
      <c r="F1012" s="273"/>
      <c r="G1012" s="273"/>
      <c r="H1012" s="233"/>
      <c r="I1012" s="233"/>
      <c r="J1012" s="11" t="s">
        <v>127</v>
      </c>
      <c r="K1012" s="7" t="s">
        <v>128</v>
      </c>
      <c r="L1012" s="7" t="s">
        <v>85</v>
      </c>
      <c r="M1012" s="7">
        <v>45</v>
      </c>
      <c r="N1012" s="249"/>
      <c r="O1012" s="227"/>
      <c r="P1012" s="233"/>
      <c r="Q1012" s="233"/>
      <c r="R1012" s="264"/>
      <c r="S1012" s="264"/>
      <c r="T1012" s="268"/>
      <c r="U1012" s="268"/>
      <c r="V1012" s="285"/>
      <c r="W1012" s="285"/>
      <c r="X1012" s="254"/>
      <c r="Y1012" s="285"/>
      <c r="Z1012" s="285"/>
      <c r="AA1012" s="254"/>
      <c r="AB1012" s="254"/>
      <c r="AC1012" s="249"/>
      <c r="AD1012" s="276"/>
      <c r="AE1012" s="276"/>
      <c r="AF1012" s="233"/>
      <c r="AG1012" s="249"/>
      <c r="AH1012" s="249"/>
      <c r="AI1012" s="249"/>
      <c r="AJ1012" s="233"/>
    </row>
    <row r="1013" spans="2:36" s="79" customFormat="1" ht="132" customHeight="1" x14ac:dyDescent="0.3">
      <c r="B1013" s="231" t="s">
        <v>530</v>
      </c>
      <c r="C1013" s="238" t="s">
        <v>544</v>
      </c>
      <c r="D1013" s="231" t="s">
        <v>106</v>
      </c>
      <c r="E1013" s="226" t="s">
        <v>67</v>
      </c>
      <c r="F1013" s="287" t="s">
        <v>134</v>
      </c>
      <c r="G1013" s="226" t="s">
        <v>147</v>
      </c>
      <c r="H1013" s="288" t="s">
        <v>70</v>
      </c>
      <c r="I1013" s="288" t="s">
        <v>79</v>
      </c>
      <c r="J1013" s="11" t="s">
        <v>207</v>
      </c>
      <c r="K1013" s="7" t="s">
        <v>107</v>
      </c>
      <c r="L1013" s="7" t="s">
        <v>86</v>
      </c>
      <c r="M1013" s="7">
        <v>40</v>
      </c>
      <c r="N1013" s="272" t="s">
        <v>108</v>
      </c>
      <c r="O1013" s="227" t="s">
        <v>525</v>
      </c>
      <c r="P1013" s="231" t="s">
        <v>75</v>
      </c>
      <c r="Q1013" s="231" t="s">
        <v>76</v>
      </c>
      <c r="R1013" s="262" t="s">
        <v>77</v>
      </c>
      <c r="S1013" s="262" t="s">
        <v>109</v>
      </c>
      <c r="T1013" s="266">
        <f>V1013+Y1013</f>
        <v>38520</v>
      </c>
      <c r="U1013" s="266" t="s">
        <v>79</v>
      </c>
      <c r="V1013" s="283">
        <v>32742</v>
      </c>
      <c r="W1013" s="283" t="s">
        <v>98</v>
      </c>
      <c r="X1013" s="252" t="s">
        <v>98</v>
      </c>
      <c r="Y1013" s="283">
        <v>5778</v>
      </c>
      <c r="Z1013" s="283" t="s">
        <v>98</v>
      </c>
      <c r="AA1013" s="252" t="s">
        <v>98</v>
      </c>
      <c r="AB1013" s="252">
        <v>3123.24</v>
      </c>
      <c r="AC1013" s="247" t="s">
        <v>149</v>
      </c>
      <c r="AD1013" s="274" t="s">
        <v>79</v>
      </c>
      <c r="AE1013" s="274">
        <f>V1013+Y1013</f>
        <v>38520</v>
      </c>
      <c r="AF1013" s="247" t="s">
        <v>79</v>
      </c>
      <c r="AG1013" s="247" t="s">
        <v>33</v>
      </c>
      <c r="AH1013" s="239" t="s">
        <v>158</v>
      </c>
      <c r="AI1013" s="239" t="s">
        <v>160</v>
      </c>
      <c r="AJ1013" s="247"/>
    </row>
    <row r="1014" spans="2:36" s="79" customFormat="1" ht="86.1" customHeight="1" x14ac:dyDescent="0.3">
      <c r="B1014" s="232"/>
      <c r="C1014" s="238"/>
      <c r="D1014" s="232"/>
      <c r="E1014" s="234"/>
      <c r="F1014" s="234"/>
      <c r="G1014" s="234"/>
      <c r="H1014" s="232"/>
      <c r="I1014" s="232"/>
      <c r="J1014" s="11" t="s">
        <v>111</v>
      </c>
      <c r="K1014" s="7" t="s">
        <v>112</v>
      </c>
      <c r="L1014" s="7" t="s">
        <v>85</v>
      </c>
      <c r="M1014" s="7">
        <v>1</v>
      </c>
      <c r="N1014" s="248"/>
      <c r="O1014" s="227"/>
      <c r="P1014" s="232"/>
      <c r="Q1014" s="232"/>
      <c r="R1014" s="263"/>
      <c r="S1014" s="263"/>
      <c r="T1014" s="267"/>
      <c r="U1014" s="267"/>
      <c r="V1014" s="284"/>
      <c r="W1014" s="284"/>
      <c r="X1014" s="253"/>
      <c r="Y1014" s="284"/>
      <c r="Z1014" s="284"/>
      <c r="AA1014" s="253"/>
      <c r="AB1014" s="253"/>
      <c r="AC1014" s="248"/>
      <c r="AD1014" s="275"/>
      <c r="AE1014" s="275"/>
      <c r="AF1014" s="232"/>
      <c r="AG1014" s="248"/>
      <c r="AH1014" s="239"/>
      <c r="AI1014" s="239"/>
      <c r="AJ1014" s="232"/>
    </row>
    <row r="1015" spans="2:36" s="79" customFormat="1" ht="59.1" customHeight="1" x14ac:dyDescent="0.3">
      <c r="B1015" s="233"/>
      <c r="C1015" s="238"/>
      <c r="D1015" s="233"/>
      <c r="E1015" s="273"/>
      <c r="F1015" s="273"/>
      <c r="G1015" s="273"/>
      <c r="H1015" s="233"/>
      <c r="I1015" s="233"/>
      <c r="J1015" s="11" t="s">
        <v>127</v>
      </c>
      <c r="K1015" s="7" t="s">
        <v>128</v>
      </c>
      <c r="L1015" s="7" t="s">
        <v>85</v>
      </c>
      <c r="M1015" s="7">
        <v>36</v>
      </c>
      <c r="N1015" s="249"/>
      <c r="O1015" s="227"/>
      <c r="P1015" s="233"/>
      <c r="Q1015" s="233"/>
      <c r="R1015" s="264"/>
      <c r="S1015" s="264"/>
      <c r="T1015" s="268"/>
      <c r="U1015" s="268"/>
      <c r="V1015" s="285"/>
      <c r="W1015" s="285"/>
      <c r="X1015" s="254"/>
      <c r="Y1015" s="285"/>
      <c r="Z1015" s="285"/>
      <c r="AA1015" s="254"/>
      <c r="AB1015" s="254"/>
      <c r="AC1015" s="249"/>
      <c r="AD1015" s="276"/>
      <c r="AE1015" s="276"/>
      <c r="AF1015" s="233"/>
      <c r="AG1015" s="249"/>
      <c r="AH1015" s="239"/>
      <c r="AI1015" s="239"/>
      <c r="AJ1015" s="233"/>
    </row>
    <row r="1016" spans="2:36" s="79" customFormat="1" ht="132" customHeight="1" x14ac:dyDescent="0.3">
      <c r="B1016" s="231" t="s">
        <v>531</v>
      </c>
      <c r="C1016" s="238" t="s">
        <v>545</v>
      </c>
      <c r="D1016" s="231" t="s">
        <v>106</v>
      </c>
      <c r="E1016" s="226" t="s">
        <v>67</v>
      </c>
      <c r="F1016" s="287" t="s">
        <v>134</v>
      </c>
      <c r="G1016" s="226" t="s">
        <v>147</v>
      </c>
      <c r="H1016" s="288" t="s">
        <v>70</v>
      </c>
      <c r="I1016" s="288" t="s">
        <v>79</v>
      </c>
      <c r="J1016" s="11" t="s">
        <v>207</v>
      </c>
      <c r="K1016" s="7" t="s">
        <v>107</v>
      </c>
      <c r="L1016" s="7" t="s">
        <v>86</v>
      </c>
      <c r="M1016" s="7">
        <v>40</v>
      </c>
      <c r="N1016" s="272" t="s">
        <v>108</v>
      </c>
      <c r="O1016" s="227" t="s">
        <v>525</v>
      </c>
      <c r="P1016" s="231" t="s">
        <v>75</v>
      </c>
      <c r="Q1016" s="231" t="s">
        <v>76</v>
      </c>
      <c r="R1016" s="262" t="s">
        <v>77</v>
      </c>
      <c r="S1016" s="262" t="s">
        <v>109</v>
      </c>
      <c r="T1016" s="266">
        <f>V1016+Y1016</f>
        <v>68480.009999999995</v>
      </c>
      <c r="U1016" s="266" t="s">
        <v>79</v>
      </c>
      <c r="V1016" s="283">
        <v>58208</v>
      </c>
      <c r="W1016" s="283" t="s">
        <v>98</v>
      </c>
      <c r="X1016" s="252" t="s">
        <v>98</v>
      </c>
      <c r="Y1016" s="283">
        <v>10272.01</v>
      </c>
      <c r="Z1016" s="283" t="s">
        <v>98</v>
      </c>
      <c r="AA1016" s="252" t="s">
        <v>98</v>
      </c>
      <c r="AB1016" s="252">
        <v>5552.43</v>
      </c>
      <c r="AC1016" s="247" t="s">
        <v>149</v>
      </c>
      <c r="AD1016" s="274" t="s">
        <v>79</v>
      </c>
      <c r="AE1016" s="274">
        <f>V1016+Y1016</f>
        <v>68480.009999999995</v>
      </c>
      <c r="AF1016" s="247" t="s">
        <v>79</v>
      </c>
      <c r="AG1016" s="247" t="s">
        <v>33</v>
      </c>
      <c r="AH1016" s="239" t="s">
        <v>158</v>
      </c>
      <c r="AI1016" s="239" t="s">
        <v>160</v>
      </c>
      <c r="AJ1016" s="247"/>
    </row>
    <row r="1017" spans="2:36" s="79" customFormat="1" ht="86.1" customHeight="1" x14ac:dyDescent="0.3">
      <c r="B1017" s="232"/>
      <c r="C1017" s="238"/>
      <c r="D1017" s="232"/>
      <c r="E1017" s="234"/>
      <c r="F1017" s="234"/>
      <c r="G1017" s="234"/>
      <c r="H1017" s="232"/>
      <c r="I1017" s="232"/>
      <c r="J1017" s="11" t="s">
        <v>111</v>
      </c>
      <c r="K1017" s="7" t="s">
        <v>112</v>
      </c>
      <c r="L1017" s="7" t="s">
        <v>85</v>
      </c>
      <c r="M1017" s="7">
        <v>1</v>
      </c>
      <c r="N1017" s="248"/>
      <c r="O1017" s="227"/>
      <c r="P1017" s="232"/>
      <c r="Q1017" s="232"/>
      <c r="R1017" s="263"/>
      <c r="S1017" s="263"/>
      <c r="T1017" s="267"/>
      <c r="U1017" s="267"/>
      <c r="V1017" s="284"/>
      <c r="W1017" s="284"/>
      <c r="X1017" s="253"/>
      <c r="Y1017" s="284"/>
      <c r="Z1017" s="284"/>
      <c r="AA1017" s="253"/>
      <c r="AB1017" s="253"/>
      <c r="AC1017" s="248"/>
      <c r="AD1017" s="275"/>
      <c r="AE1017" s="275"/>
      <c r="AF1017" s="232"/>
      <c r="AG1017" s="248"/>
      <c r="AH1017" s="239"/>
      <c r="AI1017" s="239"/>
      <c r="AJ1017" s="232"/>
    </row>
    <row r="1018" spans="2:36" s="79" customFormat="1" ht="59.1" customHeight="1" x14ac:dyDescent="0.3">
      <c r="B1018" s="233"/>
      <c r="C1018" s="238"/>
      <c r="D1018" s="233"/>
      <c r="E1018" s="273"/>
      <c r="F1018" s="273"/>
      <c r="G1018" s="273"/>
      <c r="H1018" s="233"/>
      <c r="I1018" s="233"/>
      <c r="J1018" s="11" t="s">
        <v>127</v>
      </c>
      <c r="K1018" s="7" t="s">
        <v>128</v>
      </c>
      <c r="L1018" s="7" t="s">
        <v>85</v>
      </c>
      <c r="M1018" s="7">
        <v>32</v>
      </c>
      <c r="N1018" s="249"/>
      <c r="O1018" s="227"/>
      <c r="P1018" s="233"/>
      <c r="Q1018" s="233"/>
      <c r="R1018" s="264"/>
      <c r="S1018" s="264"/>
      <c r="T1018" s="268"/>
      <c r="U1018" s="268"/>
      <c r="V1018" s="285"/>
      <c r="W1018" s="285"/>
      <c r="X1018" s="254"/>
      <c r="Y1018" s="285"/>
      <c r="Z1018" s="285"/>
      <c r="AA1018" s="254"/>
      <c r="AB1018" s="254"/>
      <c r="AC1018" s="249"/>
      <c r="AD1018" s="276"/>
      <c r="AE1018" s="276"/>
      <c r="AF1018" s="233"/>
      <c r="AG1018" s="249"/>
      <c r="AH1018" s="239"/>
      <c r="AI1018" s="239"/>
      <c r="AJ1018" s="233"/>
    </row>
    <row r="1019" spans="2:36" s="79" customFormat="1" ht="132" customHeight="1" x14ac:dyDescent="0.3">
      <c r="B1019" s="231" t="s">
        <v>532</v>
      </c>
      <c r="C1019" s="238" t="s">
        <v>546</v>
      </c>
      <c r="D1019" s="231" t="s">
        <v>106</v>
      </c>
      <c r="E1019" s="226" t="s">
        <v>67</v>
      </c>
      <c r="F1019" s="287" t="s">
        <v>134</v>
      </c>
      <c r="G1019" s="226" t="s">
        <v>147</v>
      </c>
      <c r="H1019" s="288" t="s">
        <v>70</v>
      </c>
      <c r="I1019" s="288" t="s">
        <v>79</v>
      </c>
      <c r="J1019" s="11" t="s">
        <v>207</v>
      </c>
      <c r="K1019" s="7" t="s">
        <v>107</v>
      </c>
      <c r="L1019" s="7" t="s">
        <v>86</v>
      </c>
      <c r="M1019" s="7">
        <v>40</v>
      </c>
      <c r="N1019" s="272" t="s">
        <v>108</v>
      </c>
      <c r="O1019" s="227" t="s">
        <v>525</v>
      </c>
      <c r="P1019" s="231" t="s">
        <v>75</v>
      </c>
      <c r="Q1019" s="231" t="s">
        <v>76</v>
      </c>
      <c r="R1019" s="262" t="s">
        <v>77</v>
      </c>
      <c r="S1019" s="262" t="s">
        <v>109</v>
      </c>
      <c r="T1019" s="266">
        <f>V1019+Y1019</f>
        <v>27820</v>
      </c>
      <c r="U1019" s="266" t="s">
        <v>79</v>
      </c>
      <c r="V1019" s="283">
        <v>23647</v>
      </c>
      <c r="W1019" s="283" t="s">
        <v>98</v>
      </c>
      <c r="X1019" s="252" t="s">
        <v>98</v>
      </c>
      <c r="Y1019" s="283">
        <v>4173</v>
      </c>
      <c r="Z1019" s="283" t="s">
        <v>98</v>
      </c>
      <c r="AA1019" s="252" t="s">
        <v>98</v>
      </c>
      <c r="AB1019" s="252">
        <v>2255.6799999999998</v>
      </c>
      <c r="AC1019" s="247" t="s">
        <v>149</v>
      </c>
      <c r="AD1019" s="274" t="s">
        <v>79</v>
      </c>
      <c r="AE1019" s="274">
        <f>V1019+Y1019</f>
        <v>27820</v>
      </c>
      <c r="AF1019" s="247" t="s">
        <v>79</v>
      </c>
      <c r="AG1019" s="247" t="s">
        <v>33</v>
      </c>
      <c r="AH1019" s="239" t="s">
        <v>158</v>
      </c>
      <c r="AI1019" s="239" t="s">
        <v>160</v>
      </c>
      <c r="AJ1019" s="247"/>
    </row>
    <row r="1020" spans="2:36" s="79" customFormat="1" ht="86.1" customHeight="1" x14ac:dyDescent="0.3">
      <c r="B1020" s="232"/>
      <c r="C1020" s="238"/>
      <c r="D1020" s="232"/>
      <c r="E1020" s="234"/>
      <c r="F1020" s="234"/>
      <c r="G1020" s="234"/>
      <c r="H1020" s="232"/>
      <c r="I1020" s="232"/>
      <c r="J1020" s="11" t="s">
        <v>111</v>
      </c>
      <c r="K1020" s="7" t="s">
        <v>112</v>
      </c>
      <c r="L1020" s="7" t="s">
        <v>85</v>
      </c>
      <c r="M1020" s="7">
        <v>1</v>
      </c>
      <c r="N1020" s="248"/>
      <c r="O1020" s="227"/>
      <c r="P1020" s="232"/>
      <c r="Q1020" s="232"/>
      <c r="R1020" s="263"/>
      <c r="S1020" s="263"/>
      <c r="T1020" s="267"/>
      <c r="U1020" s="267"/>
      <c r="V1020" s="284"/>
      <c r="W1020" s="284"/>
      <c r="X1020" s="253"/>
      <c r="Y1020" s="284"/>
      <c r="Z1020" s="284"/>
      <c r="AA1020" s="253"/>
      <c r="AB1020" s="253"/>
      <c r="AC1020" s="248"/>
      <c r="AD1020" s="275"/>
      <c r="AE1020" s="275"/>
      <c r="AF1020" s="232"/>
      <c r="AG1020" s="248"/>
      <c r="AH1020" s="239"/>
      <c r="AI1020" s="239"/>
      <c r="AJ1020" s="232"/>
    </row>
    <row r="1021" spans="2:36" s="79" customFormat="1" ht="59.1" customHeight="1" x14ac:dyDescent="0.3">
      <c r="B1021" s="233"/>
      <c r="C1021" s="238"/>
      <c r="D1021" s="233"/>
      <c r="E1021" s="273"/>
      <c r="F1021" s="273"/>
      <c r="G1021" s="273"/>
      <c r="H1021" s="233"/>
      <c r="I1021" s="233"/>
      <c r="J1021" s="11" t="s">
        <v>127</v>
      </c>
      <c r="K1021" s="7" t="s">
        <v>128</v>
      </c>
      <c r="L1021" s="7" t="s">
        <v>85</v>
      </c>
      <c r="M1021" s="7">
        <v>20</v>
      </c>
      <c r="N1021" s="249"/>
      <c r="O1021" s="227"/>
      <c r="P1021" s="233"/>
      <c r="Q1021" s="233"/>
      <c r="R1021" s="264"/>
      <c r="S1021" s="264"/>
      <c r="T1021" s="268"/>
      <c r="U1021" s="268"/>
      <c r="V1021" s="285"/>
      <c r="W1021" s="285"/>
      <c r="X1021" s="254"/>
      <c r="Y1021" s="285"/>
      <c r="Z1021" s="285"/>
      <c r="AA1021" s="254"/>
      <c r="AB1021" s="254"/>
      <c r="AC1021" s="249"/>
      <c r="AD1021" s="276"/>
      <c r="AE1021" s="276"/>
      <c r="AF1021" s="233"/>
      <c r="AG1021" s="249"/>
      <c r="AH1021" s="239"/>
      <c r="AI1021" s="239"/>
      <c r="AJ1021" s="233"/>
    </row>
    <row r="1022" spans="2:36" s="109" customFormat="1" ht="132" customHeight="1" x14ac:dyDescent="0.3">
      <c r="B1022" s="306" t="s">
        <v>1159</v>
      </c>
      <c r="C1022" s="270" t="s">
        <v>547</v>
      </c>
      <c r="D1022" s="306" t="s">
        <v>106</v>
      </c>
      <c r="E1022" s="313" t="s">
        <v>67</v>
      </c>
      <c r="F1022" s="448" t="s">
        <v>134</v>
      </c>
      <c r="G1022" s="313" t="s">
        <v>147</v>
      </c>
      <c r="H1022" s="445" t="s">
        <v>70</v>
      </c>
      <c r="I1022" s="445" t="s">
        <v>79</v>
      </c>
      <c r="J1022" s="20" t="s">
        <v>207</v>
      </c>
      <c r="K1022" s="27" t="s">
        <v>107</v>
      </c>
      <c r="L1022" s="27" t="s">
        <v>86</v>
      </c>
      <c r="M1022" s="27">
        <v>40</v>
      </c>
      <c r="N1022" s="446" t="s">
        <v>108</v>
      </c>
      <c r="O1022" s="322" t="s">
        <v>525</v>
      </c>
      <c r="P1022" s="306" t="s">
        <v>75</v>
      </c>
      <c r="Q1022" s="306" t="s">
        <v>76</v>
      </c>
      <c r="R1022" s="351" t="s">
        <v>77</v>
      </c>
      <c r="S1022" s="351" t="s">
        <v>109</v>
      </c>
      <c r="T1022" s="289">
        <f>V1022+Y1022</f>
        <v>48792</v>
      </c>
      <c r="U1022" s="289" t="s">
        <v>79</v>
      </c>
      <c r="V1022" s="394">
        <v>41473.199999999997</v>
      </c>
      <c r="W1022" s="394" t="s">
        <v>98</v>
      </c>
      <c r="X1022" s="397" t="s">
        <v>98</v>
      </c>
      <c r="Y1022" s="394">
        <v>7318.8</v>
      </c>
      <c r="Z1022" s="394" t="s">
        <v>98</v>
      </c>
      <c r="AA1022" s="397" t="s">
        <v>98</v>
      </c>
      <c r="AB1022" s="397">
        <v>3956.11</v>
      </c>
      <c r="AC1022" s="309" t="s">
        <v>149</v>
      </c>
      <c r="AD1022" s="358" t="s">
        <v>79</v>
      </c>
      <c r="AE1022" s="358">
        <f>V1022+Y1022</f>
        <v>48792</v>
      </c>
      <c r="AF1022" s="309" t="s">
        <v>79</v>
      </c>
      <c r="AG1022" s="309" t="s">
        <v>33</v>
      </c>
      <c r="AH1022" s="279" t="s">
        <v>158</v>
      </c>
      <c r="AI1022" s="279" t="s">
        <v>160</v>
      </c>
      <c r="AJ1022" s="309"/>
    </row>
    <row r="1023" spans="2:36" s="109" customFormat="1" ht="86.1" customHeight="1" x14ac:dyDescent="0.3">
      <c r="B1023" s="307"/>
      <c r="C1023" s="270"/>
      <c r="D1023" s="307"/>
      <c r="E1023" s="314"/>
      <c r="F1023" s="314"/>
      <c r="G1023" s="314"/>
      <c r="H1023" s="307"/>
      <c r="I1023" s="307"/>
      <c r="J1023" s="20" t="s">
        <v>111</v>
      </c>
      <c r="K1023" s="27" t="s">
        <v>112</v>
      </c>
      <c r="L1023" s="27" t="s">
        <v>85</v>
      </c>
      <c r="M1023" s="27">
        <v>1</v>
      </c>
      <c r="N1023" s="324"/>
      <c r="O1023" s="322"/>
      <c r="P1023" s="307"/>
      <c r="Q1023" s="307"/>
      <c r="R1023" s="436"/>
      <c r="S1023" s="436"/>
      <c r="T1023" s="290"/>
      <c r="U1023" s="290"/>
      <c r="V1023" s="395"/>
      <c r="W1023" s="395"/>
      <c r="X1023" s="398"/>
      <c r="Y1023" s="395"/>
      <c r="Z1023" s="395"/>
      <c r="AA1023" s="398"/>
      <c r="AB1023" s="398"/>
      <c r="AC1023" s="324"/>
      <c r="AD1023" s="359"/>
      <c r="AE1023" s="359"/>
      <c r="AF1023" s="307"/>
      <c r="AG1023" s="324"/>
      <c r="AH1023" s="279"/>
      <c r="AI1023" s="279"/>
      <c r="AJ1023" s="307"/>
    </row>
    <row r="1024" spans="2:36" s="109" customFormat="1" ht="59.1" customHeight="1" x14ac:dyDescent="0.3">
      <c r="B1024" s="308"/>
      <c r="C1024" s="270"/>
      <c r="D1024" s="308"/>
      <c r="E1024" s="315"/>
      <c r="F1024" s="315"/>
      <c r="G1024" s="315"/>
      <c r="H1024" s="308"/>
      <c r="I1024" s="308"/>
      <c r="J1024" s="20" t="s">
        <v>127</v>
      </c>
      <c r="K1024" s="27" t="s">
        <v>128</v>
      </c>
      <c r="L1024" s="27" t="s">
        <v>85</v>
      </c>
      <c r="M1024" s="27">
        <v>24</v>
      </c>
      <c r="N1024" s="325"/>
      <c r="O1024" s="322"/>
      <c r="P1024" s="308"/>
      <c r="Q1024" s="308"/>
      <c r="R1024" s="437"/>
      <c r="S1024" s="437"/>
      <c r="T1024" s="291"/>
      <c r="U1024" s="291"/>
      <c r="V1024" s="396"/>
      <c r="W1024" s="396"/>
      <c r="X1024" s="399"/>
      <c r="Y1024" s="396"/>
      <c r="Z1024" s="396"/>
      <c r="AA1024" s="399"/>
      <c r="AB1024" s="399"/>
      <c r="AC1024" s="325"/>
      <c r="AD1024" s="360"/>
      <c r="AE1024" s="360"/>
      <c r="AF1024" s="308"/>
      <c r="AG1024" s="325"/>
      <c r="AH1024" s="279"/>
      <c r="AI1024" s="279"/>
      <c r="AJ1024" s="308"/>
    </row>
    <row r="1025" spans="2:36" s="79" customFormat="1" ht="132" customHeight="1" x14ac:dyDescent="0.3">
      <c r="B1025" s="231" t="s">
        <v>533</v>
      </c>
      <c r="C1025" s="238" t="s">
        <v>541</v>
      </c>
      <c r="D1025" s="231" t="s">
        <v>106</v>
      </c>
      <c r="E1025" s="226" t="s">
        <v>67</v>
      </c>
      <c r="F1025" s="287" t="s">
        <v>134</v>
      </c>
      <c r="G1025" s="226" t="s">
        <v>147</v>
      </c>
      <c r="H1025" s="288" t="s">
        <v>70</v>
      </c>
      <c r="I1025" s="288" t="s">
        <v>79</v>
      </c>
      <c r="J1025" s="11" t="s">
        <v>207</v>
      </c>
      <c r="K1025" s="7" t="s">
        <v>107</v>
      </c>
      <c r="L1025" s="7" t="s">
        <v>86</v>
      </c>
      <c r="M1025" s="7">
        <v>40</v>
      </c>
      <c r="N1025" s="272" t="s">
        <v>108</v>
      </c>
      <c r="O1025" s="227" t="s">
        <v>525</v>
      </c>
      <c r="P1025" s="231" t="s">
        <v>75</v>
      </c>
      <c r="Q1025" s="231" t="s">
        <v>76</v>
      </c>
      <c r="R1025" s="262" t="s">
        <v>77</v>
      </c>
      <c r="S1025" s="262" t="s">
        <v>109</v>
      </c>
      <c r="T1025" s="266">
        <f>V1025+Y1025</f>
        <v>226840</v>
      </c>
      <c r="U1025" s="266" t="s">
        <v>79</v>
      </c>
      <c r="V1025" s="283">
        <v>192814</v>
      </c>
      <c r="W1025" s="283" t="s">
        <v>98</v>
      </c>
      <c r="X1025" s="252" t="s">
        <v>98</v>
      </c>
      <c r="Y1025" s="283">
        <v>34026</v>
      </c>
      <c r="Z1025" s="283" t="s">
        <v>98</v>
      </c>
      <c r="AA1025" s="252" t="s">
        <v>98</v>
      </c>
      <c r="AB1025" s="252">
        <v>18392.439999999999</v>
      </c>
      <c r="AC1025" s="247" t="s">
        <v>149</v>
      </c>
      <c r="AD1025" s="274" t="s">
        <v>79</v>
      </c>
      <c r="AE1025" s="274">
        <f>V1025+Y1025</f>
        <v>226840</v>
      </c>
      <c r="AF1025" s="247" t="s">
        <v>79</v>
      </c>
      <c r="AG1025" s="247" t="s">
        <v>33</v>
      </c>
      <c r="AH1025" s="239" t="s">
        <v>860</v>
      </c>
      <c r="AI1025" s="239" t="s">
        <v>160</v>
      </c>
      <c r="AJ1025" s="247"/>
    </row>
    <row r="1026" spans="2:36" s="79" customFormat="1" ht="86.1" customHeight="1" x14ac:dyDescent="0.3">
      <c r="B1026" s="232"/>
      <c r="C1026" s="238"/>
      <c r="D1026" s="232"/>
      <c r="E1026" s="234"/>
      <c r="F1026" s="234"/>
      <c r="G1026" s="234"/>
      <c r="H1026" s="232"/>
      <c r="I1026" s="232"/>
      <c r="J1026" s="11" t="s">
        <v>111</v>
      </c>
      <c r="K1026" s="7" t="s">
        <v>112</v>
      </c>
      <c r="L1026" s="7" t="s">
        <v>85</v>
      </c>
      <c r="M1026" s="108">
        <v>1</v>
      </c>
      <c r="N1026" s="248"/>
      <c r="O1026" s="227"/>
      <c r="P1026" s="232"/>
      <c r="Q1026" s="232"/>
      <c r="R1026" s="263"/>
      <c r="S1026" s="263"/>
      <c r="T1026" s="267"/>
      <c r="U1026" s="267"/>
      <c r="V1026" s="284"/>
      <c r="W1026" s="284"/>
      <c r="X1026" s="253"/>
      <c r="Y1026" s="284"/>
      <c r="Z1026" s="284"/>
      <c r="AA1026" s="253"/>
      <c r="AB1026" s="253"/>
      <c r="AC1026" s="248"/>
      <c r="AD1026" s="275"/>
      <c r="AE1026" s="275"/>
      <c r="AF1026" s="232"/>
      <c r="AG1026" s="248"/>
      <c r="AH1026" s="239"/>
      <c r="AI1026" s="239"/>
      <c r="AJ1026" s="232"/>
    </row>
    <row r="1027" spans="2:36" s="79" customFormat="1" ht="59.1" customHeight="1" x14ac:dyDescent="0.3">
      <c r="B1027" s="233"/>
      <c r="C1027" s="238"/>
      <c r="D1027" s="233"/>
      <c r="E1027" s="273"/>
      <c r="F1027" s="273"/>
      <c r="G1027" s="273"/>
      <c r="H1027" s="233"/>
      <c r="I1027" s="233"/>
      <c r="J1027" s="11" t="s">
        <v>127</v>
      </c>
      <c r="K1027" s="7" t="s">
        <v>128</v>
      </c>
      <c r="L1027" s="7" t="s">
        <v>85</v>
      </c>
      <c r="M1027" s="7" t="s">
        <v>534</v>
      </c>
      <c r="N1027" s="249"/>
      <c r="O1027" s="227"/>
      <c r="P1027" s="233"/>
      <c r="Q1027" s="233"/>
      <c r="R1027" s="264"/>
      <c r="S1027" s="264"/>
      <c r="T1027" s="268"/>
      <c r="U1027" s="268"/>
      <c r="V1027" s="285"/>
      <c r="W1027" s="285"/>
      <c r="X1027" s="254"/>
      <c r="Y1027" s="285"/>
      <c r="Z1027" s="285"/>
      <c r="AA1027" s="254"/>
      <c r="AB1027" s="254"/>
      <c r="AC1027" s="249"/>
      <c r="AD1027" s="276"/>
      <c r="AE1027" s="276"/>
      <c r="AF1027" s="233"/>
      <c r="AG1027" s="249"/>
      <c r="AH1027" s="239"/>
      <c r="AI1027" s="239"/>
      <c r="AJ1027" s="233"/>
    </row>
    <row r="1028" spans="2:36" s="79" customFormat="1" ht="132" customHeight="1" x14ac:dyDescent="0.3">
      <c r="B1028" s="231" t="s">
        <v>535</v>
      </c>
      <c r="C1028" s="238" t="s">
        <v>548</v>
      </c>
      <c r="D1028" s="231" t="s">
        <v>106</v>
      </c>
      <c r="E1028" s="226" t="s">
        <v>67</v>
      </c>
      <c r="F1028" s="287" t="s">
        <v>134</v>
      </c>
      <c r="G1028" s="226" t="s">
        <v>147</v>
      </c>
      <c r="H1028" s="288" t="s">
        <v>70</v>
      </c>
      <c r="I1028" s="288" t="s">
        <v>79</v>
      </c>
      <c r="J1028" s="11" t="s">
        <v>207</v>
      </c>
      <c r="K1028" s="7" t="s">
        <v>107</v>
      </c>
      <c r="L1028" s="7" t="s">
        <v>86</v>
      </c>
      <c r="M1028" s="7">
        <v>40</v>
      </c>
      <c r="N1028" s="272" t="s">
        <v>108</v>
      </c>
      <c r="O1028" s="227" t="s">
        <v>525</v>
      </c>
      <c r="P1028" s="231" t="s">
        <v>75</v>
      </c>
      <c r="Q1028" s="231" t="s">
        <v>76</v>
      </c>
      <c r="R1028" s="262" t="s">
        <v>77</v>
      </c>
      <c r="S1028" s="262" t="s">
        <v>109</v>
      </c>
      <c r="T1028" s="266">
        <f>V1028+Y1028</f>
        <v>29960</v>
      </c>
      <c r="U1028" s="266" t="s">
        <v>79</v>
      </c>
      <c r="V1028" s="283">
        <v>25466</v>
      </c>
      <c r="W1028" s="283" t="s">
        <v>98</v>
      </c>
      <c r="X1028" s="252" t="s">
        <v>98</v>
      </c>
      <c r="Y1028" s="283">
        <v>4494</v>
      </c>
      <c r="Z1028" s="283" t="s">
        <v>98</v>
      </c>
      <c r="AA1028" s="252" t="s">
        <v>98</v>
      </c>
      <c r="AB1028" s="252">
        <v>2429.19</v>
      </c>
      <c r="AC1028" s="247" t="s">
        <v>149</v>
      </c>
      <c r="AD1028" s="274" t="s">
        <v>79</v>
      </c>
      <c r="AE1028" s="274">
        <f>V1028+Y1028</f>
        <v>29960</v>
      </c>
      <c r="AF1028" s="247" t="s">
        <v>79</v>
      </c>
      <c r="AG1028" s="247" t="s">
        <v>33</v>
      </c>
      <c r="AH1028" s="239" t="s">
        <v>179</v>
      </c>
      <c r="AI1028" s="239" t="s">
        <v>911</v>
      </c>
      <c r="AJ1028" s="247"/>
    </row>
    <row r="1029" spans="2:36" s="79" customFormat="1" ht="86.1" customHeight="1" x14ac:dyDescent="0.3">
      <c r="B1029" s="232"/>
      <c r="C1029" s="238"/>
      <c r="D1029" s="232"/>
      <c r="E1029" s="234"/>
      <c r="F1029" s="234"/>
      <c r="G1029" s="234"/>
      <c r="H1029" s="232"/>
      <c r="I1029" s="232"/>
      <c r="J1029" s="11" t="s">
        <v>111</v>
      </c>
      <c r="K1029" s="7" t="s">
        <v>112</v>
      </c>
      <c r="L1029" s="7" t="s">
        <v>85</v>
      </c>
      <c r="M1029" s="108">
        <v>1</v>
      </c>
      <c r="N1029" s="248"/>
      <c r="O1029" s="227"/>
      <c r="P1029" s="232"/>
      <c r="Q1029" s="232"/>
      <c r="R1029" s="263"/>
      <c r="S1029" s="263"/>
      <c r="T1029" s="267"/>
      <c r="U1029" s="267"/>
      <c r="V1029" s="284"/>
      <c r="W1029" s="284"/>
      <c r="X1029" s="253"/>
      <c r="Y1029" s="284"/>
      <c r="Z1029" s="284"/>
      <c r="AA1029" s="253"/>
      <c r="AB1029" s="253"/>
      <c r="AC1029" s="248"/>
      <c r="AD1029" s="275"/>
      <c r="AE1029" s="275"/>
      <c r="AF1029" s="232"/>
      <c r="AG1029" s="248"/>
      <c r="AH1029" s="239"/>
      <c r="AI1029" s="239"/>
      <c r="AJ1029" s="232"/>
    </row>
    <row r="1030" spans="2:36" s="79" customFormat="1" ht="59.1" customHeight="1" x14ac:dyDescent="0.3">
      <c r="B1030" s="233"/>
      <c r="C1030" s="238"/>
      <c r="D1030" s="233"/>
      <c r="E1030" s="273"/>
      <c r="F1030" s="273"/>
      <c r="G1030" s="273"/>
      <c r="H1030" s="233"/>
      <c r="I1030" s="233"/>
      <c r="J1030" s="11" t="s">
        <v>127</v>
      </c>
      <c r="K1030" s="7" t="s">
        <v>128</v>
      </c>
      <c r="L1030" s="7" t="s">
        <v>85</v>
      </c>
      <c r="M1030" s="7">
        <v>20</v>
      </c>
      <c r="N1030" s="249"/>
      <c r="O1030" s="227"/>
      <c r="P1030" s="233"/>
      <c r="Q1030" s="233"/>
      <c r="R1030" s="264"/>
      <c r="S1030" s="264"/>
      <c r="T1030" s="268"/>
      <c r="U1030" s="268"/>
      <c r="V1030" s="285"/>
      <c r="W1030" s="285"/>
      <c r="X1030" s="254"/>
      <c r="Y1030" s="285"/>
      <c r="Z1030" s="285"/>
      <c r="AA1030" s="254"/>
      <c r="AB1030" s="254"/>
      <c r="AC1030" s="249"/>
      <c r="AD1030" s="276"/>
      <c r="AE1030" s="276"/>
      <c r="AF1030" s="233"/>
      <c r="AG1030" s="249"/>
      <c r="AH1030" s="239"/>
      <c r="AI1030" s="239"/>
      <c r="AJ1030" s="233"/>
    </row>
    <row r="1031" spans="2:36" s="79" customFormat="1" ht="132" customHeight="1" x14ac:dyDescent="0.3">
      <c r="B1031" s="231" t="s">
        <v>536</v>
      </c>
      <c r="C1031" s="238" t="s">
        <v>549</v>
      </c>
      <c r="D1031" s="231" t="s">
        <v>106</v>
      </c>
      <c r="E1031" s="226" t="s">
        <v>67</v>
      </c>
      <c r="F1031" s="287" t="s">
        <v>134</v>
      </c>
      <c r="G1031" s="226" t="s">
        <v>147</v>
      </c>
      <c r="H1031" s="288" t="s">
        <v>70</v>
      </c>
      <c r="I1031" s="288" t="s">
        <v>79</v>
      </c>
      <c r="J1031" s="11" t="s">
        <v>207</v>
      </c>
      <c r="K1031" s="7" t="s">
        <v>107</v>
      </c>
      <c r="L1031" s="7" t="s">
        <v>86</v>
      </c>
      <c r="M1031" s="7">
        <v>40</v>
      </c>
      <c r="N1031" s="272" t="s">
        <v>108</v>
      </c>
      <c r="O1031" s="227" t="s">
        <v>525</v>
      </c>
      <c r="P1031" s="231" t="s">
        <v>75</v>
      </c>
      <c r="Q1031" s="231" t="s">
        <v>76</v>
      </c>
      <c r="R1031" s="262" t="s">
        <v>77</v>
      </c>
      <c r="S1031" s="262" t="s">
        <v>109</v>
      </c>
      <c r="T1031" s="266">
        <f>V1031+Y1031</f>
        <v>85600</v>
      </c>
      <c r="U1031" s="266" t="s">
        <v>79</v>
      </c>
      <c r="V1031" s="283">
        <v>72760</v>
      </c>
      <c r="W1031" s="283" t="s">
        <v>98</v>
      </c>
      <c r="X1031" s="252" t="s">
        <v>98</v>
      </c>
      <c r="Y1031" s="283">
        <v>12840</v>
      </c>
      <c r="Z1031" s="283" t="s">
        <v>98</v>
      </c>
      <c r="AA1031" s="252" t="s">
        <v>98</v>
      </c>
      <c r="AB1031" s="252">
        <v>6940.54</v>
      </c>
      <c r="AC1031" s="247" t="s">
        <v>149</v>
      </c>
      <c r="AD1031" s="274" t="s">
        <v>79</v>
      </c>
      <c r="AE1031" s="274">
        <f>V1031+Y1031</f>
        <v>85600</v>
      </c>
      <c r="AF1031" s="247" t="s">
        <v>79</v>
      </c>
      <c r="AG1031" s="247" t="s">
        <v>33</v>
      </c>
      <c r="AH1031" s="239" t="s">
        <v>179</v>
      </c>
      <c r="AI1031" s="239" t="s">
        <v>911</v>
      </c>
      <c r="AJ1031" s="247"/>
    </row>
    <row r="1032" spans="2:36" s="79" customFormat="1" ht="86.1" customHeight="1" x14ac:dyDescent="0.3">
      <c r="B1032" s="232"/>
      <c r="C1032" s="238"/>
      <c r="D1032" s="232"/>
      <c r="E1032" s="234"/>
      <c r="F1032" s="234"/>
      <c r="G1032" s="234"/>
      <c r="H1032" s="232"/>
      <c r="I1032" s="232"/>
      <c r="J1032" s="11" t="s">
        <v>111</v>
      </c>
      <c r="K1032" s="7" t="s">
        <v>112</v>
      </c>
      <c r="L1032" s="7" t="s">
        <v>85</v>
      </c>
      <c r="M1032" s="108">
        <v>1</v>
      </c>
      <c r="N1032" s="248"/>
      <c r="O1032" s="227"/>
      <c r="P1032" s="232"/>
      <c r="Q1032" s="232"/>
      <c r="R1032" s="263"/>
      <c r="S1032" s="263"/>
      <c r="T1032" s="267"/>
      <c r="U1032" s="267"/>
      <c r="V1032" s="284"/>
      <c r="W1032" s="284"/>
      <c r="X1032" s="253"/>
      <c r="Y1032" s="284"/>
      <c r="Z1032" s="284"/>
      <c r="AA1032" s="253"/>
      <c r="AB1032" s="253"/>
      <c r="AC1032" s="248"/>
      <c r="AD1032" s="275"/>
      <c r="AE1032" s="275"/>
      <c r="AF1032" s="232"/>
      <c r="AG1032" s="248"/>
      <c r="AH1032" s="239"/>
      <c r="AI1032" s="239"/>
      <c r="AJ1032" s="232"/>
    </row>
    <row r="1033" spans="2:36" s="79" customFormat="1" ht="59.1" customHeight="1" x14ac:dyDescent="0.3">
      <c r="B1033" s="233"/>
      <c r="C1033" s="238"/>
      <c r="D1033" s="233"/>
      <c r="E1033" s="273"/>
      <c r="F1033" s="273"/>
      <c r="G1033" s="273"/>
      <c r="H1033" s="233"/>
      <c r="I1033" s="233"/>
      <c r="J1033" s="11" t="s">
        <v>127</v>
      </c>
      <c r="K1033" s="7" t="s">
        <v>128</v>
      </c>
      <c r="L1033" s="7" t="s">
        <v>85</v>
      </c>
      <c r="M1033" s="7">
        <v>40</v>
      </c>
      <c r="N1033" s="249"/>
      <c r="O1033" s="227"/>
      <c r="P1033" s="233"/>
      <c r="Q1033" s="233"/>
      <c r="R1033" s="264"/>
      <c r="S1033" s="264"/>
      <c r="T1033" s="268"/>
      <c r="U1033" s="268"/>
      <c r="V1033" s="285"/>
      <c r="W1033" s="285"/>
      <c r="X1033" s="254"/>
      <c r="Y1033" s="285"/>
      <c r="Z1033" s="285"/>
      <c r="AA1033" s="254"/>
      <c r="AB1033" s="254"/>
      <c r="AC1033" s="249"/>
      <c r="AD1033" s="276"/>
      <c r="AE1033" s="276"/>
      <c r="AF1033" s="233"/>
      <c r="AG1033" s="249"/>
      <c r="AH1033" s="239"/>
      <c r="AI1033" s="239"/>
      <c r="AJ1033" s="233"/>
    </row>
    <row r="1034" spans="2:36" s="89" customFormat="1" ht="52.2" customHeight="1" x14ac:dyDescent="0.3">
      <c r="B1034" s="238" t="s">
        <v>537</v>
      </c>
      <c r="C1034" s="238" t="s">
        <v>552</v>
      </c>
      <c r="D1034" s="238" t="s">
        <v>66</v>
      </c>
      <c r="E1034" s="227" t="s">
        <v>67</v>
      </c>
      <c r="F1034" s="227" t="s">
        <v>132</v>
      </c>
      <c r="G1034" s="227" t="s">
        <v>69</v>
      </c>
      <c r="H1034" s="238" t="s">
        <v>70</v>
      </c>
      <c r="I1034" s="238" t="s">
        <v>79</v>
      </c>
      <c r="J1034" s="11" t="s">
        <v>113</v>
      </c>
      <c r="K1034" s="7" t="s">
        <v>114</v>
      </c>
      <c r="L1034" s="7" t="s">
        <v>115</v>
      </c>
      <c r="M1034" s="7">
        <v>1</v>
      </c>
      <c r="N1034" s="239" t="s">
        <v>108</v>
      </c>
      <c r="O1034" s="226" t="s">
        <v>1046</v>
      </c>
      <c r="P1034" s="238" t="s">
        <v>75</v>
      </c>
      <c r="Q1034" s="238" t="s">
        <v>76</v>
      </c>
      <c r="R1034" s="265" t="s">
        <v>77</v>
      </c>
      <c r="S1034" s="265" t="s">
        <v>109</v>
      </c>
      <c r="T1034" s="271">
        <f>V1034+Y1034</f>
        <v>37450</v>
      </c>
      <c r="U1034" s="271" t="s">
        <v>79</v>
      </c>
      <c r="V1034" s="283">
        <v>31832.5</v>
      </c>
      <c r="W1034" s="261" t="s">
        <v>98</v>
      </c>
      <c r="X1034" s="261" t="s">
        <v>98</v>
      </c>
      <c r="Y1034" s="283">
        <v>5617.5</v>
      </c>
      <c r="Z1034" s="261" t="s">
        <v>98</v>
      </c>
      <c r="AA1034" s="261" t="s">
        <v>98</v>
      </c>
      <c r="AB1034" s="283">
        <v>3036.49</v>
      </c>
      <c r="AC1034" s="239" t="s">
        <v>80</v>
      </c>
      <c r="AD1034" s="278" t="s">
        <v>79</v>
      </c>
      <c r="AE1034" s="278">
        <f>V1034+Y1034</f>
        <v>37450</v>
      </c>
      <c r="AF1034" s="239" t="s">
        <v>79</v>
      </c>
      <c r="AG1034" s="239" t="s">
        <v>33</v>
      </c>
      <c r="AH1034" s="239" t="s">
        <v>179</v>
      </c>
      <c r="AI1034" s="239" t="s">
        <v>355</v>
      </c>
      <c r="AJ1034" s="239"/>
    </row>
    <row r="1035" spans="2:36" s="89" customFormat="1" ht="55.2" x14ac:dyDescent="0.3">
      <c r="B1035" s="238"/>
      <c r="C1035" s="238"/>
      <c r="D1035" s="238"/>
      <c r="E1035" s="227"/>
      <c r="F1035" s="227"/>
      <c r="G1035" s="227"/>
      <c r="H1035" s="238"/>
      <c r="I1035" s="238"/>
      <c r="J1035" s="11" t="s">
        <v>116</v>
      </c>
      <c r="K1035" s="7" t="s">
        <v>117</v>
      </c>
      <c r="L1035" s="7" t="s">
        <v>85</v>
      </c>
      <c r="M1035" s="7">
        <v>1</v>
      </c>
      <c r="N1035" s="239"/>
      <c r="O1035" s="234"/>
      <c r="P1035" s="238"/>
      <c r="Q1035" s="238"/>
      <c r="R1035" s="265"/>
      <c r="S1035" s="265"/>
      <c r="T1035" s="271"/>
      <c r="U1035" s="271"/>
      <c r="V1035" s="284"/>
      <c r="W1035" s="261"/>
      <c r="X1035" s="261"/>
      <c r="Y1035" s="284"/>
      <c r="Z1035" s="261"/>
      <c r="AA1035" s="261"/>
      <c r="AB1035" s="284"/>
      <c r="AC1035" s="239"/>
      <c r="AD1035" s="278"/>
      <c r="AE1035" s="278"/>
      <c r="AF1035" s="238"/>
      <c r="AG1035" s="239"/>
      <c r="AH1035" s="239"/>
      <c r="AI1035" s="239"/>
      <c r="AJ1035" s="238"/>
    </row>
    <row r="1036" spans="2:36" s="89" customFormat="1" ht="41.4" x14ac:dyDescent="0.3">
      <c r="B1036" s="238"/>
      <c r="C1036" s="238"/>
      <c r="D1036" s="238"/>
      <c r="E1036" s="227"/>
      <c r="F1036" s="227"/>
      <c r="G1036" s="227"/>
      <c r="H1036" s="238"/>
      <c r="I1036" s="238"/>
      <c r="J1036" s="11" t="s">
        <v>208</v>
      </c>
      <c r="K1036" s="7" t="s">
        <v>118</v>
      </c>
      <c r="L1036" s="7" t="s">
        <v>119</v>
      </c>
      <c r="M1036" s="7">
        <v>1</v>
      </c>
      <c r="N1036" s="239"/>
      <c r="O1036" s="234"/>
      <c r="P1036" s="238"/>
      <c r="Q1036" s="238"/>
      <c r="R1036" s="265"/>
      <c r="S1036" s="265"/>
      <c r="T1036" s="271"/>
      <c r="U1036" s="271"/>
      <c r="V1036" s="284"/>
      <c r="W1036" s="261"/>
      <c r="X1036" s="261"/>
      <c r="Y1036" s="284"/>
      <c r="Z1036" s="261"/>
      <c r="AA1036" s="261"/>
      <c r="AB1036" s="284"/>
      <c r="AC1036" s="239"/>
      <c r="AD1036" s="278"/>
      <c r="AE1036" s="278"/>
      <c r="AF1036" s="238"/>
      <c r="AG1036" s="239"/>
      <c r="AH1036" s="239"/>
      <c r="AI1036" s="239"/>
      <c r="AJ1036" s="238"/>
    </row>
    <row r="1037" spans="2:36" s="89" customFormat="1" ht="27.6" x14ac:dyDescent="0.3">
      <c r="B1037" s="238"/>
      <c r="C1037" s="238"/>
      <c r="D1037" s="238"/>
      <c r="E1037" s="227"/>
      <c r="F1037" s="227"/>
      <c r="G1037" s="227"/>
      <c r="H1037" s="238"/>
      <c r="I1037" s="238"/>
      <c r="J1037" s="11" t="s">
        <v>120</v>
      </c>
      <c r="K1037" s="7" t="s">
        <v>121</v>
      </c>
      <c r="L1037" s="7" t="s">
        <v>119</v>
      </c>
      <c r="M1037" s="63">
        <v>1</v>
      </c>
      <c r="N1037" s="239"/>
      <c r="O1037" s="273"/>
      <c r="P1037" s="238"/>
      <c r="Q1037" s="238"/>
      <c r="R1037" s="265"/>
      <c r="S1037" s="265"/>
      <c r="T1037" s="271"/>
      <c r="U1037" s="271"/>
      <c r="V1037" s="285"/>
      <c r="W1037" s="261"/>
      <c r="X1037" s="261"/>
      <c r="Y1037" s="285"/>
      <c r="Z1037" s="261"/>
      <c r="AA1037" s="261"/>
      <c r="AB1037" s="285"/>
      <c r="AC1037" s="239"/>
      <c r="AD1037" s="278"/>
      <c r="AE1037" s="278"/>
      <c r="AF1037" s="238"/>
      <c r="AG1037" s="239"/>
      <c r="AH1037" s="239"/>
      <c r="AI1037" s="239"/>
      <c r="AJ1037" s="238"/>
    </row>
    <row r="1038" spans="2:36" s="79" customFormat="1" ht="132" customHeight="1" x14ac:dyDescent="0.3">
      <c r="B1038" s="231" t="s">
        <v>538</v>
      </c>
      <c r="C1038" s="238" t="s">
        <v>545</v>
      </c>
      <c r="D1038" s="231" t="s">
        <v>106</v>
      </c>
      <c r="E1038" s="226" t="s">
        <v>67</v>
      </c>
      <c r="F1038" s="287" t="s">
        <v>134</v>
      </c>
      <c r="G1038" s="226" t="s">
        <v>147</v>
      </c>
      <c r="H1038" s="288" t="s">
        <v>70</v>
      </c>
      <c r="I1038" s="288" t="s">
        <v>79</v>
      </c>
      <c r="J1038" s="11" t="s">
        <v>207</v>
      </c>
      <c r="K1038" s="7" t="s">
        <v>107</v>
      </c>
      <c r="L1038" s="7" t="s">
        <v>86</v>
      </c>
      <c r="M1038" s="7">
        <v>40</v>
      </c>
      <c r="N1038" s="272" t="s">
        <v>108</v>
      </c>
      <c r="O1038" s="227" t="s">
        <v>525</v>
      </c>
      <c r="P1038" s="231" t="s">
        <v>75</v>
      </c>
      <c r="Q1038" s="231" t="s">
        <v>76</v>
      </c>
      <c r="R1038" s="262" t="s">
        <v>77</v>
      </c>
      <c r="S1038" s="262" t="s">
        <v>109</v>
      </c>
      <c r="T1038" s="266">
        <f>V1038+Y1038</f>
        <v>32099.99</v>
      </c>
      <c r="U1038" s="266" t="s">
        <v>79</v>
      </c>
      <c r="V1038" s="283">
        <v>27284.99</v>
      </c>
      <c r="W1038" s="283" t="s">
        <v>98</v>
      </c>
      <c r="X1038" s="283" t="s">
        <v>98</v>
      </c>
      <c r="Y1038" s="283">
        <v>4815</v>
      </c>
      <c r="Z1038" s="283" t="s">
        <v>98</v>
      </c>
      <c r="AA1038" s="283" t="s">
        <v>98</v>
      </c>
      <c r="AB1038" s="252">
        <v>2602.6999999999998</v>
      </c>
      <c r="AC1038" s="247" t="s">
        <v>149</v>
      </c>
      <c r="AD1038" s="274" t="s">
        <v>79</v>
      </c>
      <c r="AE1038" s="274">
        <f>V1038+Y1038</f>
        <v>32099.99</v>
      </c>
      <c r="AF1038" s="247" t="s">
        <v>79</v>
      </c>
      <c r="AG1038" s="247" t="s">
        <v>33</v>
      </c>
      <c r="AH1038" s="239" t="s">
        <v>179</v>
      </c>
      <c r="AI1038" s="239" t="s">
        <v>911</v>
      </c>
      <c r="AJ1038" s="247"/>
    </row>
    <row r="1039" spans="2:36" s="79" customFormat="1" ht="86.1" customHeight="1" x14ac:dyDescent="0.3">
      <c r="B1039" s="232"/>
      <c r="C1039" s="238"/>
      <c r="D1039" s="232"/>
      <c r="E1039" s="234"/>
      <c r="F1039" s="234"/>
      <c r="G1039" s="234"/>
      <c r="H1039" s="232"/>
      <c r="I1039" s="232"/>
      <c r="J1039" s="11" t="s">
        <v>111</v>
      </c>
      <c r="K1039" s="7" t="s">
        <v>112</v>
      </c>
      <c r="L1039" s="7" t="s">
        <v>85</v>
      </c>
      <c r="M1039" s="108">
        <v>1</v>
      </c>
      <c r="N1039" s="248"/>
      <c r="O1039" s="227"/>
      <c r="P1039" s="232"/>
      <c r="Q1039" s="232"/>
      <c r="R1039" s="263"/>
      <c r="S1039" s="263"/>
      <c r="T1039" s="267"/>
      <c r="U1039" s="267"/>
      <c r="V1039" s="284"/>
      <c r="W1039" s="284"/>
      <c r="X1039" s="284"/>
      <c r="Y1039" s="284"/>
      <c r="Z1039" s="284"/>
      <c r="AA1039" s="284"/>
      <c r="AB1039" s="253"/>
      <c r="AC1039" s="248"/>
      <c r="AD1039" s="275"/>
      <c r="AE1039" s="275"/>
      <c r="AF1039" s="232"/>
      <c r="AG1039" s="248"/>
      <c r="AH1039" s="239"/>
      <c r="AI1039" s="239"/>
      <c r="AJ1039" s="232"/>
    </row>
    <row r="1040" spans="2:36" s="79" customFormat="1" ht="59.1" customHeight="1" x14ac:dyDescent="0.3">
      <c r="B1040" s="233"/>
      <c r="C1040" s="238"/>
      <c r="D1040" s="233"/>
      <c r="E1040" s="273"/>
      <c r="F1040" s="273"/>
      <c r="G1040" s="273"/>
      <c r="H1040" s="233"/>
      <c r="I1040" s="233"/>
      <c r="J1040" s="11" t="s">
        <v>127</v>
      </c>
      <c r="K1040" s="7" t="s">
        <v>128</v>
      </c>
      <c r="L1040" s="7" t="s">
        <v>85</v>
      </c>
      <c r="M1040" s="7">
        <v>15</v>
      </c>
      <c r="N1040" s="249"/>
      <c r="O1040" s="227"/>
      <c r="P1040" s="233"/>
      <c r="Q1040" s="233"/>
      <c r="R1040" s="264"/>
      <c r="S1040" s="264"/>
      <c r="T1040" s="268"/>
      <c r="U1040" s="268"/>
      <c r="V1040" s="285"/>
      <c r="W1040" s="285"/>
      <c r="X1040" s="285"/>
      <c r="Y1040" s="285"/>
      <c r="Z1040" s="285"/>
      <c r="AA1040" s="285"/>
      <c r="AB1040" s="254"/>
      <c r="AC1040" s="249"/>
      <c r="AD1040" s="276"/>
      <c r="AE1040" s="276"/>
      <c r="AF1040" s="233"/>
      <c r="AG1040" s="249"/>
      <c r="AH1040" s="239"/>
      <c r="AI1040" s="239"/>
      <c r="AJ1040" s="233"/>
    </row>
    <row r="1041" spans="2:36" s="79" customFormat="1" ht="132" customHeight="1" x14ac:dyDescent="0.3">
      <c r="B1041" s="231" t="s">
        <v>988</v>
      </c>
      <c r="C1041" s="238" t="s">
        <v>547</v>
      </c>
      <c r="D1041" s="231" t="s">
        <v>106</v>
      </c>
      <c r="E1041" s="226" t="s">
        <v>67</v>
      </c>
      <c r="F1041" s="287" t="s">
        <v>134</v>
      </c>
      <c r="G1041" s="226" t="s">
        <v>147</v>
      </c>
      <c r="H1041" s="288" t="s">
        <v>70</v>
      </c>
      <c r="I1041" s="288" t="s">
        <v>79</v>
      </c>
      <c r="J1041" s="11" t="s">
        <v>207</v>
      </c>
      <c r="K1041" s="7" t="s">
        <v>107</v>
      </c>
      <c r="L1041" s="7" t="s">
        <v>86</v>
      </c>
      <c r="M1041" s="7">
        <v>40</v>
      </c>
      <c r="N1041" s="272" t="s">
        <v>108</v>
      </c>
      <c r="O1041" s="227" t="s">
        <v>525</v>
      </c>
      <c r="P1041" s="231" t="s">
        <v>75</v>
      </c>
      <c r="Q1041" s="231" t="s">
        <v>76</v>
      </c>
      <c r="R1041" s="262" t="s">
        <v>77</v>
      </c>
      <c r="S1041" s="262" t="s">
        <v>109</v>
      </c>
      <c r="T1041" s="266">
        <f>V1041+Y1041</f>
        <v>48792</v>
      </c>
      <c r="U1041" s="266" t="s">
        <v>79</v>
      </c>
      <c r="V1041" s="283">
        <v>41473.199999999997</v>
      </c>
      <c r="W1041" s="283" t="s">
        <v>98</v>
      </c>
      <c r="X1041" s="252" t="s">
        <v>98</v>
      </c>
      <c r="Y1041" s="283">
        <v>7318.8</v>
      </c>
      <c r="Z1041" s="283" t="s">
        <v>98</v>
      </c>
      <c r="AA1041" s="252" t="s">
        <v>98</v>
      </c>
      <c r="AB1041" s="252">
        <v>3956.11</v>
      </c>
      <c r="AC1041" s="247" t="s">
        <v>149</v>
      </c>
      <c r="AD1041" s="274" t="s">
        <v>79</v>
      </c>
      <c r="AE1041" s="274">
        <f>V1041+Y1041</f>
        <v>48792</v>
      </c>
      <c r="AF1041" s="247" t="s">
        <v>79</v>
      </c>
      <c r="AG1041" s="247" t="s">
        <v>33</v>
      </c>
      <c r="AH1041" s="239" t="s">
        <v>247</v>
      </c>
      <c r="AI1041" s="239" t="s">
        <v>252</v>
      </c>
      <c r="AJ1041" s="247"/>
    </row>
    <row r="1042" spans="2:36" s="79" customFormat="1" ht="86.1" customHeight="1" x14ac:dyDescent="0.3">
      <c r="B1042" s="232"/>
      <c r="C1042" s="238"/>
      <c r="D1042" s="232"/>
      <c r="E1042" s="234"/>
      <c r="F1042" s="234"/>
      <c r="G1042" s="234"/>
      <c r="H1042" s="232"/>
      <c r="I1042" s="232"/>
      <c r="J1042" s="11" t="s">
        <v>111</v>
      </c>
      <c r="K1042" s="7" t="s">
        <v>112</v>
      </c>
      <c r="L1042" s="7" t="s">
        <v>85</v>
      </c>
      <c r="M1042" s="7">
        <v>1</v>
      </c>
      <c r="N1042" s="248"/>
      <c r="O1042" s="227"/>
      <c r="P1042" s="232"/>
      <c r="Q1042" s="232"/>
      <c r="R1042" s="263"/>
      <c r="S1042" s="263"/>
      <c r="T1042" s="267"/>
      <c r="U1042" s="267"/>
      <c r="V1042" s="284"/>
      <c r="W1042" s="284"/>
      <c r="X1042" s="253"/>
      <c r="Y1042" s="284"/>
      <c r="Z1042" s="284"/>
      <c r="AA1042" s="253"/>
      <c r="AB1042" s="253"/>
      <c r="AC1042" s="248"/>
      <c r="AD1042" s="275"/>
      <c r="AE1042" s="275"/>
      <c r="AF1042" s="232"/>
      <c r="AG1042" s="248"/>
      <c r="AH1042" s="239"/>
      <c r="AI1042" s="239"/>
      <c r="AJ1042" s="232"/>
    </row>
    <row r="1043" spans="2:36" s="79" customFormat="1" ht="59.1" customHeight="1" x14ac:dyDescent="0.3">
      <c r="B1043" s="233"/>
      <c r="C1043" s="238"/>
      <c r="D1043" s="233"/>
      <c r="E1043" s="273"/>
      <c r="F1043" s="273"/>
      <c r="G1043" s="273"/>
      <c r="H1043" s="233"/>
      <c r="I1043" s="233"/>
      <c r="J1043" s="11" t="s">
        <v>127</v>
      </c>
      <c r="K1043" s="7" t="s">
        <v>128</v>
      </c>
      <c r="L1043" s="7" t="s">
        <v>85</v>
      </c>
      <c r="M1043" s="7">
        <v>24</v>
      </c>
      <c r="N1043" s="249"/>
      <c r="O1043" s="227"/>
      <c r="P1043" s="233"/>
      <c r="Q1043" s="233"/>
      <c r="R1043" s="264"/>
      <c r="S1043" s="264"/>
      <c r="T1043" s="268"/>
      <c r="U1043" s="268"/>
      <c r="V1043" s="285"/>
      <c r="W1043" s="285"/>
      <c r="X1043" s="254"/>
      <c r="Y1043" s="285"/>
      <c r="Z1043" s="285"/>
      <c r="AA1043" s="254"/>
      <c r="AB1043" s="254"/>
      <c r="AC1043" s="249"/>
      <c r="AD1043" s="276"/>
      <c r="AE1043" s="276"/>
      <c r="AF1043" s="233"/>
      <c r="AG1043" s="249"/>
      <c r="AH1043" s="239"/>
      <c r="AI1043" s="239"/>
      <c r="AJ1043" s="233"/>
    </row>
    <row r="1044" spans="2:36" s="79" customFormat="1" ht="132" customHeight="1" x14ac:dyDescent="0.3">
      <c r="B1044" s="231" t="s">
        <v>1225</v>
      </c>
      <c r="C1044" s="238" t="s">
        <v>1226</v>
      </c>
      <c r="D1044" s="231" t="s">
        <v>106</v>
      </c>
      <c r="E1044" s="226" t="s">
        <v>67</v>
      </c>
      <c r="F1044" s="287" t="s">
        <v>134</v>
      </c>
      <c r="G1044" s="226" t="s">
        <v>147</v>
      </c>
      <c r="H1044" s="288" t="s">
        <v>70</v>
      </c>
      <c r="I1044" s="288" t="s">
        <v>79</v>
      </c>
      <c r="J1044" s="11" t="s">
        <v>207</v>
      </c>
      <c r="K1044" s="7" t="s">
        <v>107</v>
      </c>
      <c r="L1044" s="7" t="s">
        <v>86</v>
      </c>
      <c r="M1044" s="7">
        <v>40</v>
      </c>
      <c r="N1044" s="272" t="s">
        <v>108</v>
      </c>
      <c r="O1044" s="227" t="s">
        <v>525</v>
      </c>
      <c r="P1044" s="231" t="s">
        <v>75</v>
      </c>
      <c r="Q1044" s="231" t="s">
        <v>76</v>
      </c>
      <c r="R1044" s="262" t="s">
        <v>77</v>
      </c>
      <c r="S1044" s="262" t="s">
        <v>109</v>
      </c>
      <c r="T1044" s="266">
        <f>V1044+Y1044</f>
        <v>46632.75</v>
      </c>
      <c r="U1044" s="266" t="s">
        <v>79</v>
      </c>
      <c r="V1044" s="283">
        <v>39637.83</v>
      </c>
      <c r="W1044" s="283" t="s">
        <v>98</v>
      </c>
      <c r="X1044" s="252" t="s">
        <v>98</v>
      </c>
      <c r="Y1044" s="283">
        <v>6994.92</v>
      </c>
      <c r="Z1044" s="283" t="s">
        <v>98</v>
      </c>
      <c r="AA1044" s="252" t="s">
        <v>98</v>
      </c>
      <c r="AB1044" s="252">
        <v>3781.03</v>
      </c>
      <c r="AC1044" s="247" t="s">
        <v>149</v>
      </c>
      <c r="AD1044" s="274" t="s">
        <v>79</v>
      </c>
      <c r="AE1044" s="274">
        <f>V1044+Y1044</f>
        <v>46632.75</v>
      </c>
      <c r="AF1044" s="247" t="s">
        <v>79</v>
      </c>
      <c r="AG1044" s="247" t="s">
        <v>33</v>
      </c>
      <c r="AH1044" s="239" t="s">
        <v>1227</v>
      </c>
      <c r="AI1044" s="239" t="s">
        <v>510</v>
      </c>
      <c r="AJ1044" s="247"/>
    </row>
    <row r="1045" spans="2:36" s="79" customFormat="1" ht="86.1" customHeight="1" x14ac:dyDescent="0.3">
      <c r="B1045" s="232"/>
      <c r="C1045" s="238"/>
      <c r="D1045" s="232"/>
      <c r="E1045" s="234"/>
      <c r="F1045" s="234"/>
      <c r="G1045" s="234"/>
      <c r="H1045" s="232"/>
      <c r="I1045" s="232"/>
      <c r="J1045" s="11" t="s">
        <v>111</v>
      </c>
      <c r="K1045" s="7" t="s">
        <v>112</v>
      </c>
      <c r="L1045" s="7" t="s">
        <v>85</v>
      </c>
      <c r="M1045" s="108">
        <v>1</v>
      </c>
      <c r="N1045" s="248"/>
      <c r="O1045" s="227"/>
      <c r="P1045" s="232"/>
      <c r="Q1045" s="232"/>
      <c r="R1045" s="263"/>
      <c r="S1045" s="263"/>
      <c r="T1045" s="267"/>
      <c r="U1045" s="267"/>
      <c r="V1045" s="284"/>
      <c r="W1045" s="284"/>
      <c r="X1045" s="253"/>
      <c r="Y1045" s="284"/>
      <c r="Z1045" s="284"/>
      <c r="AA1045" s="253"/>
      <c r="AB1045" s="253"/>
      <c r="AC1045" s="248"/>
      <c r="AD1045" s="275"/>
      <c r="AE1045" s="275"/>
      <c r="AF1045" s="232"/>
      <c r="AG1045" s="248"/>
      <c r="AH1045" s="239"/>
      <c r="AI1045" s="239"/>
      <c r="AJ1045" s="232"/>
    </row>
    <row r="1046" spans="2:36" s="79" customFormat="1" ht="59.1" customHeight="1" x14ac:dyDescent="0.3">
      <c r="B1046" s="233"/>
      <c r="C1046" s="238"/>
      <c r="D1046" s="233"/>
      <c r="E1046" s="273"/>
      <c r="F1046" s="273"/>
      <c r="G1046" s="273"/>
      <c r="H1046" s="233"/>
      <c r="I1046" s="233"/>
      <c r="J1046" s="11" t="s">
        <v>127</v>
      </c>
      <c r="K1046" s="7" t="s">
        <v>128</v>
      </c>
      <c r="L1046" s="7" t="s">
        <v>85</v>
      </c>
      <c r="M1046" s="7">
        <v>20</v>
      </c>
      <c r="N1046" s="249"/>
      <c r="O1046" s="227"/>
      <c r="P1046" s="233"/>
      <c r="Q1046" s="233"/>
      <c r="R1046" s="264"/>
      <c r="S1046" s="264"/>
      <c r="T1046" s="268"/>
      <c r="U1046" s="268"/>
      <c r="V1046" s="285"/>
      <c r="W1046" s="285"/>
      <c r="X1046" s="254"/>
      <c r="Y1046" s="285"/>
      <c r="Z1046" s="285"/>
      <c r="AA1046" s="254"/>
      <c r="AB1046" s="254"/>
      <c r="AC1046" s="249"/>
      <c r="AD1046" s="276"/>
      <c r="AE1046" s="276"/>
      <c r="AF1046" s="233"/>
      <c r="AG1046" s="249"/>
      <c r="AH1046" s="239"/>
      <c r="AI1046" s="239"/>
      <c r="AJ1046" s="233"/>
    </row>
    <row r="1047" spans="2:36" s="79" customFormat="1" ht="132" customHeight="1" x14ac:dyDescent="0.3">
      <c r="B1047" s="231" t="s">
        <v>271</v>
      </c>
      <c r="C1047" s="231" t="s">
        <v>272</v>
      </c>
      <c r="D1047" s="231" t="s">
        <v>106</v>
      </c>
      <c r="E1047" s="226" t="s">
        <v>67</v>
      </c>
      <c r="F1047" s="287" t="s">
        <v>134</v>
      </c>
      <c r="G1047" s="226" t="s">
        <v>147</v>
      </c>
      <c r="H1047" s="288" t="s">
        <v>70</v>
      </c>
      <c r="I1047" s="288" t="s">
        <v>79</v>
      </c>
      <c r="J1047" s="11" t="s">
        <v>207</v>
      </c>
      <c r="K1047" s="7" t="s">
        <v>107</v>
      </c>
      <c r="L1047" s="7" t="s">
        <v>86</v>
      </c>
      <c r="M1047" s="7">
        <v>40</v>
      </c>
      <c r="N1047" s="272" t="s">
        <v>108</v>
      </c>
      <c r="O1047" s="231" t="s">
        <v>299</v>
      </c>
      <c r="P1047" s="231" t="s">
        <v>75</v>
      </c>
      <c r="Q1047" s="231" t="s">
        <v>76</v>
      </c>
      <c r="R1047" s="262" t="s">
        <v>77</v>
      </c>
      <c r="S1047" s="262" t="s">
        <v>109</v>
      </c>
      <c r="T1047" s="266">
        <f>V1047+Y1047</f>
        <v>428000</v>
      </c>
      <c r="U1047" s="266" t="s">
        <v>79</v>
      </c>
      <c r="V1047" s="258">
        <v>363800</v>
      </c>
      <c r="W1047" s="258" t="s">
        <v>79</v>
      </c>
      <c r="X1047" s="258" t="s">
        <v>79</v>
      </c>
      <c r="Y1047" s="258">
        <v>64200</v>
      </c>
      <c r="Z1047" s="258" t="s">
        <v>98</v>
      </c>
      <c r="AA1047" s="258" t="s">
        <v>79</v>
      </c>
      <c r="AB1047" s="258">
        <v>37217.4</v>
      </c>
      <c r="AC1047" s="247" t="s">
        <v>149</v>
      </c>
      <c r="AD1047" s="274" t="s">
        <v>79</v>
      </c>
      <c r="AE1047" s="274">
        <f>V1047+Y1047</f>
        <v>428000</v>
      </c>
      <c r="AF1047" s="247" t="s">
        <v>79</v>
      </c>
      <c r="AG1047" s="247" t="s">
        <v>33</v>
      </c>
      <c r="AH1047" s="272" t="s">
        <v>157</v>
      </c>
      <c r="AI1047" s="247" t="s">
        <v>158</v>
      </c>
      <c r="AJ1047" s="247"/>
    </row>
    <row r="1048" spans="2:36" s="79" customFormat="1" ht="86.1" customHeight="1" x14ac:dyDescent="0.3">
      <c r="B1048" s="232"/>
      <c r="C1048" s="232"/>
      <c r="D1048" s="232"/>
      <c r="E1048" s="234"/>
      <c r="F1048" s="234"/>
      <c r="G1048" s="234"/>
      <c r="H1048" s="232"/>
      <c r="I1048" s="232"/>
      <c r="J1048" s="11" t="s">
        <v>111</v>
      </c>
      <c r="K1048" s="7" t="s">
        <v>112</v>
      </c>
      <c r="L1048" s="7" t="s">
        <v>85</v>
      </c>
      <c r="M1048" s="7">
        <v>2</v>
      </c>
      <c r="N1048" s="248"/>
      <c r="O1048" s="232"/>
      <c r="P1048" s="232"/>
      <c r="Q1048" s="232"/>
      <c r="R1048" s="263"/>
      <c r="S1048" s="263"/>
      <c r="T1048" s="267"/>
      <c r="U1048" s="267"/>
      <c r="V1048" s="259"/>
      <c r="W1048" s="259"/>
      <c r="X1048" s="259"/>
      <c r="Y1048" s="259"/>
      <c r="Z1048" s="259"/>
      <c r="AA1048" s="259"/>
      <c r="AB1048" s="259"/>
      <c r="AC1048" s="248"/>
      <c r="AD1048" s="275"/>
      <c r="AE1048" s="275"/>
      <c r="AF1048" s="232"/>
      <c r="AG1048" s="248"/>
      <c r="AH1048" s="248"/>
      <c r="AI1048" s="248"/>
      <c r="AJ1048" s="232"/>
    </row>
    <row r="1049" spans="2:36" s="79" customFormat="1" ht="59.1" customHeight="1" x14ac:dyDescent="0.3">
      <c r="B1049" s="233"/>
      <c r="C1049" s="233"/>
      <c r="D1049" s="233"/>
      <c r="E1049" s="273"/>
      <c r="F1049" s="273"/>
      <c r="G1049" s="273"/>
      <c r="H1049" s="233"/>
      <c r="I1049" s="233"/>
      <c r="J1049" s="11" t="s">
        <v>127</v>
      </c>
      <c r="K1049" s="7" t="s">
        <v>128</v>
      </c>
      <c r="L1049" s="7" t="s">
        <v>85</v>
      </c>
      <c r="M1049" s="63">
        <v>151</v>
      </c>
      <c r="N1049" s="249"/>
      <c r="O1049" s="233"/>
      <c r="P1049" s="233"/>
      <c r="Q1049" s="233"/>
      <c r="R1049" s="264"/>
      <c r="S1049" s="264"/>
      <c r="T1049" s="268"/>
      <c r="U1049" s="268"/>
      <c r="V1049" s="260"/>
      <c r="W1049" s="260"/>
      <c r="X1049" s="260"/>
      <c r="Y1049" s="260"/>
      <c r="Z1049" s="260"/>
      <c r="AA1049" s="260"/>
      <c r="AB1049" s="260"/>
      <c r="AC1049" s="249"/>
      <c r="AD1049" s="276"/>
      <c r="AE1049" s="276"/>
      <c r="AF1049" s="233"/>
      <c r="AG1049" s="249"/>
      <c r="AH1049" s="249"/>
      <c r="AI1049" s="249"/>
      <c r="AJ1049" s="233"/>
    </row>
    <row r="1050" spans="2:36" s="89" customFormat="1" ht="52.2" customHeight="1" x14ac:dyDescent="0.3">
      <c r="B1050" s="238" t="s">
        <v>301</v>
      </c>
      <c r="C1050" s="238" t="s">
        <v>302</v>
      </c>
      <c r="D1050" s="238" t="s">
        <v>66</v>
      </c>
      <c r="E1050" s="227" t="s">
        <v>67</v>
      </c>
      <c r="F1050" s="227" t="s">
        <v>132</v>
      </c>
      <c r="G1050" s="227" t="s">
        <v>69</v>
      </c>
      <c r="H1050" s="238" t="s">
        <v>70</v>
      </c>
      <c r="I1050" s="238" t="s">
        <v>79</v>
      </c>
      <c r="J1050" s="11" t="s">
        <v>113</v>
      </c>
      <c r="K1050" s="7" t="s">
        <v>114</v>
      </c>
      <c r="L1050" s="7" t="s">
        <v>115</v>
      </c>
      <c r="M1050" s="7">
        <v>4</v>
      </c>
      <c r="N1050" s="239" t="s">
        <v>108</v>
      </c>
      <c r="O1050" s="238" t="s">
        <v>303</v>
      </c>
      <c r="P1050" s="238" t="s">
        <v>75</v>
      </c>
      <c r="Q1050" s="238" t="s">
        <v>76</v>
      </c>
      <c r="R1050" s="265" t="s">
        <v>77</v>
      </c>
      <c r="S1050" s="265" t="s">
        <v>109</v>
      </c>
      <c r="T1050" s="271">
        <f>V1050+Y1050</f>
        <v>299600</v>
      </c>
      <c r="U1050" s="271" t="s">
        <v>79</v>
      </c>
      <c r="V1050" s="261">
        <v>254660</v>
      </c>
      <c r="W1050" s="261" t="s">
        <v>79</v>
      </c>
      <c r="X1050" s="261" t="s">
        <v>79</v>
      </c>
      <c r="Y1050" s="261">
        <v>44940</v>
      </c>
      <c r="Z1050" s="261" t="s">
        <v>79</v>
      </c>
      <c r="AA1050" s="261" t="s">
        <v>79</v>
      </c>
      <c r="AB1050" s="261">
        <v>26052.17</v>
      </c>
      <c r="AC1050" s="239" t="s">
        <v>80</v>
      </c>
      <c r="AD1050" s="278" t="s">
        <v>79</v>
      </c>
      <c r="AE1050" s="278">
        <f>V1050+Y1050</f>
        <v>299600</v>
      </c>
      <c r="AF1050" s="239" t="s">
        <v>79</v>
      </c>
      <c r="AG1050" s="239" t="s">
        <v>33</v>
      </c>
      <c r="AH1050" s="239" t="s">
        <v>176</v>
      </c>
      <c r="AI1050" s="239" t="s">
        <v>161</v>
      </c>
      <c r="AJ1050" s="239"/>
    </row>
    <row r="1051" spans="2:36" s="89" customFormat="1" ht="55.2" x14ac:dyDescent="0.3">
      <c r="B1051" s="238"/>
      <c r="C1051" s="238"/>
      <c r="D1051" s="238"/>
      <c r="E1051" s="227"/>
      <c r="F1051" s="227"/>
      <c r="G1051" s="227"/>
      <c r="H1051" s="238"/>
      <c r="I1051" s="238"/>
      <c r="J1051" s="11" t="s">
        <v>116</v>
      </c>
      <c r="K1051" s="7" t="s">
        <v>117</v>
      </c>
      <c r="L1051" s="7" t="s">
        <v>85</v>
      </c>
      <c r="M1051" s="7">
        <v>2</v>
      </c>
      <c r="N1051" s="239"/>
      <c r="O1051" s="238"/>
      <c r="P1051" s="238"/>
      <c r="Q1051" s="238"/>
      <c r="R1051" s="265"/>
      <c r="S1051" s="265"/>
      <c r="T1051" s="271"/>
      <c r="U1051" s="271"/>
      <c r="V1051" s="261"/>
      <c r="W1051" s="261"/>
      <c r="X1051" s="261"/>
      <c r="Y1051" s="261"/>
      <c r="Z1051" s="261"/>
      <c r="AA1051" s="261"/>
      <c r="AB1051" s="261"/>
      <c r="AC1051" s="239"/>
      <c r="AD1051" s="278"/>
      <c r="AE1051" s="278"/>
      <c r="AF1051" s="238"/>
      <c r="AG1051" s="239"/>
      <c r="AH1051" s="239"/>
      <c r="AI1051" s="239"/>
      <c r="AJ1051" s="238"/>
    </row>
    <row r="1052" spans="2:36" s="89" customFormat="1" ht="41.4" x14ac:dyDescent="0.3">
      <c r="B1052" s="238"/>
      <c r="C1052" s="238"/>
      <c r="D1052" s="238"/>
      <c r="E1052" s="227"/>
      <c r="F1052" s="227"/>
      <c r="G1052" s="227"/>
      <c r="H1052" s="238"/>
      <c r="I1052" s="238"/>
      <c r="J1052" s="11" t="s">
        <v>208</v>
      </c>
      <c r="K1052" s="7" t="s">
        <v>118</v>
      </c>
      <c r="L1052" s="7" t="s">
        <v>119</v>
      </c>
      <c r="M1052" s="7">
        <v>2</v>
      </c>
      <c r="N1052" s="239"/>
      <c r="O1052" s="238"/>
      <c r="P1052" s="238"/>
      <c r="Q1052" s="238"/>
      <c r="R1052" s="265"/>
      <c r="S1052" s="265"/>
      <c r="T1052" s="271"/>
      <c r="U1052" s="271"/>
      <c r="V1052" s="261"/>
      <c r="W1052" s="261"/>
      <c r="X1052" s="261"/>
      <c r="Y1052" s="261"/>
      <c r="Z1052" s="261"/>
      <c r="AA1052" s="261"/>
      <c r="AB1052" s="261"/>
      <c r="AC1052" s="239"/>
      <c r="AD1052" s="278"/>
      <c r="AE1052" s="278"/>
      <c r="AF1052" s="238"/>
      <c r="AG1052" s="239"/>
      <c r="AH1052" s="239"/>
      <c r="AI1052" s="239"/>
      <c r="AJ1052" s="238"/>
    </row>
    <row r="1053" spans="2:36" s="89" customFormat="1" ht="27.6" x14ac:dyDescent="0.3">
      <c r="B1053" s="238"/>
      <c r="C1053" s="238"/>
      <c r="D1053" s="238"/>
      <c r="E1053" s="227"/>
      <c r="F1053" s="227"/>
      <c r="G1053" s="227"/>
      <c r="H1053" s="238"/>
      <c r="I1053" s="238"/>
      <c r="J1053" s="11" t="s">
        <v>120</v>
      </c>
      <c r="K1053" s="7" t="s">
        <v>121</v>
      </c>
      <c r="L1053" s="7" t="s">
        <v>119</v>
      </c>
      <c r="M1053" s="63">
        <v>2</v>
      </c>
      <c r="N1053" s="239"/>
      <c r="O1053" s="238"/>
      <c r="P1053" s="238"/>
      <c r="Q1053" s="238"/>
      <c r="R1053" s="265"/>
      <c r="S1053" s="265"/>
      <c r="T1053" s="271"/>
      <c r="U1053" s="271"/>
      <c r="V1053" s="261"/>
      <c r="W1053" s="261"/>
      <c r="X1053" s="261"/>
      <c r="Y1053" s="261"/>
      <c r="Z1053" s="261"/>
      <c r="AA1053" s="261"/>
      <c r="AB1053" s="261"/>
      <c r="AC1053" s="239"/>
      <c r="AD1053" s="278"/>
      <c r="AE1053" s="278"/>
      <c r="AF1053" s="238"/>
      <c r="AG1053" s="239"/>
      <c r="AH1053" s="239"/>
      <c r="AI1053" s="239"/>
      <c r="AJ1053" s="238"/>
    </row>
    <row r="1054" spans="2:36" s="79" customFormat="1" ht="132" customHeight="1" x14ac:dyDescent="0.3">
      <c r="B1054" s="238" t="s">
        <v>300</v>
      </c>
      <c r="C1054" s="238" t="s">
        <v>304</v>
      </c>
      <c r="D1054" s="238" t="s">
        <v>106</v>
      </c>
      <c r="E1054" s="227" t="s">
        <v>67</v>
      </c>
      <c r="F1054" s="227" t="s">
        <v>134</v>
      </c>
      <c r="G1054" s="227" t="s">
        <v>147</v>
      </c>
      <c r="H1054" s="238" t="s">
        <v>70</v>
      </c>
      <c r="I1054" s="238" t="s">
        <v>79</v>
      </c>
      <c r="J1054" s="11" t="s">
        <v>207</v>
      </c>
      <c r="K1054" s="7" t="s">
        <v>107</v>
      </c>
      <c r="L1054" s="7" t="s">
        <v>86</v>
      </c>
      <c r="M1054" s="7">
        <v>40</v>
      </c>
      <c r="N1054" s="239" t="s">
        <v>108</v>
      </c>
      <c r="O1054" s="238" t="s">
        <v>305</v>
      </c>
      <c r="P1054" s="238" t="s">
        <v>75</v>
      </c>
      <c r="Q1054" s="238" t="s">
        <v>76</v>
      </c>
      <c r="R1054" s="265" t="s">
        <v>77</v>
      </c>
      <c r="S1054" s="265" t="s">
        <v>109</v>
      </c>
      <c r="T1054" s="271">
        <f>V1054+Y1054</f>
        <v>271437.59999999998</v>
      </c>
      <c r="U1054" s="271" t="s">
        <v>79</v>
      </c>
      <c r="V1054" s="258">
        <v>230721.96</v>
      </c>
      <c r="W1054" s="261" t="s">
        <v>79</v>
      </c>
      <c r="X1054" s="261" t="s">
        <v>79</v>
      </c>
      <c r="Y1054" s="261">
        <v>40715.64</v>
      </c>
      <c r="Z1054" s="261" t="s">
        <v>98</v>
      </c>
      <c r="AA1054" s="261" t="s">
        <v>79</v>
      </c>
      <c r="AB1054" s="261">
        <v>23603.27</v>
      </c>
      <c r="AC1054" s="239" t="s">
        <v>149</v>
      </c>
      <c r="AD1054" s="278" t="s">
        <v>79</v>
      </c>
      <c r="AE1054" s="278">
        <f>V1054+Y1054</f>
        <v>271437.59999999998</v>
      </c>
      <c r="AF1054" s="239" t="s">
        <v>79</v>
      </c>
      <c r="AG1054" s="239" t="s">
        <v>33</v>
      </c>
      <c r="AH1054" s="239" t="s">
        <v>247</v>
      </c>
      <c r="AI1054" s="239" t="s">
        <v>167</v>
      </c>
      <c r="AJ1054" s="239"/>
    </row>
    <row r="1055" spans="2:36" s="79" customFormat="1" ht="86.1" customHeight="1" x14ac:dyDescent="0.3">
      <c r="B1055" s="238"/>
      <c r="C1055" s="238"/>
      <c r="D1055" s="238"/>
      <c r="E1055" s="227"/>
      <c r="F1055" s="227"/>
      <c r="G1055" s="227"/>
      <c r="H1055" s="238"/>
      <c r="I1055" s="238"/>
      <c r="J1055" s="11" t="s">
        <v>111</v>
      </c>
      <c r="K1055" s="7" t="s">
        <v>112</v>
      </c>
      <c r="L1055" s="7" t="s">
        <v>85</v>
      </c>
      <c r="M1055" s="7">
        <v>3</v>
      </c>
      <c r="N1055" s="239"/>
      <c r="O1055" s="238"/>
      <c r="P1055" s="238"/>
      <c r="Q1055" s="238"/>
      <c r="R1055" s="265"/>
      <c r="S1055" s="265"/>
      <c r="T1055" s="271"/>
      <c r="U1055" s="271"/>
      <c r="V1055" s="259"/>
      <c r="W1055" s="261"/>
      <c r="X1055" s="261"/>
      <c r="Y1055" s="261"/>
      <c r="Z1055" s="261"/>
      <c r="AA1055" s="261"/>
      <c r="AB1055" s="261"/>
      <c r="AC1055" s="239"/>
      <c r="AD1055" s="278"/>
      <c r="AE1055" s="278"/>
      <c r="AF1055" s="238"/>
      <c r="AG1055" s="239"/>
      <c r="AH1055" s="239"/>
      <c r="AI1055" s="239"/>
      <c r="AJ1055" s="238"/>
    </row>
    <row r="1056" spans="2:36" s="79" customFormat="1" ht="59.1" customHeight="1" x14ac:dyDescent="0.3">
      <c r="B1056" s="238"/>
      <c r="C1056" s="238"/>
      <c r="D1056" s="238"/>
      <c r="E1056" s="227"/>
      <c r="F1056" s="227"/>
      <c r="G1056" s="227"/>
      <c r="H1056" s="238"/>
      <c r="I1056" s="238"/>
      <c r="J1056" s="11" t="s">
        <v>127</v>
      </c>
      <c r="K1056" s="7" t="s">
        <v>128</v>
      </c>
      <c r="L1056" s="7" t="s">
        <v>85</v>
      </c>
      <c r="M1056" s="63">
        <v>200</v>
      </c>
      <c r="N1056" s="239"/>
      <c r="O1056" s="238"/>
      <c r="P1056" s="238"/>
      <c r="Q1056" s="238"/>
      <c r="R1056" s="265"/>
      <c r="S1056" s="265"/>
      <c r="T1056" s="271"/>
      <c r="U1056" s="271"/>
      <c r="V1056" s="260"/>
      <c r="W1056" s="261"/>
      <c r="X1056" s="261"/>
      <c r="Y1056" s="261"/>
      <c r="Z1056" s="261"/>
      <c r="AA1056" s="261"/>
      <c r="AB1056" s="261"/>
      <c r="AC1056" s="239"/>
      <c r="AD1056" s="278"/>
      <c r="AE1056" s="278"/>
      <c r="AF1056" s="238"/>
      <c r="AG1056" s="239"/>
      <c r="AH1056" s="239"/>
      <c r="AI1056" s="239"/>
      <c r="AJ1056" s="238"/>
    </row>
    <row r="1057" spans="2:36" s="89" customFormat="1" ht="52.2" customHeight="1" x14ac:dyDescent="0.3">
      <c r="B1057" s="238" t="s">
        <v>1098</v>
      </c>
      <c r="C1057" s="238" t="s">
        <v>302</v>
      </c>
      <c r="D1057" s="238" t="s">
        <v>66</v>
      </c>
      <c r="E1057" s="227" t="s">
        <v>67</v>
      </c>
      <c r="F1057" s="227" t="s">
        <v>132</v>
      </c>
      <c r="G1057" s="227" t="s">
        <v>69</v>
      </c>
      <c r="H1057" s="238" t="s">
        <v>70</v>
      </c>
      <c r="I1057" s="238" t="s">
        <v>79</v>
      </c>
      <c r="J1057" s="11" t="s">
        <v>113</v>
      </c>
      <c r="K1057" s="7" t="s">
        <v>114</v>
      </c>
      <c r="L1057" s="7" t="s">
        <v>115</v>
      </c>
      <c r="M1057" s="7">
        <v>1</v>
      </c>
      <c r="N1057" s="239" t="s">
        <v>108</v>
      </c>
      <c r="O1057" s="238" t="s">
        <v>303</v>
      </c>
      <c r="P1057" s="238" t="s">
        <v>75</v>
      </c>
      <c r="Q1057" s="238" t="s">
        <v>76</v>
      </c>
      <c r="R1057" s="265" t="s">
        <v>77</v>
      </c>
      <c r="S1057" s="265" t="s">
        <v>109</v>
      </c>
      <c r="T1057" s="271">
        <f>V1057+Y1057</f>
        <v>75072.3</v>
      </c>
      <c r="U1057" s="271" t="s">
        <v>79</v>
      </c>
      <c r="V1057" s="261">
        <v>63811.45</v>
      </c>
      <c r="W1057" s="261" t="s">
        <v>79</v>
      </c>
      <c r="X1057" s="261" t="s">
        <v>79</v>
      </c>
      <c r="Y1057" s="261">
        <v>11260.85</v>
      </c>
      <c r="Z1057" s="261" t="s">
        <v>79</v>
      </c>
      <c r="AA1057" s="261" t="s">
        <v>79</v>
      </c>
      <c r="AB1057" s="261">
        <v>6100.96</v>
      </c>
      <c r="AC1057" s="239" t="s">
        <v>80</v>
      </c>
      <c r="AD1057" s="278" t="s">
        <v>79</v>
      </c>
      <c r="AE1057" s="278">
        <f>V1057+Y1057</f>
        <v>75072.3</v>
      </c>
      <c r="AF1057" s="239" t="s">
        <v>79</v>
      </c>
      <c r="AG1057" s="239" t="s">
        <v>33</v>
      </c>
      <c r="AH1057" s="239" t="s">
        <v>166</v>
      </c>
      <c r="AI1057" s="239" t="s">
        <v>232</v>
      </c>
      <c r="AJ1057" s="239"/>
    </row>
    <row r="1058" spans="2:36" s="89" customFormat="1" ht="55.2" x14ac:dyDescent="0.3">
      <c r="B1058" s="238"/>
      <c r="C1058" s="238"/>
      <c r="D1058" s="238"/>
      <c r="E1058" s="227"/>
      <c r="F1058" s="227"/>
      <c r="G1058" s="227"/>
      <c r="H1058" s="238"/>
      <c r="I1058" s="238"/>
      <c r="J1058" s="11" t="s">
        <v>116</v>
      </c>
      <c r="K1058" s="7" t="s">
        <v>117</v>
      </c>
      <c r="L1058" s="7" t="s">
        <v>85</v>
      </c>
      <c r="M1058" s="7">
        <v>1</v>
      </c>
      <c r="N1058" s="239"/>
      <c r="O1058" s="238"/>
      <c r="P1058" s="238"/>
      <c r="Q1058" s="238"/>
      <c r="R1058" s="265"/>
      <c r="S1058" s="265"/>
      <c r="T1058" s="271"/>
      <c r="U1058" s="271"/>
      <c r="V1058" s="261"/>
      <c r="W1058" s="261"/>
      <c r="X1058" s="261"/>
      <c r="Y1058" s="261"/>
      <c r="Z1058" s="261"/>
      <c r="AA1058" s="261"/>
      <c r="AB1058" s="261"/>
      <c r="AC1058" s="239"/>
      <c r="AD1058" s="278"/>
      <c r="AE1058" s="278"/>
      <c r="AF1058" s="238"/>
      <c r="AG1058" s="239"/>
      <c r="AH1058" s="239"/>
      <c r="AI1058" s="239"/>
      <c r="AJ1058" s="238"/>
    </row>
    <row r="1059" spans="2:36" s="89" customFormat="1" ht="41.4" x14ac:dyDescent="0.3">
      <c r="B1059" s="238"/>
      <c r="C1059" s="238"/>
      <c r="D1059" s="238"/>
      <c r="E1059" s="227"/>
      <c r="F1059" s="227"/>
      <c r="G1059" s="227"/>
      <c r="H1059" s="238"/>
      <c r="I1059" s="238"/>
      <c r="J1059" s="11" t="s">
        <v>208</v>
      </c>
      <c r="K1059" s="7" t="s">
        <v>118</v>
      </c>
      <c r="L1059" s="7" t="s">
        <v>119</v>
      </c>
      <c r="M1059" s="7">
        <v>1</v>
      </c>
      <c r="N1059" s="239"/>
      <c r="O1059" s="238"/>
      <c r="P1059" s="238"/>
      <c r="Q1059" s="238"/>
      <c r="R1059" s="265"/>
      <c r="S1059" s="265"/>
      <c r="T1059" s="271"/>
      <c r="U1059" s="271"/>
      <c r="V1059" s="261"/>
      <c r="W1059" s="261"/>
      <c r="X1059" s="261"/>
      <c r="Y1059" s="261"/>
      <c r="Z1059" s="261"/>
      <c r="AA1059" s="261"/>
      <c r="AB1059" s="261"/>
      <c r="AC1059" s="239"/>
      <c r="AD1059" s="278"/>
      <c r="AE1059" s="278"/>
      <c r="AF1059" s="238"/>
      <c r="AG1059" s="239"/>
      <c r="AH1059" s="239"/>
      <c r="AI1059" s="239"/>
      <c r="AJ1059" s="238"/>
    </row>
    <row r="1060" spans="2:36" s="89" customFormat="1" ht="27.6" x14ac:dyDescent="0.3">
      <c r="B1060" s="238"/>
      <c r="C1060" s="238"/>
      <c r="D1060" s="238"/>
      <c r="E1060" s="227"/>
      <c r="F1060" s="227"/>
      <c r="G1060" s="227"/>
      <c r="H1060" s="238"/>
      <c r="I1060" s="238"/>
      <c r="J1060" s="11" t="s">
        <v>120</v>
      </c>
      <c r="K1060" s="7" t="s">
        <v>121</v>
      </c>
      <c r="L1060" s="7" t="s">
        <v>119</v>
      </c>
      <c r="M1060" s="7">
        <v>1</v>
      </c>
      <c r="N1060" s="239"/>
      <c r="O1060" s="238"/>
      <c r="P1060" s="238"/>
      <c r="Q1060" s="238"/>
      <c r="R1060" s="265"/>
      <c r="S1060" s="265"/>
      <c r="T1060" s="271"/>
      <c r="U1060" s="271"/>
      <c r="V1060" s="261"/>
      <c r="W1060" s="261"/>
      <c r="X1060" s="261"/>
      <c r="Y1060" s="261"/>
      <c r="Z1060" s="261"/>
      <c r="AA1060" s="261"/>
      <c r="AB1060" s="261"/>
      <c r="AC1060" s="239"/>
      <c r="AD1060" s="278"/>
      <c r="AE1060" s="278"/>
      <c r="AF1060" s="238"/>
      <c r="AG1060" s="239"/>
      <c r="AH1060" s="239"/>
      <c r="AI1060" s="239"/>
      <c r="AJ1060" s="238"/>
    </row>
    <row r="1061" spans="2:36" s="79" customFormat="1" ht="91.2" customHeight="1" x14ac:dyDescent="0.3">
      <c r="B1061" s="238" t="s">
        <v>1293</v>
      </c>
      <c r="C1061" s="238" t="s">
        <v>304</v>
      </c>
      <c r="D1061" s="238" t="s">
        <v>106</v>
      </c>
      <c r="E1061" s="227" t="s">
        <v>67</v>
      </c>
      <c r="F1061" s="227" t="s">
        <v>134</v>
      </c>
      <c r="G1061" s="227" t="s">
        <v>147</v>
      </c>
      <c r="H1061" s="238" t="s">
        <v>70</v>
      </c>
      <c r="I1061" s="238" t="s">
        <v>79</v>
      </c>
      <c r="J1061" s="11" t="s">
        <v>207</v>
      </c>
      <c r="K1061" s="7" t="s">
        <v>107</v>
      </c>
      <c r="L1061" s="7" t="s">
        <v>86</v>
      </c>
      <c r="M1061" s="7">
        <v>40</v>
      </c>
      <c r="N1061" s="239" t="s">
        <v>108</v>
      </c>
      <c r="O1061" s="238" t="s">
        <v>305</v>
      </c>
      <c r="P1061" s="238" t="s">
        <v>75</v>
      </c>
      <c r="Q1061" s="238" t="s">
        <v>76</v>
      </c>
      <c r="R1061" s="265" t="s">
        <v>77</v>
      </c>
      <c r="S1061" s="265" t="s">
        <v>109</v>
      </c>
      <c r="T1061" s="271">
        <f>V1061+Y1061</f>
        <v>155803.49</v>
      </c>
      <c r="U1061" s="271" t="s">
        <v>79</v>
      </c>
      <c r="V1061" s="258">
        <v>132432.95999999999</v>
      </c>
      <c r="W1061" s="261" t="s">
        <v>79</v>
      </c>
      <c r="X1061" s="261" t="s">
        <v>79</v>
      </c>
      <c r="Y1061" s="261">
        <v>23370.53</v>
      </c>
      <c r="Z1061" s="261" t="s">
        <v>98</v>
      </c>
      <c r="AA1061" s="261" t="s">
        <v>79</v>
      </c>
      <c r="AB1061" s="261">
        <v>13548.14</v>
      </c>
      <c r="AC1061" s="239" t="s">
        <v>149</v>
      </c>
      <c r="AD1061" s="278" t="s">
        <v>79</v>
      </c>
      <c r="AE1061" s="278">
        <f>V1061+Y1061</f>
        <v>155803.49</v>
      </c>
      <c r="AF1061" s="239" t="s">
        <v>79</v>
      </c>
      <c r="AG1061" s="239" t="s">
        <v>33</v>
      </c>
      <c r="AH1061" s="239" t="s">
        <v>406</v>
      </c>
      <c r="AI1061" s="239" t="s">
        <v>510</v>
      </c>
      <c r="AJ1061" s="239"/>
    </row>
    <row r="1062" spans="2:36" s="79" customFormat="1" ht="56.4" customHeight="1" x14ac:dyDescent="0.3">
      <c r="B1062" s="238"/>
      <c r="C1062" s="238"/>
      <c r="D1062" s="238"/>
      <c r="E1062" s="227"/>
      <c r="F1062" s="227"/>
      <c r="G1062" s="227"/>
      <c r="H1062" s="238"/>
      <c r="I1062" s="238"/>
      <c r="J1062" s="11" t="s">
        <v>111</v>
      </c>
      <c r="K1062" s="7" t="s">
        <v>112</v>
      </c>
      <c r="L1062" s="7" t="s">
        <v>85</v>
      </c>
      <c r="M1062" s="7">
        <v>2</v>
      </c>
      <c r="N1062" s="239"/>
      <c r="O1062" s="238"/>
      <c r="P1062" s="238"/>
      <c r="Q1062" s="238"/>
      <c r="R1062" s="265"/>
      <c r="S1062" s="265"/>
      <c r="T1062" s="271"/>
      <c r="U1062" s="271"/>
      <c r="V1062" s="259"/>
      <c r="W1062" s="261"/>
      <c r="X1062" s="261"/>
      <c r="Y1062" s="261"/>
      <c r="Z1062" s="261"/>
      <c r="AA1062" s="261"/>
      <c r="AB1062" s="261"/>
      <c r="AC1062" s="239"/>
      <c r="AD1062" s="278"/>
      <c r="AE1062" s="278"/>
      <c r="AF1062" s="238"/>
      <c r="AG1062" s="239"/>
      <c r="AH1062" s="239"/>
      <c r="AI1062" s="239"/>
      <c r="AJ1062" s="238"/>
    </row>
    <row r="1063" spans="2:36" s="79" customFormat="1" ht="59.1" customHeight="1" x14ac:dyDescent="0.3">
      <c r="B1063" s="238"/>
      <c r="C1063" s="238"/>
      <c r="D1063" s="238"/>
      <c r="E1063" s="227"/>
      <c r="F1063" s="227"/>
      <c r="G1063" s="227"/>
      <c r="H1063" s="238"/>
      <c r="I1063" s="238"/>
      <c r="J1063" s="11" t="s">
        <v>127</v>
      </c>
      <c r="K1063" s="7" t="s">
        <v>128</v>
      </c>
      <c r="L1063" s="7" t="s">
        <v>85</v>
      </c>
      <c r="M1063" s="63">
        <v>78</v>
      </c>
      <c r="N1063" s="239"/>
      <c r="O1063" s="238"/>
      <c r="P1063" s="238"/>
      <c r="Q1063" s="238"/>
      <c r="R1063" s="265"/>
      <c r="S1063" s="265"/>
      <c r="T1063" s="271"/>
      <c r="U1063" s="271"/>
      <c r="V1063" s="260"/>
      <c r="W1063" s="261"/>
      <c r="X1063" s="261"/>
      <c r="Y1063" s="261"/>
      <c r="Z1063" s="261"/>
      <c r="AA1063" s="261"/>
      <c r="AB1063" s="261"/>
      <c r="AC1063" s="239"/>
      <c r="AD1063" s="278"/>
      <c r="AE1063" s="278"/>
      <c r="AF1063" s="238"/>
      <c r="AG1063" s="239"/>
      <c r="AH1063" s="239"/>
      <c r="AI1063" s="239"/>
      <c r="AJ1063" s="238"/>
    </row>
    <row r="1064" spans="2:36" s="79" customFormat="1" ht="132" customHeight="1" x14ac:dyDescent="0.3">
      <c r="B1064" s="231" t="s">
        <v>477</v>
      </c>
      <c r="C1064" s="354" t="s">
        <v>483</v>
      </c>
      <c r="D1064" s="231" t="s">
        <v>106</v>
      </c>
      <c r="E1064" s="226" t="s">
        <v>67</v>
      </c>
      <c r="F1064" s="287" t="s">
        <v>134</v>
      </c>
      <c r="G1064" s="226" t="s">
        <v>147</v>
      </c>
      <c r="H1064" s="288" t="s">
        <v>70</v>
      </c>
      <c r="I1064" s="288" t="s">
        <v>79</v>
      </c>
      <c r="J1064" s="11" t="s">
        <v>207</v>
      </c>
      <c r="K1064" s="7" t="s">
        <v>107</v>
      </c>
      <c r="L1064" s="7" t="s">
        <v>86</v>
      </c>
      <c r="M1064" s="7">
        <v>40</v>
      </c>
      <c r="N1064" s="272" t="s">
        <v>108</v>
      </c>
      <c r="O1064" s="231" t="s">
        <v>360</v>
      </c>
      <c r="P1064" s="231" t="s">
        <v>75</v>
      </c>
      <c r="Q1064" s="231" t="s">
        <v>76</v>
      </c>
      <c r="R1064" s="262" t="s">
        <v>77</v>
      </c>
      <c r="S1064" s="262" t="s">
        <v>109</v>
      </c>
      <c r="T1064" s="266">
        <f>V1064+Y1064</f>
        <v>352381.87</v>
      </c>
      <c r="U1064" s="266" t="s">
        <v>79</v>
      </c>
      <c r="V1064" s="383">
        <v>299524.59000000003</v>
      </c>
      <c r="W1064" s="261" t="s">
        <v>79</v>
      </c>
      <c r="X1064" s="261" t="s">
        <v>79</v>
      </c>
      <c r="Y1064" s="383">
        <v>52857.279999999999</v>
      </c>
      <c r="Z1064" s="261" t="s">
        <v>98</v>
      </c>
      <c r="AA1064" s="261" t="s">
        <v>79</v>
      </c>
      <c r="AB1064" s="383">
        <v>28571.51</v>
      </c>
      <c r="AC1064" s="247" t="s">
        <v>149</v>
      </c>
      <c r="AD1064" s="274" t="s">
        <v>79</v>
      </c>
      <c r="AE1064" s="274">
        <f>V1064+Y1064</f>
        <v>352381.87</v>
      </c>
      <c r="AF1064" s="247" t="s">
        <v>79</v>
      </c>
      <c r="AG1064" s="247" t="s">
        <v>33</v>
      </c>
      <c r="AH1064" s="272" t="s">
        <v>174</v>
      </c>
      <c r="AI1064" s="247" t="s">
        <v>157</v>
      </c>
      <c r="AJ1064" s="247"/>
    </row>
    <row r="1065" spans="2:36" s="79" customFormat="1" ht="86.1" customHeight="1" x14ac:dyDescent="0.3">
      <c r="B1065" s="232"/>
      <c r="C1065" s="355"/>
      <c r="D1065" s="232"/>
      <c r="E1065" s="234"/>
      <c r="F1065" s="234"/>
      <c r="G1065" s="234"/>
      <c r="H1065" s="232"/>
      <c r="I1065" s="232"/>
      <c r="J1065" s="11" t="s">
        <v>111</v>
      </c>
      <c r="K1065" s="7" t="s">
        <v>112</v>
      </c>
      <c r="L1065" s="7" t="s">
        <v>85</v>
      </c>
      <c r="M1065" s="7">
        <v>4</v>
      </c>
      <c r="N1065" s="248"/>
      <c r="O1065" s="232"/>
      <c r="P1065" s="232"/>
      <c r="Q1065" s="232"/>
      <c r="R1065" s="263"/>
      <c r="S1065" s="263"/>
      <c r="T1065" s="267"/>
      <c r="U1065" s="267"/>
      <c r="V1065" s="384"/>
      <c r="W1065" s="261"/>
      <c r="X1065" s="261"/>
      <c r="Y1065" s="384"/>
      <c r="Z1065" s="261"/>
      <c r="AA1065" s="261"/>
      <c r="AB1065" s="384"/>
      <c r="AC1065" s="248"/>
      <c r="AD1065" s="275"/>
      <c r="AE1065" s="275"/>
      <c r="AF1065" s="232"/>
      <c r="AG1065" s="248"/>
      <c r="AH1065" s="248"/>
      <c r="AI1065" s="248"/>
      <c r="AJ1065" s="232"/>
    </row>
    <row r="1066" spans="2:36" s="79" customFormat="1" ht="59.1" customHeight="1" x14ac:dyDescent="0.3">
      <c r="B1066" s="233"/>
      <c r="C1066" s="356"/>
      <c r="D1066" s="233"/>
      <c r="E1066" s="273"/>
      <c r="F1066" s="273"/>
      <c r="G1066" s="273"/>
      <c r="H1066" s="233"/>
      <c r="I1066" s="233"/>
      <c r="J1066" s="11" t="s">
        <v>127</v>
      </c>
      <c r="K1066" s="7" t="s">
        <v>128</v>
      </c>
      <c r="L1066" s="7" t="s">
        <v>85</v>
      </c>
      <c r="M1066" s="63">
        <v>163</v>
      </c>
      <c r="N1066" s="249"/>
      <c r="O1066" s="233"/>
      <c r="P1066" s="233"/>
      <c r="Q1066" s="233"/>
      <c r="R1066" s="264"/>
      <c r="S1066" s="264"/>
      <c r="T1066" s="268"/>
      <c r="U1066" s="268"/>
      <c r="V1066" s="385"/>
      <c r="W1066" s="261"/>
      <c r="X1066" s="261"/>
      <c r="Y1066" s="385"/>
      <c r="Z1066" s="261"/>
      <c r="AA1066" s="261"/>
      <c r="AB1066" s="385"/>
      <c r="AC1066" s="249"/>
      <c r="AD1066" s="276"/>
      <c r="AE1066" s="276"/>
      <c r="AF1066" s="233"/>
      <c r="AG1066" s="249"/>
      <c r="AH1066" s="249"/>
      <c r="AI1066" s="249"/>
      <c r="AJ1066" s="233"/>
    </row>
    <row r="1067" spans="2:36" s="79" customFormat="1" ht="132" customHeight="1" x14ac:dyDescent="0.3">
      <c r="B1067" s="231" t="s">
        <v>478</v>
      </c>
      <c r="C1067" s="354" t="s">
        <v>482</v>
      </c>
      <c r="D1067" s="231" t="s">
        <v>106</v>
      </c>
      <c r="E1067" s="226" t="s">
        <v>67</v>
      </c>
      <c r="F1067" s="287" t="s">
        <v>134</v>
      </c>
      <c r="G1067" s="226" t="s">
        <v>147</v>
      </c>
      <c r="H1067" s="288" t="s">
        <v>70</v>
      </c>
      <c r="I1067" s="288" t="s">
        <v>79</v>
      </c>
      <c r="J1067" s="11" t="s">
        <v>207</v>
      </c>
      <c r="K1067" s="7" t="s">
        <v>107</v>
      </c>
      <c r="L1067" s="7" t="s">
        <v>86</v>
      </c>
      <c r="M1067" s="7">
        <v>40</v>
      </c>
      <c r="N1067" s="272" t="s">
        <v>108</v>
      </c>
      <c r="O1067" s="231" t="s">
        <v>360</v>
      </c>
      <c r="P1067" s="231" t="s">
        <v>75</v>
      </c>
      <c r="Q1067" s="231" t="s">
        <v>76</v>
      </c>
      <c r="R1067" s="262" t="s">
        <v>77</v>
      </c>
      <c r="S1067" s="262" t="s">
        <v>109</v>
      </c>
      <c r="T1067" s="266">
        <f>V1067+Y1067</f>
        <v>201160</v>
      </c>
      <c r="U1067" s="266" t="s">
        <v>79</v>
      </c>
      <c r="V1067" s="383">
        <v>170986</v>
      </c>
      <c r="W1067" s="261" t="s">
        <v>79</v>
      </c>
      <c r="X1067" s="261" t="s">
        <v>79</v>
      </c>
      <c r="Y1067" s="383">
        <v>30174</v>
      </c>
      <c r="Z1067" s="261" t="s">
        <v>98</v>
      </c>
      <c r="AA1067" s="261" t="s">
        <v>79</v>
      </c>
      <c r="AB1067" s="383">
        <v>16310.27027027027</v>
      </c>
      <c r="AC1067" s="247" t="s">
        <v>149</v>
      </c>
      <c r="AD1067" s="274" t="s">
        <v>79</v>
      </c>
      <c r="AE1067" s="274">
        <f>V1067+Y1067</f>
        <v>201160</v>
      </c>
      <c r="AF1067" s="247" t="s">
        <v>79</v>
      </c>
      <c r="AG1067" s="247" t="s">
        <v>33</v>
      </c>
      <c r="AH1067" s="255" t="s">
        <v>479</v>
      </c>
      <c r="AI1067" s="255" t="s">
        <v>160</v>
      </c>
      <c r="AJ1067" s="247"/>
    </row>
    <row r="1068" spans="2:36" s="79" customFormat="1" ht="86.1" customHeight="1" x14ac:dyDescent="0.3">
      <c r="B1068" s="232"/>
      <c r="C1068" s="355"/>
      <c r="D1068" s="232"/>
      <c r="E1068" s="234"/>
      <c r="F1068" s="234"/>
      <c r="G1068" s="234"/>
      <c r="H1068" s="232"/>
      <c r="I1068" s="232"/>
      <c r="J1068" s="11" t="s">
        <v>111</v>
      </c>
      <c r="K1068" s="7" t="s">
        <v>112</v>
      </c>
      <c r="L1068" s="7" t="s">
        <v>85</v>
      </c>
      <c r="M1068" s="80">
        <v>2</v>
      </c>
      <c r="N1068" s="248"/>
      <c r="O1068" s="232"/>
      <c r="P1068" s="232"/>
      <c r="Q1068" s="232"/>
      <c r="R1068" s="263"/>
      <c r="S1068" s="263"/>
      <c r="T1068" s="267"/>
      <c r="U1068" s="267"/>
      <c r="V1068" s="384"/>
      <c r="W1068" s="261"/>
      <c r="X1068" s="261"/>
      <c r="Y1068" s="384"/>
      <c r="Z1068" s="261"/>
      <c r="AA1068" s="261"/>
      <c r="AB1068" s="384"/>
      <c r="AC1068" s="248"/>
      <c r="AD1068" s="275"/>
      <c r="AE1068" s="275"/>
      <c r="AF1068" s="232"/>
      <c r="AG1068" s="248"/>
      <c r="AH1068" s="256"/>
      <c r="AI1068" s="256"/>
      <c r="AJ1068" s="232"/>
    </row>
    <row r="1069" spans="2:36" s="79" customFormat="1" ht="59.1" customHeight="1" x14ac:dyDescent="0.3">
      <c r="B1069" s="233"/>
      <c r="C1069" s="356"/>
      <c r="D1069" s="233"/>
      <c r="E1069" s="273"/>
      <c r="F1069" s="273"/>
      <c r="G1069" s="273"/>
      <c r="H1069" s="233"/>
      <c r="I1069" s="233"/>
      <c r="J1069" s="11" t="s">
        <v>127</v>
      </c>
      <c r="K1069" s="7" t="s">
        <v>128</v>
      </c>
      <c r="L1069" s="7" t="s">
        <v>85</v>
      </c>
      <c r="M1069" s="80">
        <v>94</v>
      </c>
      <c r="N1069" s="249"/>
      <c r="O1069" s="233"/>
      <c r="P1069" s="233"/>
      <c r="Q1069" s="233"/>
      <c r="R1069" s="264"/>
      <c r="S1069" s="264"/>
      <c r="T1069" s="268"/>
      <c r="U1069" s="268"/>
      <c r="V1069" s="385"/>
      <c r="W1069" s="261"/>
      <c r="X1069" s="261"/>
      <c r="Y1069" s="385"/>
      <c r="Z1069" s="261"/>
      <c r="AA1069" s="261"/>
      <c r="AB1069" s="385"/>
      <c r="AC1069" s="249"/>
      <c r="AD1069" s="276"/>
      <c r="AE1069" s="276"/>
      <c r="AF1069" s="233"/>
      <c r="AG1069" s="249"/>
      <c r="AH1069" s="257"/>
      <c r="AI1069" s="257"/>
      <c r="AJ1069" s="233"/>
    </row>
    <row r="1070" spans="2:36" s="89" customFormat="1" ht="52.2" customHeight="1" x14ac:dyDescent="0.3">
      <c r="B1070" s="238" t="s">
        <v>480</v>
      </c>
      <c r="C1070" s="354" t="s">
        <v>481</v>
      </c>
      <c r="D1070" s="238" t="s">
        <v>66</v>
      </c>
      <c r="E1070" s="227" t="s">
        <v>67</v>
      </c>
      <c r="F1070" s="227" t="s">
        <v>132</v>
      </c>
      <c r="G1070" s="227" t="s">
        <v>69</v>
      </c>
      <c r="H1070" s="238" t="s">
        <v>70</v>
      </c>
      <c r="I1070" s="238" t="s">
        <v>79</v>
      </c>
      <c r="J1070" s="11" t="s">
        <v>113</v>
      </c>
      <c r="K1070" s="7" t="s">
        <v>114</v>
      </c>
      <c r="L1070" s="7" t="s">
        <v>115</v>
      </c>
      <c r="M1070" s="7">
        <v>3</v>
      </c>
      <c r="N1070" s="239" t="s">
        <v>108</v>
      </c>
      <c r="O1070" s="354" t="s">
        <v>360</v>
      </c>
      <c r="P1070" s="238" t="s">
        <v>75</v>
      </c>
      <c r="Q1070" s="238" t="s">
        <v>76</v>
      </c>
      <c r="R1070" s="265" t="s">
        <v>77</v>
      </c>
      <c r="S1070" s="265" t="s">
        <v>109</v>
      </c>
      <c r="T1070" s="271">
        <f>V1070+Y1070</f>
        <v>227459.98</v>
      </c>
      <c r="U1070" s="271" t="s">
        <v>98</v>
      </c>
      <c r="V1070" s="244">
        <v>193340.98300000001</v>
      </c>
      <c r="W1070" s="244" t="s">
        <v>98</v>
      </c>
      <c r="X1070" s="244" t="s">
        <v>98</v>
      </c>
      <c r="Y1070" s="244">
        <v>34118.997000000003</v>
      </c>
      <c r="Z1070" s="244" t="s">
        <v>98</v>
      </c>
      <c r="AA1070" s="244" t="s">
        <v>98</v>
      </c>
      <c r="AB1070" s="244">
        <v>18442.701081081079</v>
      </c>
      <c r="AC1070" s="239" t="s">
        <v>80</v>
      </c>
      <c r="AD1070" s="278" t="s">
        <v>79</v>
      </c>
      <c r="AE1070" s="278">
        <f>V1070+Y1070</f>
        <v>227459.98</v>
      </c>
      <c r="AF1070" s="239" t="s">
        <v>79</v>
      </c>
      <c r="AG1070" s="239" t="s">
        <v>33</v>
      </c>
      <c r="AH1070" s="255" t="s">
        <v>252</v>
      </c>
      <c r="AI1070" s="255" t="s">
        <v>166</v>
      </c>
      <c r="AJ1070" s="239"/>
    </row>
    <row r="1071" spans="2:36" s="89" customFormat="1" ht="55.2" x14ac:dyDescent="0.3">
      <c r="B1071" s="238"/>
      <c r="C1071" s="355"/>
      <c r="D1071" s="238"/>
      <c r="E1071" s="227"/>
      <c r="F1071" s="227"/>
      <c r="G1071" s="227"/>
      <c r="H1071" s="238"/>
      <c r="I1071" s="238"/>
      <c r="J1071" s="11" t="s">
        <v>116</v>
      </c>
      <c r="K1071" s="7" t="s">
        <v>117</v>
      </c>
      <c r="L1071" s="7" t="s">
        <v>85</v>
      </c>
      <c r="M1071" s="7">
        <v>2</v>
      </c>
      <c r="N1071" s="239"/>
      <c r="O1071" s="355"/>
      <c r="P1071" s="238"/>
      <c r="Q1071" s="238"/>
      <c r="R1071" s="265"/>
      <c r="S1071" s="265"/>
      <c r="T1071" s="271"/>
      <c r="U1071" s="271"/>
      <c r="V1071" s="245"/>
      <c r="W1071" s="245"/>
      <c r="X1071" s="245"/>
      <c r="Y1071" s="245"/>
      <c r="Z1071" s="245"/>
      <c r="AA1071" s="245"/>
      <c r="AB1071" s="245"/>
      <c r="AC1071" s="239"/>
      <c r="AD1071" s="278"/>
      <c r="AE1071" s="278"/>
      <c r="AF1071" s="238"/>
      <c r="AG1071" s="239"/>
      <c r="AH1071" s="256"/>
      <c r="AI1071" s="256"/>
      <c r="AJ1071" s="238"/>
    </row>
    <row r="1072" spans="2:36" s="89" customFormat="1" ht="41.4" x14ac:dyDescent="0.3">
      <c r="B1072" s="238"/>
      <c r="C1072" s="355"/>
      <c r="D1072" s="238"/>
      <c r="E1072" s="227"/>
      <c r="F1072" s="227"/>
      <c r="G1072" s="227"/>
      <c r="H1072" s="238"/>
      <c r="I1072" s="238"/>
      <c r="J1072" s="11" t="s">
        <v>208</v>
      </c>
      <c r="K1072" s="7" t="s">
        <v>118</v>
      </c>
      <c r="L1072" s="7" t="s">
        <v>119</v>
      </c>
      <c r="M1072" s="7">
        <v>2</v>
      </c>
      <c r="N1072" s="239"/>
      <c r="O1072" s="355"/>
      <c r="P1072" s="238"/>
      <c r="Q1072" s="238"/>
      <c r="R1072" s="265"/>
      <c r="S1072" s="265"/>
      <c r="T1072" s="271"/>
      <c r="U1072" s="271"/>
      <c r="V1072" s="245"/>
      <c r="W1072" s="245"/>
      <c r="X1072" s="245"/>
      <c r="Y1072" s="245"/>
      <c r="Z1072" s="245"/>
      <c r="AA1072" s="245"/>
      <c r="AB1072" s="245"/>
      <c r="AC1072" s="239"/>
      <c r="AD1072" s="278"/>
      <c r="AE1072" s="278"/>
      <c r="AF1072" s="238"/>
      <c r="AG1072" s="239"/>
      <c r="AH1072" s="256"/>
      <c r="AI1072" s="256"/>
      <c r="AJ1072" s="238"/>
    </row>
    <row r="1073" spans="2:36" s="89" customFormat="1" ht="27.6" x14ac:dyDescent="0.3">
      <c r="B1073" s="238"/>
      <c r="C1073" s="356"/>
      <c r="D1073" s="238"/>
      <c r="E1073" s="227"/>
      <c r="F1073" s="227"/>
      <c r="G1073" s="227"/>
      <c r="H1073" s="238"/>
      <c r="I1073" s="238"/>
      <c r="J1073" s="11" t="s">
        <v>120</v>
      </c>
      <c r="K1073" s="7" t="s">
        <v>121</v>
      </c>
      <c r="L1073" s="7" t="s">
        <v>119</v>
      </c>
      <c r="M1073" s="63">
        <v>2</v>
      </c>
      <c r="N1073" s="239"/>
      <c r="O1073" s="356"/>
      <c r="P1073" s="238"/>
      <c r="Q1073" s="238"/>
      <c r="R1073" s="265"/>
      <c r="S1073" s="265"/>
      <c r="T1073" s="271"/>
      <c r="U1073" s="271"/>
      <c r="V1073" s="246"/>
      <c r="W1073" s="246"/>
      <c r="X1073" s="246"/>
      <c r="Y1073" s="246"/>
      <c r="Z1073" s="246"/>
      <c r="AA1073" s="246"/>
      <c r="AB1073" s="246"/>
      <c r="AC1073" s="239"/>
      <c r="AD1073" s="278"/>
      <c r="AE1073" s="278"/>
      <c r="AF1073" s="238"/>
      <c r="AG1073" s="239"/>
      <c r="AH1073" s="257"/>
      <c r="AI1073" s="257"/>
      <c r="AJ1073" s="238"/>
    </row>
    <row r="1074" spans="2:36" s="79" customFormat="1" ht="117" customHeight="1" x14ac:dyDescent="0.3">
      <c r="B1074" s="231" t="s">
        <v>484</v>
      </c>
      <c r="C1074" s="354" t="s">
        <v>963</v>
      </c>
      <c r="D1074" s="231" t="s">
        <v>106</v>
      </c>
      <c r="E1074" s="226" t="s">
        <v>67</v>
      </c>
      <c r="F1074" s="287" t="s">
        <v>134</v>
      </c>
      <c r="G1074" s="226" t="s">
        <v>147</v>
      </c>
      <c r="H1074" s="288" t="s">
        <v>70</v>
      </c>
      <c r="I1074" s="288" t="s">
        <v>79</v>
      </c>
      <c r="J1074" s="11" t="s">
        <v>207</v>
      </c>
      <c r="K1074" s="7" t="s">
        <v>107</v>
      </c>
      <c r="L1074" s="7" t="s">
        <v>86</v>
      </c>
      <c r="M1074" s="7">
        <v>40</v>
      </c>
      <c r="N1074" s="272" t="s">
        <v>108</v>
      </c>
      <c r="O1074" s="231" t="s">
        <v>360</v>
      </c>
      <c r="P1074" s="231" t="s">
        <v>75</v>
      </c>
      <c r="Q1074" s="231" t="s">
        <v>76</v>
      </c>
      <c r="R1074" s="262" t="s">
        <v>77</v>
      </c>
      <c r="S1074" s="262" t="s">
        <v>109</v>
      </c>
      <c r="T1074" s="266">
        <f>V1074+Y1074</f>
        <v>42800</v>
      </c>
      <c r="U1074" s="266" t="s">
        <v>79</v>
      </c>
      <c r="V1074" s="244">
        <v>36380</v>
      </c>
      <c r="W1074" s="244" t="s">
        <v>98</v>
      </c>
      <c r="X1074" s="244" t="s">
        <v>98</v>
      </c>
      <c r="Y1074" s="244">
        <v>6420</v>
      </c>
      <c r="Z1074" s="258" t="s">
        <v>98</v>
      </c>
      <c r="AA1074" s="258" t="s">
        <v>98</v>
      </c>
      <c r="AB1074" s="244">
        <v>3470.27027027027</v>
      </c>
      <c r="AC1074" s="247" t="s">
        <v>149</v>
      </c>
      <c r="AD1074" s="274" t="s">
        <v>79</v>
      </c>
      <c r="AE1074" s="274">
        <f>V1074+Y1074</f>
        <v>42800</v>
      </c>
      <c r="AF1074" s="247" t="s">
        <v>79</v>
      </c>
      <c r="AG1074" s="247" t="s">
        <v>33</v>
      </c>
      <c r="AH1074" s="255" t="s">
        <v>246</v>
      </c>
      <c r="AI1074" s="255" t="s">
        <v>247</v>
      </c>
      <c r="AJ1074" s="247"/>
    </row>
    <row r="1075" spans="2:36" s="79" customFormat="1" ht="70.5" customHeight="1" x14ac:dyDescent="0.3">
      <c r="B1075" s="232"/>
      <c r="C1075" s="355"/>
      <c r="D1075" s="232"/>
      <c r="E1075" s="234"/>
      <c r="F1075" s="234"/>
      <c r="G1075" s="234"/>
      <c r="H1075" s="232"/>
      <c r="I1075" s="232"/>
      <c r="J1075" s="11" t="s">
        <v>111</v>
      </c>
      <c r="K1075" s="7" t="s">
        <v>112</v>
      </c>
      <c r="L1075" s="7" t="s">
        <v>85</v>
      </c>
      <c r="M1075" s="80">
        <v>1</v>
      </c>
      <c r="N1075" s="248"/>
      <c r="O1075" s="232"/>
      <c r="P1075" s="232"/>
      <c r="Q1075" s="232"/>
      <c r="R1075" s="263"/>
      <c r="S1075" s="263"/>
      <c r="T1075" s="267"/>
      <c r="U1075" s="267"/>
      <c r="V1075" s="245"/>
      <c r="W1075" s="245"/>
      <c r="X1075" s="245"/>
      <c r="Y1075" s="245"/>
      <c r="Z1075" s="259"/>
      <c r="AA1075" s="259"/>
      <c r="AB1075" s="245"/>
      <c r="AC1075" s="248"/>
      <c r="AD1075" s="275"/>
      <c r="AE1075" s="275"/>
      <c r="AF1075" s="232"/>
      <c r="AG1075" s="248"/>
      <c r="AH1075" s="256"/>
      <c r="AI1075" s="256"/>
      <c r="AJ1075" s="232"/>
    </row>
    <row r="1076" spans="2:36" s="79" customFormat="1" ht="59.1" customHeight="1" x14ac:dyDescent="0.3">
      <c r="B1076" s="233"/>
      <c r="C1076" s="356"/>
      <c r="D1076" s="233"/>
      <c r="E1076" s="273"/>
      <c r="F1076" s="273"/>
      <c r="G1076" s="273"/>
      <c r="H1076" s="233"/>
      <c r="I1076" s="233"/>
      <c r="J1076" s="11" t="s">
        <v>127</v>
      </c>
      <c r="K1076" s="7" t="s">
        <v>128</v>
      </c>
      <c r="L1076" s="7" t="s">
        <v>85</v>
      </c>
      <c r="M1076" s="80">
        <v>20</v>
      </c>
      <c r="N1076" s="249"/>
      <c r="O1076" s="233"/>
      <c r="P1076" s="233"/>
      <c r="Q1076" s="233"/>
      <c r="R1076" s="264"/>
      <c r="S1076" s="264"/>
      <c r="T1076" s="268"/>
      <c r="U1076" s="268"/>
      <c r="V1076" s="246"/>
      <c r="W1076" s="246"/>
      <c r="X1076" s="246"/>
      <c r="Y1076" s="246"/>
      <c r="Z1076" s="260"/>
      <c r="AA1076" s="260"/>
      <c r="AB1076" s="246"/>
      <c r="AC1076" s="249"/>
      <c r="AD1076" s="276"/>
      <c r="AE1076" s="276"/>
      <c r="AF1076" s="233"/>
      <c r="AG1076" s="249"/>
      <c r="AH1076" s="257"/>
      <c r="AI1076" s="257"/>
      <c r="AJ1076" s="233"/>
    </row>
    <row r="1077" spans="2:36" s="79" customFormat="1" ht="138.75" customHeight="1" x14ac:dyDescent="0.3">
      <c r="B1077" s="231" t="s">
        <v>912</v>
      </c>
      <c r="C1077" s="354" t="s">
        <v>913</v>
      </c>
      <c r="D1077" s="231" t="s">
        <v>106</v>
      </c>
      <c r="E1077" s="226" t="s">
        <v>67</v>
      </c>
      <c r="F1077" s="287" t="s">
        <v>134</v>
      </c>
      <c r="G1077" s="226" t="s">
        <v>147</v>
      </c>
      <c r="H1077" s="288" t="s">
        <v>70</v>
      </c>
      <c r="I1077" s="288" t="s">
        <v>79</v>
      </c>
      <c r="J1077" s="11" t="s">
        <v>207</v>
      </c>
      <c r="K1077" s="7" t="s">
        <v>107</v>
      </c>
      <c r="L1077" s="7" t="s">
        <v>86</v>
      </c>
      <c r="M1077" s="7">
        <v>40</v>
      </c>
      <c r="N1077" s="272" t="s">
        <v>108</v>
      </c>
      <c r="O1077" s="231" t="s">
        <v>360</v>
      </c>
      <c r="P1077" s="231" t="s">
        <v>75</v>
      </c>
      <c r="Q1077" s="231" t="s">
        <v>76</v>
      </c>
      <c r="R1077" s="262" t="s">
        <v>77</v>
      </c>
      <c r="S1077" s="262" t="s">
        <v>109</v>
      </c>
      <c r="T1077" s="266">
        <f>V1077+Y1077</f>
        <v>176198.13</v>
      </c>
      <c r="U1077" s="266" t="s">
        <v>79</v>
      </c>
      <c r="V1077" s="383">
        <v>149768.41</v>
      </c>
      <c r="W1077" s="261" t="s">
        <v>79</v>
      </c>
      <c r="X1077" s="261" t="s">
        <v>79</v>
      </c>
      <c r="Y1077" s="383">
        <v>26429.72</v>
      </c>
      <c r="Z1077" s="261" t="s">
        <v>98</v>
      </c>
      <c r="AA1077" s="261" t="s">
        <v>79</v>
      </c>
      <c r="AB1077" s="383">
        <v>14286.34</v>
      </c>
      <c r="AC1077" s="247" t="s">
        <v>149</v>
      </c>
      <c r="AD1077" s="274" t="s">
        <v>79</v>
      </c>
      <c r="AE1077" s="274">
        <f>V1077+Y1077</f>
        <v>176198.13</v>
      </c>
      <c r="AF1077" s="247" t="s">
        <v>79</v>
      </c>
      <c r="AG1077" s="247" t="s">
        <v>33</v>
      </c>
      <c r="AH1077" s="255" t="s">
        <v>158</v>
      </c>
      <c r="AI1077" s="255" t="s">
        <v>176</v>
      </c>
      <c r="AJ1077" s="247"/>
    </row>
    <row r="1078" spans="2:36" s="79" customFormat="1" ht="69" customHeight="1" x14ac:dyDescent="0.3">
      <c r="B1078" s="232"/>
      <c r="C1078" s="355"/>
      <c r="D1078" s="232"/>
      <c r="E1078" s="234"/>
      <c r="F1078" s="234"/>
      <c r="G1078" s="234"/>
      <c r="H1078" s="232"/>
      <c r="I1078" s="232"/>
      <c r="J1078" s="11" t="s">
        <v>111</v>
      </c>
      <c r="K1078" s="7" t="s">
        <v>112</v>
      </c>
      <c r="L1078" s="7" t="s">
        <v>85</v>
      </c>
      <c r="M1078" s="7">
        <v>2</v>
      </c>
      <c r="N1078" s="248"/>
      <c r="O1078" s="232"/>
      <c r="P1078" s="232"/>
      <c r="Q1078" s="232"/>
      <c r="R1078" s="263"/>
      <c r="S1078" s="263"/>
      <c r="T1078" s="267"/>
      <c r="U1078" s="267"/>
      <c r="V1078" s="384"/>
      <c r="W1078" s="261"/>
      <c r="X1078" s="261"/>
      <c r="Y1078" s="384"/>
      <c r="Z1078" s="261"/>
      <c r="AA1078" s="261"/>
      <c r="AB1078" s="384"/>
      <c r="AC1078" s="248"/>
      <c r="AD1078" s="275"/>
      <c r="AE1078" s="275"/>
      <c r="AF1078" s="232"/>
      <c r="AG1078" s="248"/>
      <c r="AH1078" s="256"/>
      <c r="AI1078" s="256"/>
      <c r="AJ1078" s="232"/>
    </row>
    <row r="1079" spans="2:36" s="79" customFormat="1" ht="59.1" customHeight="1" x14ac:dyDescent="0.3">
      <c r="B1079" s="233"/>
      <c r="C1079" s="356"/>
      <c r="D1079" s="233"/>
      <c r="E1079" s="273"/>
      <c r="F1079" s="273"/>
      <c r="G1079" s="273"/>
      <c r="H1079" s="233"/>
      <c r="I1079" s="233"/>
      <c r="J1079" s="11" t="s">
        <v>127</v>
      </c>
      <c r="K1079" s="7" t="s">
        <v>128</v>
      </c>
      <c r="L1079" s="7" t="s">
        <v>85</v>
      </c>
      <c r="M1079" s="63">
        <v>84</v>
      </c>
      <c r="N1079" s="249"/>
      <c r="O1079" s="233"/>
      <c r="P1079" s="233"/>
      <c r="Q1079" s="233"/>
      <c r="R1079" s="264"/>
      <c r="S1079" s="264"/>
      <c r="T1079" s="268"/>
      <c r="U1079" s="268"/>
      <c r="V1079" s="385"/>
      <c r="W1079" s="261"/>
      <c r="X1079" s="261"/>
      <c r="Y1079" s="385"/>
      <c r="Z1079" s="261"/>
      <c r="AA1079" s="261"/>
      <c r="AB1079" s="385"/>
      <c r="AC1079" s="249"/>
      <c r="AD1079" s="276"/>
      <c r="AE1079" s="276"/>
      <c r="AF1079" s="233"/>
      <c r="AG1079" s="249"/>
      <c r="AH1079" s="257"/>
      <c r="AI1079" s="257"/>
      <c r="AJ1079" s="233"/>
    </row>
    <row r="1080" spans="2:36" s="79" customFormat="1" ht="132" customHeight="1" x14ac:dyDescent="0.3">
      <c r="B1080" s="231" t="s">
        <v>396</v>
      </c>
      <c r="C1080" s="231" t="s">
        <v>395</v>
      </c>
      <c r="D1080" s="231" t="s">
        <v>106</v>
      </c>
      <c r="E1080" s="226" t="s">
        <v>67</v>
      </c>
      <c r="F1080" s="287" t="s">
        <v>134</v>
      </c>
      <c r="G1080" s="226" t="s">
        <v>147</v>
      </c>
      <c r="H1080" s="288" t="s">
        <v>70</v>
      </c>
      <c r="I1080" s="288" t="s">
        <v>79</v>
      </c>
      <c r="J1080" s="11" t="s">
        <v>207</v>
      </c>
      <c r="K1080" s="7" t="s">
        <v>107</v>
      </c>
      <c r="L1080" s="7" t="s">
        <v>86</v>
      </c>
      <c r="M1080" s="7">
        <v>40</v>
      </c>
      <c r="N1080" s="272" t="s">
        <v>108</v>
      </c>
      <c r="O1080" s="231" t="s">
        <v>810</v>
      </c>
      <c r="P1080" s="231" t="s">
        <v>75</v>
      </c>
      <c r="Q1080" s="231" t="s">
        <v>76</v>
      </c>
      <c r="R1080" s="262" t="s">
        <v>77</v>
      </c>
      <c r="S1080" s="262" t="s">
        <v>109</v>
      </c>
      <c r="T1080" s="266">
        <f>V1080+Y1080</f>
        <v>63073.8</v>
      </c>
      <c r="U1080" s="266">
        <f>+T1080</f>
        <v>63073.8</v>
      </c>
      <c r="V1080" s="258">
        <v>53612.73</v>
      </c>
      <c r="W1080" s="258" t="s">
        <v>79</v>
      </c>
      <c r="X1080" s="258" t="s">
        <v>79</v>
      </c>
      <c r="Y1080" s="258">
        <v>9461.07</v>
      </c>
      <c r="Z1080" s="258" t="s">
        <v>98</v>
      </c>
      <c r="AA1080" s="258" t="s">
        <v>79</v>
      </c>
      <c r="AB1080" s="258">
        <v>5482.49</v>
      </c>
      <c r="AC1080" s="247" t="s">
        <v>149</v>
      </c>
      <c r="AD1080" s="274" t="s">
        <v>79</v>
      </c>
      <c r="AE1080" s="274">
        <f>V1080+Y1080</f>
        <v>63073.8</v>
      </c>
      <c r="AF1080" s="247" t="s">
        <v>79</v>
      </c>
      <c r="AG1080" s="247" t="s">
        <v>33</v>
      </c>
      <c r="AH1080" s="272" t="s">
        <v>174</v>
      </c>
      <c r="AI1080" s="247" t="s">
        <v>157</v>
      </c>
      <c r="AJ1080" s="247"/>
    </row>
    <row r="1081" spans="2:36" s="79" customFormat="1" ht="86.1" customHeight="1" x14ac:dyDescent="0.3">
      <c r="B1081" s="232"/>
      <c r="C1081" s="232"/>
      <c r="D1081" s="232"/>
      <c r="E1081" s="234"/>
      <c r="F1081" s="234"/>
      <c r="G1081" s="234"/>
      <c r="H1081" s="232"/>
      <c r="I1081" s="232"/>
      <c r="J1081" s="11" t="s">
        <v>111</v>
      </c>
      <c r="K1081" s="7" t="s">
        <v>112</v>
      </c>
      <c r="L1081" s="7" t="s">
        <v>85</v>
      </c>
      <c r="M1081" s="7">
        <v>1</v>
      </c>
      <c r="N1081" s="248"/>
      <c r="O1081" s="232"/>
      <c r="P1081" s="232"/>
      <c r="Q1081" s="232"/>
      <c r="R1081" s="263"/>
      <c r="S1081" s="263"/>
      <c r="T1081" s="267"/>
      <c r="U1081" s="267"/>
      <c r="V1081" s="259"/>
      <c r="W1081" s="259"/>
      <c r="X1081" s="259"/>
      <c r="Y1081" s="259"/>
      <c r="Z1081" s="259"/>
      <c r="AA1081" s="259"/>
      <c r="AB1081" s="259"/>
      <c r="AC1081" s="248"/>
      <c r="AD1081" s="275"/>
      <c r="AE1081" s="275"/>
      <c r="AF1081" s="232"/>
      <c r="AG1081" s="248"/>
      <c r="AH1081" s="248"/>
      <c r="AI1081" s="248"/>
      <c r="AJ1081" s="232"/>
    </row>
    <row r="1082" spans="2:36" s="79" customFormat="1" ht="59.1" customHeight="1" x14ac:dyDescent="0.3">
      <c r="B1082" s="233"/>
      <c r="C1082" s="233"/>
      <c r="D1082" s="233"/>
      <c r="E1082" s="273"/>
      <c r="F1082" s="273"/>
      <c r="G1082" s="273"/>
      <c r="H1082" s="233"/>
      <c r="I1082" s="233"/>
      <c r="J1082" s="11" t="s">
        <v>127</v>
      </c>
      <c r="K1082" s="7" t="s">
        <v>128</v>
      </c>
      <c r="L1082" s="7" t="s">
        <v>85</v>
      </c>
      <c r="M1082" s="63">
        <v>29</v>
      </c>
      <c r="N1082" s="249"/>
      <c r="O1082" s="233"/>
      <c r="P1082" s="233"/>
      <c r="Q1082" s="233"/>
      <c r="R1082" s="264"/>
      <c r="S1082" s="264"/>
      <c r="T1082" s="268"/>
      <c r="U1082" s="268"/>
      <c r="V1082" s="260"/>
      <c r="W1082" s="260"/>
      <c r="X1082" s="260"/>
      <c r="Y1082" s="260"/>
      <c r="Z1082" s="260"/>
      <c r="AA1082" s="260"/>
      <c r="AB1082" s="260"/>
      <c r="AC1082" s="249"/>
      <c r="AD1082" s="276"/>
      <c r="AE1082" s="276"/>
      <c r="AF1082" s="233"/>
      <c r="AG1082" s="249"/>
      <c r="AH1082" s="249"/>
      <c r="AI1082" s="249"/>
      <c r="AJ1082" s="233"/>
    </row>
    <row r="1083" spans="2:36" s="89" customFormat="1" ht="52.2" customHeight="1" x14ac:dyDescent="0.3">
      <c r="B1083" s="238" t="s">
        <v>397</v>
      </c>
      <c r="C1083" s="238" t="s">
        <v>398</v>
      </c>
      <c r="D1083" s="238" t="s">
        <v>66</v>
      </c>
      <c r="E1083" s="227" t="s">
        <v>67</v>
      </c>
      <c r="F1083" s="227" t="s">
        <v>132</v>
      </c>
      <c r="G1083" s="227" t="s">
        <v>69</v>
      </c>
      <c r="H1083" s="238" t="s">
        <v>70</v>
      </c>
      <c r="I1083" s="238" t="s">
        <v>79</v>
      </c>
      <c r="J1083" s="11" t="s">
        <v>113</v>
      </c>
      <c r="K1083" s="7" t="s">
        <v>114</v>
      </c>
      <c r="L1083" s="7" t="s">
        <v>115</v>
      </c>
      <c r="M1083" s="7">
        <v>1</v>
      </c>
      <c r="N1083" s="239" t="s">
        <v>108</v>
      </c>
      <c r="O1083" s="238" t="s">
        <v>921</v>
      </c>
      <c r="P1083" s="238" t="s">
        <v>75</v>
      </c>
      <c r="Q1083" s="238" t="s">
        <v>76</v>
      </c>
      <c r="R1083" s="265" t="s">
        <v>77</v>
      </c>
      <c r="S1083" s="265" t="s">
        <v>109</v>
      </c>
      <c r="T1083" s="271">
        <f>V1083+Y1083</f>
        <v>75970</v>
      </c>
      <c r="U1083" s="271">
        <f>T1083/M1084</f>
        <v>75970</v>
      </c>
      <c r="V1083" s="261">
        <v>64574.5</v>
      </c>
      <c r="W1083" s="261" t="s">
        <v>79</v>
      </c>
      <c r="X1083" s="261" t="s">
        <v>79</v>
      </c>
      <c r="Y1083" s="261">
        <v>11395.5</v>
      </c>
      <c r="Z1083" s="261" t="s">
        <v>79</v>
      </c>
      <c r="AA1083" s="261" t="s">
        <v>79</v>
      </c>
      <c r="AB1083" s="261">
        <v>6606.08</v>
      </c>
      <c r="AC1083" s="239" t="s">
        <v>80</v>
      </c>
      <c r="AD1083" s="278" t="s">
        <v>79</v>
      </c>
      <c r="AE1083" s="278">
        <f>V1083+Y1083</f>
        <v>75970</v>
      </c>
      <c r="AF1083" s="239" t="s">
        <v>79</v>
      </c>
      <c r="AG1083" s="239" t="s">
        <v>33</v>
      </c>
      <c r="AH1083" s="239" t="s">
        <v>157</v>
      </c>
      <c r="AI1083" s="239" t="s">
        <v>158</v>
      </c>
      <c r="AJ1083" s="239"/>
    </row>
    <row r="1084" spans="2:36" s="89" customFormat="1" ht="55.2" x14ac:dyDescent="0.3">
      <c r="B1084" s="238"/>
      <c r="C1084" s="238"/>
      <c r="D1084" s="238"/>
      <c r="E1084" s="227"/>
      <c r="F1084" s="227"/>
      <c r="G1084" s="227"/>
      <c r="H1084" s="238"/>
      <c r="I1084" s="238"/>
      <c r="J1084" s="11" t="s">
        <v>116</v>
      </c>
      <c r="K1084" s="7" t="s">
        <v>117</v>
      </c>
      <c r="L1084" s="7" t="s">
        <v>85</v>
      </c>
      <c r="M1084" s="7">
        <v>1</v>
      </c>
      <c r="N1084" s="239"/>
      <c r="O1084" s="238"/>
      <c r="P1084" s="238"/>
      <c r="Q1084" s="238"/>
      <c r="R1084" s="265"/>
      <c r="S1084" s="265"/>
      <c r="T1084" s="271"/>
      <c r="U1084" s="271"/>
      <c r="V1084" s="261"/>
      <c r="W1084" s="261"/>
      <c r="X1084" s="261"/>
      <c r="Y1084" s="261"/>
      <c r="Z1084" s="261"/>
      <c r="AA1084" s="261"/>
      <c r="AB1084" s="261"/>
      <c r="AC1084" s="239"/>
      <c r="AD1084" s="278"/>
      <c r="AE1084" s="278"/>
      <c r="AF1084" s="238"/>
      <c r="AG1084" s="239"/>
      <c r="AH1084" s="239"/>
      <c r="AI1084" s="239"/>
      <c r="AJ1084" s="238"/>
    </row>
    <row r="1085" spans="2:36" s="89" customFormat="1" ht="41.4" x14ac:dyDescent="0.3">
      <c r="B1085" s="238"/>
      <c r="C1085" s="238"/>
      <c r="D1085" s="238"/>
      <c r="E1085" s="227"/>
      <c r="F1085" s="227"/>
      <c r="G1085" s="227"/>
      <c r="H1085" s="238"/>
      <c r="I1085" s="238"/>
      <c r="J1085" s="11" t="s">
        <v>208</v>
      </c>
      <c r="K1085" s="7" t="s">
        <v>118</v>
      </c>
      <c r="L1085" s="7" t="s">
        <v>119</v>
      </c>
      <c r="M1085" s="7">
        <v>1</v>
      </c>
      <c r="N1085" s="239"/>
      <c r="O1085" s="238"/>
      <c r="P1085" s="238"/>
      <c r="Q1085" s="238"/>
      <c r="R1085" s="265"/>
      <c r="S1085" s="265"/>
      <c r="T1085" s="271"/>
      <c r="U1085" s="271"/>
      <c r="V1085" s="261"/>
      <c r="W1085" s="261"/>
      <c r="X1085" s="261"/>
      <c r="Y1085" s="261"/>
      <c r="Z1085" s="261"/>
      <c r="AA1085" s="261"/>
      <c r="AB1085" s="261"/>
      <c r="AC1085" s="239"/>
      <c r="AD1085" s="278"/>
      <c r="AE1085" s="278"/>
      <c r="AF1085" s="238"/>
      <c r="AG1085" s="239"/>
      <c r="AH1085" s="239"/>
      <c r="AI1085" s="239"/>
      <c r="AJ1085" s="238"/>
    </row>
    <row r="1086" spans="2:36" s="89" customFormat="1" ht="44.7" customHeight="1" x14ac:dyDescent="0.3">
      <c r="B1086" s="238"/>
      <c r="C1086" s="238"/>
      <c r="D1086" s="238"/>
      <c r="E1086" s="227"/>
      <c r="F1086" s="227"/>
      <c r="G1086" s="227"/>
      <c r="H1086" s="238"/>
      <c r="I1086" s="238"/>
      <c r="J1086" s="11" t="s">
        <v>120</v>
      </c>
      <c r="K1086" s="7" t="s">
        <v>121</v>
      </c>
      <c r="L1086" s="7" t="s">
        <v>119</v>
      </c>
      <c r="M1086" s="7">
        <v>1</v>
      </c>
      <c r="N1086" s="239"/>
      <c r="O1086" s="238"/>
      <c r="P1086" s="238"/>
      <c r="Q1086" s="238"/>
      <c r="R1086" s="265"/>
      <c r="S1086" s="265"/>
      <c r="T1086" s="271"/>
      <c r="U1086" s="271"/>
      <c r="V1086" s="261"/>
      <c r="W1086" s="261"/>
      <c r="X1086" s="261"/>
      <c r="Y1086" s="261"/>
      <c r="Z1086" s="261"/>
      <c r="AA1086" s="261"/>
      <c r="AB1086" s="261"/>
      <c r="AC1086" s="239"/>
      <c r="AD1086" s="278"/>
      <c r="AE1086" s="278"/>
      <c r="AF1086" s="238"/>
      <c r="AG1086" s="239"/>
      <c r="AH1086" s="239"/>
      <c r="AI1086" s="239"/>
      <c r="AJ1086" s="238"/>
    </row>
    <row r="1087" spans="2:36" s="79" customFormat="1" ht="113.1" customHeight="1" x14ac:dyDescent="0.3">
      <c r="B1087" s="238" t="s">
        <v>399</v>
      </c>
      <c r="C1087" s="238" t="s">
        <v>400</v>
      </c>
      <c r="D1087" s="238" t="s">
        <v>106</v>
      </c>
      <c r="E1087" s="227" t="s">
        <v>67</v>
      </c>
      <c r="F1087" s="227" t="s">
        <v>134</v>
      </c>
      <c r="G1087" s="227" t="s">
        <v>147</v>
      </c>
      <c r="H1087" s="238" t="s">
        <v>70</v>
      </c>
      <c r="I1087" s="238" t="s">
        <v>79</v>
      </c>
      <c r="J1087" s="311" t="s">
        <v>207</v>
      </c>
      <c r="K1087" s="231" t="s">
        <v>107</v>
      </c>
      <c r="L1087" s="231" t="s">
        <v>86</v>
      </c>
      <c r="M1087" s="231">
        <v>40</v>
      </c>
      <c r="N1087" s="239" t="s">
        <v>108</v>
      </c>
      <c r="O1087" s="238" t="s">
        <v>810</v>
      </c>
      <c r="P1087" s="238" t="s">
        <v>75</v>
      </c>
      <c r="Q1087" s="238" t="s">
        <v>76</v>
      </c>
      <c r="R1087" s="265" t="s">
        <v>77</v>
      </c>
      <c r="S1087" s="265" t="s">
        <v>109</v>
      </c>
      <c r="T1087" s="271">
        <f>V1087+Y1087</f>
        <v>154080</v>
      </c>
      <c r="U1087" s="271">
        <f>T1087/3</f>
        <v>51360</v>
      </c>
      <c r="V1087" s="258">
        <v>130968</v>
      </c>
      <c r="W1087" s="261" t="s">
        <v>79</v>
      </c>
      <c r="X1087" s="261" t="s">
        <v>79</v>
      </c>
      <c r="Y1087" s="261">
        <v>23112</v>
      </c>
      <c r="Z1087" s="261" t="s">
        <v>98</v>
      </c>
      <c r="AA1087" s="261" t="s">
        <v>79</v>
      </c>
      <c r="AB1087" s="261">
        <v>13398.26</v>
      </c>
      <c r="AC1087" s="239" t="s">
        <v>149</v>
      </c>
      <c r="AD1087" s="278" t="s">
        <v>79</v>
      </c>
      <c r="AE1087" s="278">
        <f>V1087+Y1087</f>
        <v>154080</v>
      </c>
      <c r="AF1087" s="239" t="s">
        <v>79</v>
      </c>
      <c r="AG1087" s="239" t="s">
        <v>33</v>
      </c>
      <c r="AH1087" s="239" t="s">
        <v>278</v>
      </c>
      <c r="AI1087" s="239" t="s">
        <v>161</v>
      </c>
      <c r="AJ1087" s="239"/>
    </row>
    <row r="1088" spans="2:36" s="79" customFormat="1" ht="25.5" customHeight="1" x14ac:dyDescent="0.3">
      <c r="B1088" s="238"/>
      <c r="C1088" s="238"/>
      <c r="D1088" s="238"/>
      <c r="E1088" s="227"/>
      <c r="F1088" s="227"/>
      <c r="G1088" s="227"/>
      <c r="H1088" s="238"/>
      <c r="I1088" s="238"/>
      <c r="J1088" s="312"/>
      <c r="K1088" s="233"/>
      <c r="L1088" s="233"/>
      <c r="M1088" s="233"/>
      <c r="N1088" s="239"/>
      <c r="O1088" s="238"/>
      <c r="P1088" s="238"/>
      <c r="Q1088" s="238"/>
      <c r="R1088" s="265"/>
      <c r="S1088" s="265"/>
      <c r="T1088" s="271"/>
      <c r="U1088" s="271"/>
      <c r="V1088" s="259"/>
      <c r="W1088" s="261"/>
      <c r="X1088" s="261"/>
      <c r="Y1088" s="261"/>
      <c r="Z1088" s="261"/>
      <c r="AA1088" s="261"/>
      <c r="AB1088" s="261"/>
      <c r="AC1088" s="239"/>
      <c r="AD1088" s="278"/>
      <c r="AE1088" s="278"/>
      <c r="AF1088" s="238"/>
      <c r="AG1088" s="239"/>
      <c r="AH1088" s="239"/>
      <c r="AI1088" s="239"/>
      <c r="AJ1088" s="238"/>
    </row>
    <row r="1089" spans="2:36" s="79" customFormat="1" ht="59.1" customHeight="1" x14ac:dyDescent="0.3">
      <c r="B1089" s="238"/>
      <c r="C1089" s="238"/>
      <c r="D1089" s="238"/>
      <c r="E1089" s="227"/>
      <c r="F1089" s="227"/>
      <c r="G1089" s="227"/>
      <c r="H1089" s="238"/>
      <c r="I1089" s="238"/>
      <c r="J1089" s="11" t="s">
        <v>127</v>
      </c>
      <c r="K1089" s="7" t="s">
        <v>128</v>
      </c>
      <c r="L1089" s="7" t="s">
        <v>85</v>
      </c>
      <c r="M1089" s="63">
        <v>72</v>
      </c>
      <c r="N1089" s="239"/>
      <c r="O1089" s="238"/>
      <c r="P1089" s="238"/>
      <c r="Q1089" s="238"/>
      <c r="R1089" s="265"/>
      <c r="S1089" s="265"/>
      <c r="T1089" s="271"/>
      <c r="U1089" s="271"/>
      <c r="V1089" s="260"/>
      <c r="W1089" s="261"/>
      <c r="X1089" s="261"/>
      <c r="Y1089" s="261"/>
      <c r="Z1089" s="261"/>
      <c r="AA1089" s="261"/>
      <c r="AB1089" s="261"/>
      <c r="AC1089" s="239"/>
      <c r="AD1089" s="278"/>
      <c r="AE1089" s="278"/>
      <c r="AF1089" s="238"/>
      <c r="AG1089" s="239"/>
      <c r="AH1089" s="239"/>
      <c r="AI1089" s="239"/>
      <c r="AJ1089" s="238"/>
    </row>
    <row r="1090" spans="2:36" s="79" customFormat="1" ht="132" customHeight="1" x14ac:dyDescent="0.3">
      <c r="B1090" s="238" t="s">
        <v>401</v>
      </c>
      <c r="C1090" s="238" t="s">
        <v>402</v>
      </c>
      <c r="D1090" s="238" t="s">
        <v>106</v>
      </c>
      <c r="E1090" s="227" t="s">
        <v>67</v>
      </c>
      <c r="F1090" s="227" t="s">
        <v>134</v>
      </c>
      <c r="G1090" s="227" t="s">
        <v>147</v>
      </c>
      <c r="H1090" s="238" t="s">
        <v>70</v>
      </c>
      <c r="I1090" s="238" t="s">
        <v>79</v>
      </c>
      <c r="J1090" s="11" t="s">
        <v>207</v>
      </c>
      <c r="K1090" s="7" t="s">
        <v>107</v>
      </c>
      <c r="L1090" s="7" t="s">
        <v>86</v>
      </c>
      <c r="M1090" s="7">
        <v>40</v>
      </c>
      <c r="N1090" s="239" t="s">
        <v>108</v>
      </c>
      <c r="O1090" s="238" t="s">
        <v>810</v>
      </c>
      <c r="P1090" s="238" t="s">
        <v>75</v>
      </c>
      <c r="Q1090" s="238" t="s">
        <v>76</v>
      </c>
      <c r="R1090" s="265" t="s">
        <v>77</v>
      </c>
      <c r="S1090" s="265" t="s">
        <v>109</v>
      </c>
      <c r="T1090" s="271">
        <f>V1090+Y1090</f>
        <v>235400</v>
      </c>
      <c r="U1090" s="271">
        <f>T1090</f>
        <v>235400</v>
      </c>
      <c r="V1090" s="258">
        <v>200090</v>
      </c>
      <c r="W1090" s="261" t="s">
        <v>79</v>
      </c>
      <c r="X1090" s="261" t="s">
        <v>79</v>
      </c>
      <c r="Y1090" s="261">
        <v>35310</v>
      </c>
      <c r="Z1090" s="261" t="s">
        <v>98</v>
      </c>
      <c r="AA1090" s="261" t="s">
        <v>79</v>
      </c>
      <c r="AB1090" s="261">
        <v>20469.580000000002</v>
      </c>
      <c r="AC1090" s="239" t="s">
        <v>149</v>
      </c>
      <c r="AD1090" s="278" t="s">
        <v>79</v>
      </c>
      <c r="AE1090" s="278">
        <f>V1090+Y1090</f>
        <v>235400</v>
      </c>
      <c r="AF1090" s="239" t="s">
        <v>79</v>
      </c>
      <c r="AG1090" s="239" t="s">
        <v>33</v>
      </c>
      <c r="AH1090" s="239" t="s">
        <v>160</v>
      </c>
      <c r="AI1090" s="239" t="s">
        <v>161</v>
      </c>
      <c r="AJ1090" s="239"/>
    </row>
    <row r="1091" spans="2:36" s="79" customFormat="1" ht="86.1" customHeight="1" x14ac:dyDescent="0.3">
      <c r="B1091" s="238"/>
      <c r="C1091" s="238"/>
      <c r="D1091" s="238"/>
      <c r="E1091" s="227"/>
      <c r="F1091" s="227"/>
      <c r="G1091" s="227"/>
      <c r="H1091" s="238"/>
      <c r="I1091" s="238"/>
      <c r="J1091" s="11" t="s">
        <v>111</v>
      </c>
      <c r="K1091" s="7" t="s">
        <v>112</v>
      </c>
      <c r="L1091" s="7" t="s">
        <v>85</v>
      </c>
      <c r="M1091" s="7">
        <v>1</v>
      </c>
      <c r="N1091" s="239"/>
      <c r="O1091" s="238"/>
      <c r="P1091" s="238"/>
      <c r="Q1091" s="238"/>
      <c r="R1091" s="265"/>
      <c r="S1091" s="265"/>
      <c r="T1091" s="271"/>
      <c r="U1091" s="271"/>
      <c r="V1091" s="259"/>
      <c r="W1091" s="261"/>
      <c r="X1091" s="261"/>
      <c r="Y1091" s="261"/>
      <c r="Z1091" s="261"/>
      <c r="AA1091" s="261"/>
      <c r="AB1091" s="261"/>
      <c r="AC1091" s="239"/>
      <c r="AD1091" s="278"/>
      <c r="AE1091" s="278"/>
      <c r="AF1091" s="238"/>
      <c r="AG1091" s="239"/>
      <c r="AH1091" s="239"/>
      <c r="AI1091" s="239"/>
      <c r="AJ1091" s="238"/>
    </row>
    <row r="1092" spans="2:36" s="79" customFormat="1" ht="59.1" customHeight="1" x14ac:dyDescent="0.3">
      <c r="B1092" s="238"/>
      <c r="C1092" s="238"/>
      <c r="D1092" s="238"/>
      <c r="E1092" s="227"/>
      <c r="F1092" s="227"/>
      <c r="G1092" s="227"/>
      <c r="H1092" s="238"/>
      <c r="I1092" s="238"/>
      <c r="J1092" s="11" t="s">
        <v>127</v>
      </c>
      <c r="K1092" s="7" t="s">
        <v>128</v>
      </c>
      <c r="L1092" s="7" t="s">
        <v>85</v>
      </c>
      <c r="M1092" s="63">
        <v>110</v>
      </c>
      <c r="N1092" s="239"/>
      <c r="O1092" s="238"/>
      <c r="P1092" s="238"/>
      <c r="Q1092" s="238"/>
      <c r="R1092" s="265"/>
      <c r="S1092" s="265"/>
      <c r="T1092" s="271"/>
      <c r="U1092" s="271"/>
      <c r="V1092" s="260"/>
      <c r="W1092" s="261"/>
      <c r="X1092" s="261"/>
      <c r="Y1092" s="261"/>
      <c r="Z1092" s="261"/>
      <c r="AA1092" s="261"/>
      <c r="AB1092" s="261"/>
      <c r="AC1092" s="239"/>
      <c r="AD1092" s="278"/>
      <c r="AE1092" s="278"/>
      <c r="AF1092" s="238"/>
      <c r="AG1092" s="239"/>
      <c r="AH1092" s="239"/>
      <c r="AI1092" s="239"/>
      <c r="AJ1092" s="238"/>
    </row>
    <row r="1093" spans="2:36" s="79" customFormat="1" ht="131.69999999999999" customHeight="1" x14ac:dyDescent="0.3">
      <c r="B1093" s="270" t="s">
        <v>1204</v>
      </c>
      <c r="C1093" s="270" t="s">
        <v>400</v>
      </c>
      <c r="D1093" s="270" t="s">
        <v>106</v>
      </c>
      <c r="E1093" s="322" t="s">
        <v>67</v>
      </c>
      <c r="F1093" s="322" t="s">
        <v>134</v>
      </c>
      <c r="G1093" s="322" t="s">
        <v>147</v>
      </c>
      <c r="H1093" s="270" t="s">
        <v>70</v>
      </c>
      <c r="I1093" s="270" t="s">
        <v>79</v>
      </c>
      <c r="J1093" s="442" t="s">
        <v>207</v>
      </c>
      <c r="K1093" s="306" t="s">
        <v>107</v>
      </c>
      <c r="L1093" s="306" t="s">
        <v>86</v>
      </c>
      <c r="M1093" s="306">
        <v>40</v>
      </c>
      <c r="N1093" s="279" t="s">
        <v>108</v>
      </c>
      <c r="O1093" s="270" t="s">
        <v>810</v>
      </c>
      <c r="P1093" s="270" t="s">
        <v>75</v>
      </c>
      <c r="Q1093" s="270" t="s">
        <v>76</v>
      </c>
      <c r="R1093" s="310" t="s">
        <v>77</v>
      </c>
      <c r="S1093" s="310" t="s">
        <v>109</v>
      </c>
      <c r="T1093" s="286">
        <f>V1093+Y1093</f>
        <v>205440</v>
      </c>
      <c r="U1093" s="286"/>
      <c r="V1093" s="280">
        <v>174624</v>
      </c>
      <c r="W1093" s="269" t="s">
        <v>79</v>
      </c>
      <c r="X1093" s="269" t="s">
        <v>79</v>
      </c>
      <c r="Y1093" s="269">
        <v>30816</v>
      </c>
      <c r="Z1093" s="269" t="s">
        <v>98</v>
      </c>
      <c r="AA1093" s="269" t="s">
        <v>79</v>
      </c>
      <c r="AB1093" s="269">
        <v>17864.13</v>
      </c>
      <c r="AC1093" s="279" t="s">
        <v>149</v>
      </c>
      <c r="AD1093" s="295" t="s">
        <v>79</v>
      </c>
      <c r="AE1093" s="295">
        <f>V1093+Y1093</f>
        <v>205440</v>
      </c>
      <c r="AF1093" s="279" t="s">
        <v>79</v>
      </c>
      <c r="AG1093" s="279" t="s">
        <v>33</v>
      </c>
      <c r="AH1093" s="279" t="s">
        <v>247</v>
      </c>
      <c r="AI1093" s="279" t="s">
        <v>250</v>
      </c>
      <c r="AJ1093" s="279"/>
    </row>
    <row r="1094" spans="2:36" s="79" customFormat="1" ht="18" customHeight="1" x14ac:dyDescent="0.3">
      <c r="B1094" s="270"/>
      <c r="C1094" s="270"/>
      <c r="D1094" s="270"/>
      <c r="E1094" s="322"/>
      <c r="F1094" s="322"/>
      <c r="G1094" s="322"/>
      <c r="H1094" s="270"/>
      <c r="I1094" s="270"/>
      <c r="J1094" s="444"/>
      <c r="K1094" s="308"/>
      <c r="L1094" s="308"/>
      <c r="M1094" s="308"/>
      <c r="N1094" s="279"/>
      <c r="O1094" s="270"/>
      <c r="P1094" s="270"/>
      <c r="Q1094" s="270"/>
      <c r="R1094" s="310"/>
      <c r="S1094" s="310"/>
      <c r="T1094" s="286"/>
      <c r="U1094" s="286"/>
      <c r="V1094" s="281"/>
      <c r="W1094" s="269"/>
      <c r="X1094" s="269"/>
      <c r="Y1094" s="269"/>
      <c r="Z1094" s="269"/>
      <c r="AA1094" s="269"/>
      <c r="AB1094" s="269"/>
      <c r="AC1094" s="279"/>
      <c r="AD1094" s="295"/>
      <c r="AE1094" s="295"/>
      <c r="AF1094" s="270"/>
      <c r="AG1094" s="279"/>
      <c r="AH1094" s="279"/>
      <c r="AI1094" s="279"/>
      <c r="AJ1094" s="270"/>
    </row>
    <row r="1095" spans="2:36" s="79" customFormat="1" ht="59.1" customHeight="1" x14ac:dyDescent="0.3">
      <c r="B1095" s="270"/>
      <c r="C1095" s="270"/>
      <c r="D1095" s="270"/>
      <c r="E1095" s="322"/>
      <c r="F1095" s="322"/>
      <c r="G1095" s="322"/>
      <c r="H1095" s="270"/>
      <c r="I1095" s="270"/>
      <c r="J1095" s="20" t="s">
        <v>127</v>
      </c>
      <c r="K1095" s="27" t="s">
        <v>128</v>
      </c>
      <c r="L1095" s="27" t="s">
        <v>85</v>
      </c>
      <c r="M1095" s="61">
        <v>96</v>
      </c>
      <c r="N1095" s="279"/>
      <c r="O1095" s="270"/>
      <c r="P1095" s="270"/>
      <c r="Q1095" s="270"/>
      <c r="R1095" s="310"/>
      <c r="S1095" s="310"/>
      <c r="T1095" s="286"/>
      <c r="U1095" s="286"/>
      <c r="V1095" s="282"/>
      <c r="W1095" s="269"/>
      <c r="X1095" s="269"/>
      <c r="Y1095" s="269"/>
      <c r="Z1095" s="269"/>
      <c r="AA1095" s="269"/>
      <c r="AB1095" s="269"/>
      <c r="AC1095" s="279"/>
      <c r="AD1095" s="295"/>
      <c r="AE1095" s="295"/>
      <c r="AF1095" s="270"/>
      <c r="AG1095" s="279"/>
      <c r="AH1095" s="279"/>
      <c r="AI1095" s="279"/>
      <c r="AJ1095" s="270"/>
    </row>
    <row r="1096" spans="2:36" s="79" customFormat="1" ht="132" customHeight="1" x14ac:dyDescent="0.3">
      <c r="B1096" s="238" t="s">
        <v>1047</v>
      </c>
      <c r="C1096" s="270" t="s">
        <v>402</v>
      </c>
      <c r="D1096" s="270" t="s">
        <v>106</v>
      </c>
      <c r="E1096" s="322" t="s">
        <v>67</v>
      </c>
      <c r="F1096" s="322" t="s">
        <v>134</v>
      </c>
      <c r="G1096" s="322" t="s">
        <v>147</v>
      </c>
      <c r="H1096" s="270" t="s">
        <v>70</v>
      </c>
      <c r="I1096" s="270" t="s">
        <v>79</v>
      </c>
      <c r="J1096" s="20" t="s">
        <v>207</v>
      </c>
      <c r="K1096" s="27" t="s">
        <v>107</v>
      </c>
      <c r="L1096" s="27" t="s">
        <v>86</v>
      </c>
      <c r="M1096" s="27">
        <v>40</v>
      </c>
      <c r="N1096" s="279" t="s">
        <v>108</v>
      </c>
      <c r="O1096" s="270" t="s">
        <v>810</v>
      </c>
      <c r="P1096" s="270" t="s">
        <v>75</v>
      </c>
      <c r="Q1096" s="270" t="s">
        <v>76</v>
      </c>
      <c r="R1096" s="310" t="s">
        <v>77</v>
      </c>
      <c r="S1096" s="310" t="s">
        <v>109</v>
      </c>
      <c r="T1096" s="286">
        <f>V1096+Y1096</f>
        <v>117700</v>
      </c>
      <c r="U1096" s="286">
        <f>T1096/M1097</f>
        <v>117700</v>
      </c>
      <c r="V1096" s="280">
        <v>100045</v>
      </c>
      <c r="W1096" s="269" t="s">
        <v>79</v>
      </c>
      <c r="X1096" s="269" t="s">
        <v>79</v>
      </c>
      <c r="Y1096" s="269">
        <v>17655</v>
      </c>
      <c r="Z1096" s="269" t="s">
        <v>98</v>
      </c>
      <c r="AA1096" s="269" t="s">
        <v>79</v>
      </c>
      <c r="AB1096" s="269">
        <v>10234.790000000001</v>
      </c>
      <c r="AC1096" s="279" t="s">
        <v>149</v>
      </c>
      <c r="AD1096" s="295" t="s">
        <v>79</v>
      </c>
      <c r="AE1096" s="295">
        <f>V1096+Y1096</f>
        <v>117700</v>
      </c>
      <c r="AF1096" s="279" t="s">
        <v>79</v>
      </c>
      <c r="AG1096" s="279" t="s">
        <v>33</v>
      </c>
      <c r="AH1096" s="279" t="s">
        <v>247</v>
      </c>
      <c r="AI1096" s="279" t="s">
        <v>250</v>
      </c>
      <c r="AJ1096" s="279"/>
    </row>
    <row r="1097" spans="2:36" s="79" customFormat="1" ht="86.1" customHeight="1" x14ac:dyDescent="0.3">
      <c r="B1097" s="238"/>
      <c r="C1097" s="270"/>
      <c r="D1097" s="270"/>
      <c r="E1097" s="322"/>
      <c r="F1097" s="322"/>
      <c r="G1097" s="322"/>
      <c r="H1097" s="270"/>
      <c r="I1097" s="270"/>
      <c r="J1097" s="20" t="s">
        <v>111</v>
      </c>
      <c r="K1097" s="27" t="s">
        <v>112</v>
      </c>
      <c r="L1097" s="27" t="s">
        <v>85</v>
      </c>
      <c r="M1097" s="27">
        <v>1</v>
      </c>
      <c r="N1097" s="279"/>
      <c r="O1097" s="270"/>
      <c r="P1097" s="270"/>
      <c r="Q1097" s="270"/>
      <c r="R1097" s="310"/>
      <c r="S1097" s="310"/>
      <c r="T1097" s="286"/>
      <c r="U1097" s="286"/>
      <c r="V1097" s="281"/>
      <c r="W1097" s="269"/>
      <c r="X1097" s="269"/>
      <c r="Y1097" s="269"/>
      <c r="Z1097" s="269"/>
      <c r="AA1097" s="269"/>
      <c r="AB1097" s="269"/>
      <c r="AC1097" s="279"/>
      <c r="AD1097" s="295"/>
      <c r="AE1097" s="295"/>
      <c r="AF1097" s="270"/>
      <c r="AG1097" s="279"/>
      <c r="AH1097" s="279"/>
      <c r="AI1097" s="279"/>
      <c r="AJ1097" s="270"/>
    </row>
    <row r="1098" spans="2:36" s="79" customFormat="1" ht="59.1" customHeight="1" x14ac:dyDescent="0.3">
      <c r="B1098" s="238"/>
      <c r="C1098" s="270"/>
      <c r="D1098" s="270"/>
      <c r="E1098" s="322"/>
      <c r="F1098" s="322"/>
      <c r="G1098" s="322"/>
      <c r="H1098" s="270"/>
      <c r="I1098" s="270"/>
      <c r="J1098" s="20" t="s">
        <v>127</v>
      </c>
      <c r="K1098" s="27" t="s">
        <v>128</v>
      </c>
      <c r="L1098" s="27" t="s">
        <v>85</v>
      </c>
      <c r="M1098" s="61">
        <v>36</v>
      </c>
      <c r="N1098" s="279"/>
      <c r="O1098" s="270"/>
      <c r="P1098" s="270"/>
      <c r="Q1098" s="270"/>
      <c r="R1098" s="310"/>
      <c r="S1098" s="310"/>
      <c r="T1098" s="286"/>
      <c r="U1098" s="286"/>
      <c r="V1098" s="282"/>
      <c r="W1098" s="269"/>
      <c r="X1098" s="269"/>
      <c r="Y1098" s="269"/>
      <c r="Z1098" s="269"/>
      <c r="AA1098" s="269"/>
      <c r="AB1098" s="269"/>
      <c r="AC1098" s="279"/>
      <c r="AD1098" s="295"/>
      <c r="AE1098" s="295"/>
      <c r="AF1098" s="270"/>
      <c r="AG1098" s="279"/>
      <c r="AH1098" s="279"/>
      <c r="AI1098" s="279"/>
      <c r="AJ1098" s="270"/>
    </row>
    <row r="1099" spans="2:36" s="79" customFormat="1" ht="132" customHeight="1" x14ac:dyDescent="0.3">
      <c r="B1099" s="238" t="s">
        <v>403</v>
      </c>
      <c r="C1099" s="238" t="s">
        <v>404</v>
      </c>
      <c r="D1099" s="238" t="s">
        <v>106</v>
      </c>
      <c r="E1099" s="227" t="s">
        <v>67</v>
      </c>
      <c r="F1099" s="227" t="s">
        <v>134</v>
      </c>
      <c r="G1099" s="227" t="s">
        <v>147</v>
      </c>
      <c r="H1099" s="238" t="s">
        <v>70</v>
      </c>
      <c r="I1099" s="238" t="s">
        <v>79</v>
      </c>
      <c r="J1099" s="11" t="s">
        <v>207</v>
      </c>
      <c r="K1099" s="7" t="s">
        <v>107</v>
      </c>
      <c r="L1099" s="7" t="s">
        <v>86</v>
      </c>
      <c r="M1099" s="7">
        <v>40</v>
      </c>
      <c r="N1099" s="239" t="s">
        <v>108</v>
      </c>
      <c r="O1099" s="238" t="s">
        <v>810</v>
      </c>
      <c r="P1099" s="238" t="s">
        <v>75</v>
      </c>
      <c r="Q1099" s="238" t="s">
        <v>76</v>
      </c>
      <c r="R1099" s="265" t="s">
        <v>77</v>
      </c>
      <c r="S1099" s="265" t="s">
        <v>109</v>
      </c>
      <c r="T1099" s="271">
        <f>V1099+Y1099</f>
        <v>212405.75</v>
      </c>
      <c r="U1099" s="271" t="s">
        <v>98</v>
      </c>
      <c r="V1099" s="258">
        <v>180544.88</v>
      </c>
      <c r="W1099" s="261" t="s">
        <v>79</v>
      </c>
      <c r="X1099" s="261" t="s">
        <v>79</v>
      </c>
      <c r="Y1099" s="261">
        <v>31860.87</v>
      </c>
      <c r="Z1099" s="261" t="s">
        <v>98</v>
      </c>
      <c r="AA1099" s="261" t="s">
        <v>79</v>
      </c>
      <c r="AB1099" s="261">
        <v>18470.07</v>
      </c>
      <c r="AC1099" s="239" t="s">
        <v>149</v>
      </c>
      <c r="AD1099" s="278" t="s">
        <v>79</v>
      </c>
      <c r="AE1099" s="278">
        <f>V1099+Y1099</f>
        <v>212405.75</v>
      </c>
      <c r="AF1099" s="239" t="s">
        <v>79</v>
      </c>
      <c r="AG1099" s="239" t="s">
        <v>33</v>
      </c>
      <c r="AH1099" s="239" t="s">
        <v>166</v>
      </c>
      <c r="AI1099" s="239" t="s">
        <v>232</v>
      </c>
      <c r="AJ1099" s="239"/>
    </row>
    <row r="1100" spans="2:36" s="79" customFormat="1" ht="86.1" customHeight="1" x14ac:dyDescent="0.3">
      <c r="B1100" s="238"/>
      <c r="C1100" s="238"/>
      <c r="D1100" s="238"/>
      <c r="E1100" s="227"/>
      <c r="F1100" s="227"/>
      <c r="G1100" s="227"/>
      <c r="H1100" s="238"/>
      <c r="I1100" s="238"/>
      <c r="J1100" s="11" t="s">
        <v>111</v>
      </c>
      <c r="K1100" s="7" t="s">
        <v>112</v>
      </c>
      <c r="L1100" s="7" t="s">
        <v>85</v>
      </c>
      <c r="M1100" s="7">
        <v>2</v>
      </c>
      <c r="N1100" s="239"/>
      <c r="O1100" s="238"/>
      <c r="P1100" s="238"/>
      <c r="Q1100" s="238"/>
      <c r="R1100" s="265"/>
      <c r="S1100" s="265"/>
      <c r="T1100" s="271"/>
      <c r="U1100" s="271"/>
      <c r="V1100" s="259"/>
      <c r="W1100" s="261"/>
      <c r="X1100" s="261"/>
      <c r="Y1100" s="261"/>
      <c r="Z1100" s="261"/>
      <c r="AA1100" s="261"/>
      <c r="AB1100" s="261"/>
      <c r="AC1100" s="239"/>
      <c r="AD1100" s="278"/>
      <c r="AE1100" s="278"/>
      <c r="AF1100" s="238"/>
      <c r="AG1100" s="239"/>
      <c r="AH1100" s="239"/>
      <c r="AI1100" s="239"/>
      <c r="AJ1100" s="238"/>
    </row>
    <row r="1101" spans="2:36" s="79" customFormat="1" ht="59.1" customHeight="1" x14ac:dyDescent="0.3">
      <c r="B1101" s="238"/>
      <c r="C1101" s="238"/>
      <c r="D1101" s="238"/>
      <c r="E1101" s="227"/>
      <c r="F1101" s="227"/>
      <c r="G1101" s="227"/>
      <c r="H1101" s="238"/>
      <c r="I1101" s="238"/>
      <c r="J1101" s="11" t="s">
        <v>127</v>
      </c>
      <c r="K1101" s="7" t="s">
        <v>128</v>
      </c>
      <c r="L1101" s="7" t="s">
        <v>85</v>
      </c>
      <c r="M1101" s="63">
        <v>100</v>
      </c>
      <c r="N1101" s="239"/>
      <c r="O1101" s="238"/>
      <c r="P1101" s="238"/>
      <c r="Q1101" s="238"/>
      <c r="R1101" s="265"/>
      <c r="S1101" s="265"/>
      <c r="T1101" s="271"/>
      <c r="U1101" s="271"/>
      <c r="V1101" s="260"/>
      <c r="W1101" s="261"/>
      <c r="X1101" s="261"/>
      <c r="Y1101" s="261"/>
      <c r="Z1101" s="261"/>
      <c r="AA1101" s="261"/>
      <c r="AB1101" s="261"/>
      <c r="AC1101" s="239"/>
      <c r="AD1101" s="278"/>
      <c r="AE1101" s="278"/>
      <c r="AF1101" s="238"/>
      <c r="AG1101" s="239"/>
      <c r="AH1101" s="239"/>
      <c r="AI1101" s="239"/>
      <c r="AJ1101" s="238"/>
    </row>
    <row r="1102" spans="2:36" s="89" customFormat="1" ht="52.2" customHeight="1" x14ac:dyDescent="0.3">
      <c r="B1102" s="238" t="s">
        <v>922</v>
      </c>
      <c r="C1102" s="238" t="s">
        <v>398</v>
      </c>
      <c r="D1102" s="238" t="s">
        <v>66</v>
      </c>
      <c r="E1102" s="227" t="s">
        <v>67</v>
      </c>
      <c r="F1102" s="227" t="s">
        <v>132</v>
      </c>
      <c r="G1102" s="227" t="s">
        <v>69</v>
      </c>
      <c r="H1102" s="238" t="s">
        <v>70</v>
      </c>
      <c r="I1102" s="238" t="s">
        <v>79</v>
      </c>
      <c r="J1102" s="11" t="s">
        <v>113</v>
      </c>
      <c r="K1102" s="7" t="s">
        <v>114</v>
      </c>
      <c r="L1102" s="7" t="s">
        <v>115</v>
      </c>
      <c r="M1102" s="7">
        <v>2</v>
      </c>
      <c r="N1102" s="239" t="s">
        <v>108</v>
      </c>
      <c r="O1102" s="238" t="s">
        <v>921</v>
      </c>
      <c r="P1102" s="238" t="s">
        <v>75</v>
      </c>
      <c r="Q1102" s="238" t="s">
        <v>76</v>
      </c>
      <c r="R1102" s="265" t="s">
        <v>77</v>
      </c>
      <c r="S1102" s="265" t="s">
        <v>109</v>
      </c>
      <c r="T1102" s="271">
        <f>V1102+Y1102</f>
        <v>151940</v>
      </c>
      <c r="U1102" s="271">
        <f>T1102/M1103</f>
        <v>75970</v>
      </c>
      <c r="V1102" s="261">
        <v>129149</v>
      </c>
      <c r="W1102" s="261" t="s">
        <v>79</v>
      </c>
      <c r="X1102" s="261" t="s">
        <v>79</v>
      </c>
      <c r="Y1102" s="261">
        <v>22791</v>
      </c>
      <c r="Z1102" s="261" t="s">
        <v>79</v>
      </c>
      <c r="AA1102" s="261" t="s">
        <v>79</v>
      </c>
      <c r="AB1102" s="261">
        <v>13212.81</v>
      </c>
      <c r="AC1102" s="239" t="s">
        <v>80</v>
      </c>
      <c r="AD1102" s="278" t="s">
        <v>79</v>
      </c>
      <c r="AE1102" s="278">
        <f>V1102+Y1102</f>
        <v>151940</v>
      </c>
      <c r="AF1102" s="239" t="s">
        <v>79</v>
      </c>
      <c r="AG1102" s="239" t="s">
        <v>33</v>
      </c>
      <c r="AH1102" s="239" t="s">
        <v>160</v>
      </c>
      <c r="AI1102" s="239" t="s">
        <v>161</v>
      </c>
      <c r="AJ1102" s="239"/>
    </row>
    <row r="1103" spans="2:36" s="89" customFormat="1" ht="55.2" x14ac:dyDescent="0.3">
      <c r="B1103" s="238"/>
      <c r="C1103" s="238"/>
      <c r="D1103" s="238"/>
      <c r="E1103" s="227"/>
      <c r="F1103" s="227"/>
      <c r="G1103" s="227"/>
      <c r="H1103" s="238"/>
      <c r="I1103" s="238"/>
      <c r="J1103" s="11" t="s">
        <v>116</v>
      </c>
      <c r="K1103" s="7" t="s">
        <v>117</v>
      </c>
      <c r="L1103" s="7" t="s">
        <v>85</v>
      </c>
      <c r="M1103" s="7">
        <v>2</v>
      </c>
      <c r="N1103" s="239"/>
      <c r="O1103" s="238"/>
      <c r="P1103" s="238"/>
      <c r="Q1103" s="238"/>
      <c r="R1103" s="265"/>
      <c r="S1103" s="265"/>
      <c r="T1103" s="271"/>
      <c r="U1103" s="271"/>
      <c r="V1103" s="261"/>
      <c r="W1103" s="261"/>
      <c r="X1103" s="261"/>
      <c r="Y1103" s="261"/>
      <c r="Z1103" s="261"/>
      <c r="AA1103" s="261"/>
      <c r="AB1103" s="261"/>
      <c r="AC1103" s="239"/>
      <c r="AD1103" s="278"/>
      <c r="AE1103" s="278"/>
      <c r="AF1103" s="238"/>
      <c r="AG1103" s="239"/>
      <c r="AH1103" s="239"/>
      <c r="AI1103" s="239"/>
      <c r="AJ1103" s="238"/>
    </row>
    <row r="1104" spans="2:36" s="89" customFormat="1" ht="41.4" x14ac:dyDescent="0.3">
      <c r="B1104" s="238"/>
      <c r="C1104" s="238"/>
      <c r="D1104" s="238"/>
      <c r="E1104" s="227"/>
      <c r="F1104" s="227"/>
      <c r="G1104" s="227"/>
      <c r="H1104" s="238"/>
      <c r="I1104" s="238"/>
      <c r="J1104" s="11" t="s">
        <v>208</v>
      </c>
      <c r="K1104" s="7" t="s">
        <v>118</v>
      </c>
      <c r="L1104" s="7" t="s">
        <v>119</v>
      </c>
      <c r="M1104" s="7">
        <v>2</v>
      </c>
      <c r="N1104" s="239"/>
      <c r="O1104" s="238"/>
      <c r="P1104" s="238"/>
      <c r="Q1104" s="238"/>
      <c r="R1104" s="265"/>
      <c r="S1104" s="265"/>
      <c r="T1104" s="271"/>
      <c r="U1104" s="271"/>
      <c r="V1104" s="261"/>
      <c r="W1104" s="261"/>
      <c r="X1104" s="261"/>
      <c r="Y1104" s="261"/>
      <c r="Z1104" s="261"/>
      <c r="AA1104" s="261"/>
      <c r="AB1104" s="261"/>
      <c r="AC1104" s="239"/>
      <c r="AD1104" s="278"/>
      <c r="AE1104" s="278"/>
      <c r="AF1104" s="238"/>
      <c r="AG1104" s="239"/>
      <c r="AH1104" s="239"/>
      <c r="AI1104" s="239"/>
      <c r="AJ1104" s="238"/>
    </row>
    <row r="1105" spans="2:36" s="89" customFormat="1" ht="44.7" customHeight="1" x14ac:dyDescent="0.3">
      <c r="B1105" s="238"/>
      <c r="C1105" s="238"/>
      <c r="D1105" s="238"/>
      <c r="E1105" s="227"/>
      <c r="F1105" s="227"/>
      <c r="G1105" s="227"/>
      <c r="H1105" s="238"/>
      <c r="I1105" s="238"/>
      <c r="J1105" s="11" t="s">
        <v>120</v>
      </c>
      <c r="K1105" s="7" t="s">
        <v>121</v>
      </c>
      <c r="L1105" s="7" t="s">
        <v>119</v>
      </c>
      <c r="M1105" s="7">
        <v>2</v>
      </c>
      <c r="N1105" s="239"/>
      <c r="O1105" s="238"/>
      <c r="P1105" s="238"/>
      <c r="Q1105" s="238"/>
      <c r="R1105" s="265"/>
      <c r="S1105" s="265"/>
      <c r="T1105" s="271"/>
      <c r="U1105" s="271"/>
      <c r="V1105" s="261"/>
      <c r="W1105" s="261"/>
      <c r="X1105" s="261"/>
      <c r="Y1105" s="261"/>
      <c r="Z1105" s="261"/>
      <c r="AA1105" s="261"/>
      <c r="AB1105" s="261"/>
      <c r="AC1105" s="239"/>
      <c r="AD1105" s="278"/>
      <c r="AE1105" s="278"/>
      <c r="AF1105" s="238"/>
      <c r="AG1105" s="239"/>
      <c r="AH1105" s="239"/>
      <c r="AI1105" s="239"/>
      <c r="AJ1105" s="238"/>
    </row>
    <row r="1106" spans="2:36" s="79" customFormat="1" ht="132" customHeight="1" x14ac:dyDescent="0.3">
      <c r="B1106" s="306" t="s">
        <v>1151</v>
      </c>
      <c r="C1106" s="306" t="s">
        <v>395</v>
      </c>
      <c r="D1106" s="306" t="s">
        <v>106</v>
      </c>
      <c r="E1106" s="313" t="s">
        <v>67</v>
      </c>
      <c r="F1106" s="313" t="s">
        <v>134</v>
      </c>
      <c r="G1106" s="313" t="s">
        <v>147</v>
      </c>
      <c r="H1106" s="306" t="s">
        <v>70</v>
      </c>
      <c r="I1106" s="306" t="s">
        <v>79</v>
      </c>
      <c r="J1106" s="20" t="s">
        <v>207</v>
      </c>
      <c r="K1106" s="27" t="s">
        <v>107</v>
      </c>
      <c r="L1106" s="27" t="s">
        <v>86</v>
      </c>
      <c r="M1106" s="27">
        <v>40</v>
      </c>
      <c r="N1106" s="309" t="s">
        <v>108</v>
      </c>
      <c r="O1106" s="306" t="s">
        <v>810</v>
      </c>
      <c r="P1106" s="306" t="s">
        <v>75</v>
      </c>
      <c r="Q1106" s="306" t="s">
        <v>76</v>
      </c>
      <c r="R1106" s="351" t="s">
        <v>77</v>
      </c>
      <c r="S1106" s="351" t="s">
        <v>109</v>
      </c>
      <c r="T1106" s="289">
        <f>V1106+Y1106</f>
        <v>92020</v>
      </c>
      <c r="U1106" s="289">
        <f>+T1106</f>
        <v>92020</v>
      </c>
      <c r="V1106" s="280">
        <v>78217</v>
      </c>
      <c r="W1106" s="280" t="s">
        <v>79</v>
      </c>
      <c r="X1106" s="280" t="s">
        <v>79</v>
      </c>
      <c r="Y1106" s="280">
        <v>13803</v>
      </c>
      <c r="Z1106" s="280" t="s">
        <v>98</v>
      </c>
      <c r="AA1106" s="280" t="s">
        <v>79</v>
      </c>
      <c r="AB1106" s="280">
        <v>8003.93</v>
      </c>
      <c r="AC1106" s="309" t="s">
        <v>149</v>
      </c>
      <c r="AD1106" s="358" t="s">
        <v>79</v>
      </c>
      <c r="AE1106" s="358">
        <f>V1106+Y1106</f>
        <v>92020</v>
      </c>
      <c r="AF1106" s="309" t="s">
        <v>79</v>
      </c>
      <c r="AG1106" s="309" t="s">
        <v>33</v>
      </c>
      <c r="AH1106" s="309" t="s">
        <v>247</v>
      </c>
      <c r="AI1106" s="309" t="s">
        <v>250</v>
      </c>
      <c r="AJ1106" s="309"/>
    </row>
    <row r="1107" spans="2:36" s="79" customFormat="1" ht="86.1" customHeight="1" x14ac:dyDescent="0.3">
      <c r="B1107" s="307"/>
      <c r="C1107" s="307"/>
      <c r="D1107" s="307"/>
      <c r="E1107" s="314"/>
      <c r="F1107" s="314"/>
      <c r="G1107" s="314"/>
      <c r="H1107" s="307"/>
      <c r="I1107" s="307"/>
      <c r="J1107" s="20" t="s">
        <v>111</v>
      </c>
      <c r="K1107" s="27" t="s">
        <v>112</v>
      </c>
      <c r="L1107" s="27" t="s">
        <v>85</v>
      </c>
      <c r="M1107" s="27">
        <v>1</v>
      </c>
      <c r="N1107" s="324"/>
      <c r="O1107" s="307"/>
      <c r="P1107" s="307"/>
      <c r="Q1107" s="307"/>
      <c r="R1107" s="436"/>
      <c r="S1107" s="436"/>
      <c r="T1107" s="290"/>
      <c r="U1107" s="290"/>
      <c r="V1107" s="281"/>
      <c r="W1107" s="281"/>
      <c r="X1107" s="281"/>
      <c r="Y1107" s="281"/>
      <c r="Z1107" s="281"/>
      <c r="AA1107" s="281"/>
      <c r="AB1107" s="281"/>
      <c r="AC1107" s="324"/>
      <c r="AD1107" s="359"/>
      <c r="AE1107" s="359"/>
      <c r="AF1107" s="324"/>
      <c r="AG1107" s="324"/>
      <c r="AH1107" s="324"/>
      <c r="AI1107" s="324"/>
      <c r="AJ1107" s="324"/>
    </row>
    <row r="1108" spans="2:36" s="79" customFormat="1" ht="59.1" customHeight="1" x14ac:dyDescent="0.3">
      <c r="B1108" s="308"/>
      <c r="C1108" s="308"/>
      <c r="D1108" s="308"/>
      <c r="E1108" s="315"/>
      <c r="F1108" s="315"/>
      <c r="G1108" s="315"/>
      <c r="H1108" s="308"/>
      <c r="I1108" s="308"/>
      <c r="J1108" s="20" t="s">
        <v>127</v>
      </c>
      <c r="K1108" s="27" t="s">
        <v>128</v>
      </c>
      <c r="L1108" s="27" t="s">
        <v>85</v>
      </c>
      <c r="M1108" s="61">
        <v>43</v>
      </c>
      <c r="N1108" s="325"/>
      <c r="O1108" s="308"/>
      <c r="P1108" s="308"/>
      <c r="Q1108" s="308"/>
      <c r="R1108" s="437"/>
      <c r="S1108" s="437"/>
      <c r="T1108" s="291"/>
      <c r="U1108" s="291"/>
      <c r="V1108" s="282"/>
      <c r="W1108" s="282"/>
      <c r="X1108" s="282"/>
      <c r="Y1108" s="282"/>
      <c r="Z1108" s="282"/>
      <c r="AA1108" s="282"/>
      <c r="AB1108" s="282"/>
      <c r="AC1108" s="325"/>
      <c r="AD1108" s="360"/>
      <c r="AE1108" s="360"/>
      <c r="AF1108" s="325"/>
      <c r="AG1108" s="325"/>
      <c r="AH1108" s="325"/>
      <c r="AI1108" s="325"/>
      <c r="AJ1108" s="325"/>
    </row>
    <row r="1109" spans="2:36" s="79" customFormat="1" ht="132" customHeight="1" x14ac:dyDescent="0.3">
      <c r="B1109" s="270" t="s">
        <v>1205</v>
      </c>
      <c r="C1109" s="270" t="s">
        <v>402</v>
      </c>
      <c r="D1109" s="270" t="s">
        <v>106</v>
      </c>
      <c r="E1109" s="322" t="s">
        <v>67</v>
      </c>
      <c r="F1109" s="322" t="s">
        <v>134</v>
      </c>
      <c r="G1109" s="322" t="s">
        <v>147</v>
      </c>
      <c r="H1109" s="270" t="s">
        <v>70</v>
      </c>
      <c r="I1109" s="270" t="s">
        <v>79</v>
      </c>
      <c r="J1109" s="20" t="s">
        <v>207</v>
      </c>
      <c r="K1109" s="27" t="s">
        <v>107</v>
      </c>
      <c r="L1109" s="27" t="s">
        <v>86</v>
      </c>
      <c r="M1109" s="27">
        <v>40</v>
      </c>
      <c r="N1109" s="279" t="s">
        <v>108</v>
      </c>
      <c r="O1109" s="270" t="s">
        <v>810</v>
      </c>
      <c r="P1109" s="270" t="s">
        <v>75</v>
      </c>
      <c r="Q1109" s="270" t="s">
        <v>76</v>
      </c>
      <c r="R1109" s="310" t="s">
        <v>77</v>
      </c>
      <c r="S1109" s="310" t="s">
        <v>109</v>
      </c>
      <c r="T1109" s="286">
        <f>V1109+Y1109</f>
        <v>132796.95000000001</v>
      </c>
      <c r="U1109" s="286" t="s">
        <v>98</v>
      </c>
      <c r="V1109" s="280">
        <v>112877.41</v>
      </c>
      <c r="W1109" s="269" t="s">
        <v>79</v>
      </c>
      <c r="X1109" s="269" t="s">
        <v>79</v>
      </c>
      <c r="Y1109" s="269">
        <v>19919.54</v>
      </c>
      <c r="Z1109" s="269" t="s">
        <v>98</v>
      </c>
      <c r="AA1109" s="269" t="s">
        <v>79</v>
      </c>
      <c r="AB1109" s="269">
        <v>11547.57</v>
      </c>
      <c r="AC1109" s="279" t="s">
        <v>149</v>
      </c>
      <c r="AD1109" s="295" t="s">
        <v>79</v>
      </c>
      <c r="AE1109" s="295">
        <f>V1109+Y1109</f>
        <v>132796.95000000001</v>
      </c>
      <c r="AF1109" s="279" t="s">
        <v>79</v>
      </c>
      <c r="AG1109" s="279" t="s">
        <v>33</v>
      </c>
      <c r="AH1109" s="279" t="s">
        <v>355</v>
      </c>
      <c r="AI1109" s="279" t="s">
        <v>246</v>
      </c>
      <c r="AJ1109" s="279"/>
    </row>
    <row r="1110" spans="2:36" s="79" customFormat="1" ht="86.1" customHeight="1" x14ac:dyDescent="0.3">
      <c r="B1110" s="270"/>
      <c r="C1110" s="270"/>
      <c r="D1110" s="270"/>
      <c r="E1110" s="322"/>
      <c r="F1110" s="322"/>
      <c r="G1110" s="322"/>
      <c r="H1110" s="270"/>
      <c r="I1110" s="270"/>
      <c r="J1110" s="20" t="s">
        <v>111</v>
      </c>
      <c r="K1110" s="27" t="s">
        <v>112</v>
      </c>
      <c r="L1110" s="27" t="s">
        <v>85</v>
      </c>
      <c r="M1110" s="27">
        <v>1</v>
      </c>
      <c r="N1110" s="279"/>
      <c r="O1110" s="270"/>
      <c r="P1110" s="270"/>
      <c r="Q1110" s="270"/>
      <c r="R1110" s="310"/>
      <c r="S1110" s="310"/>
      <c r="T1110" s="286"/>
      <c r="U1110" s="286"/>
      <c r="V1110" s="281"/>
      <c r="W1110" s="269"/>
      <c r="X1110" s="269"/>
      <c r="Y1110" s="269"/>
      <c r="Z1110" s="269"/>
      <c r="AA1110" s="269"/>
      <c r="AB1110" s="269"/>
      <c r="AC1110" s="279"/>
      <c r="AD1110" s="295"/>
      <c r="AE1110" s="295"/>
      <c r="AF1110" s="270"/>
      <c r="AG1110" s="279"/>
      <c r="AH1110" s="279"/>
      <c r="AI1110" s="279"/>
      <c r="AJ1110" s="270"/>
    </row>
    <row r="1111" spans="2:36" s="79" customFormat="1" ht="59.1" customHeight="1" x14ac:dyDescent="0.3">
      <c r="B1111" s="270"/>
      <c r="C1111" s="270"/>
      <c r="D1111" s="270"/>
      <c r="E1111" s="322"/>
      <c r="F1111" s="322"/>
      <c r="G1111" s="322"/>
      <c r="H1111" s="270"/>
      <c r="I1111" s="270"/>
      <c r="J1111" s="20" t="s">
        <v>127</v>
      </c>
      <c r="K1111" s="27" t="s">
        <v>128</v>
      </c>
      <c r="L1111" s="27" t="s">
        <v>85</v>
      </c>
      <c r="M1111" s="61">
        <v>62</v>
      </c>
      <c r="N1111" s="279"/>
      <c r="O1111" s="270"/>
      <c r="P1111" s="270"/>
      <c r="Q1111" s="270"/>
      <c r="R1111" s="310"/>
      <c r="S1111" s="310"/>
      <c r="T1111" s="286"/>
      <c r="U1111" s="286"/>
      <c r="V1111" s="282"/>
      <c r="W1111" s="269"/>
      <c r="X1111" s="269"/>
      <c r="Y1111" s="269"/>
      <c r="Z1111" s="269"/>
      <c r="AA1111" s="269"/>
      <c r="AB1111" s="269"/>
      <c r="AC1111" s="279"/>
      <c r="AD1111" s="295"/>
      <c r="AE1111" s="295"/>
      <c r="AF1111" s="270"/>
      <c r="AG1111" s="279"/>
      <c r="AH1111" s="279"/>
      <c r="AI1111" s="279"/>
      <c r="AJ1111" s="270"/>
    </row>
    <row r="1112" spans="2:36" s="79" customFormat="1" ht="87" customHeight="1" x14ac:dyDescent="0.3">
      <c r="B1112" s="238" t="s">
        <v>1126</v>
      </c>
      <c r="C1112" s="238" t="s">
        <v>400</v>
      </c>
      <c r="D1112" s="238" t="s">
        <v>106</v>
      </c>
      <c r="E1112" s="227" t="s">
        <v>67</v>
      </c>
      <c r="F1112" s="227" t="s">
        <v>134</v>
      </c>
      <c r="G1112" s="227" t="s">
        <v>147</v>
      </c>
      <c r="H1112" s="238" t="s">
        <v>70</v>
      </c>
      <c r="I1112" s="238" t="s">
        <v>79</v>
      </c>
      <c r="J1112" s="311" t="s">
        <v>207</v>
      </c>
      <c r="K1112" s="231" t="s">
        <v>107</v>
      </c>
      <c r="L1112" s="231" t="s">
        <v>86</v>
      </c>
      <c r="M1112" s="231">
        <v>40</v>
      </c>
      <c r="N1112" s="239" t="s">
        <v>108</v>
      </c>
      <c r="O1112" s="238" t="s">
        <v>810</v>
      </c>
      <c r="P1112" s="238" t="s">
        <v>75</v>
      </c>
      <c r="Q1112" s="238" t="s">
        <v>76</v>
      </c>
      <c r="R1112" s="265" t="s">
        <v>77</v>
      </c>
      <c r="S1112" s="265" t="s">
        <v>109</v>
      </c>
      <c r="T1112" s="271">
        <f>V1112+Y1112</f>
        <v>123044.66</v>
      </c>
      <c r="U1112" s="271" t="s">
        <v>98</v>
      </c>
      <c r="V1112" s="258">
        <v>104587.96</v>
      </c>
      <c r="W1112" s="261" t="s">
        <v>79</v>
      </c>
      <c r="X1112" s="261" t="s">
        <v>79</v>
      </c>
      <c r="Y1112" s="261">
        <v>18456.7</v>
      </c>
      <c r="Z1112" s="261" t="s">
        <v>98</v>
      </c>
      <c r="AA1112" s="261" t="s">
        <v>79</v>
      </c>
      <c r="AB1112" s="261">
        <v>10699.54</v>
      </c>
      <c r="AC1112" s="239" t="s">
        <v>149</v>
      </c>
      <c r="AD1112" s="278" t="s">
        <v>79</v>
      </c>
      <c r="AE1112" s="278">
        <f>V1112+Y1112</f>
        <v>123044.66</v>
      </c>
      <c r="AF1112" s="239" t="s">
        <v>79</v>
      </c>
      <c r="AG1112" s="239" t="s">
        <v>33</v>
      </c>
      <c r="AH1112" s="239" t="s">
        <v>166</v>
      </c>
      <c r="AI1112" s="239" t="s">
        <v>176</v>
      </c>
      <c r="AJ1112" s="239"/>
    </row>
    <row r="1113" spans="2:36" s="79" customFormat="1" ht="13.5" customHeight="1" x14ac:dyDescent="0.3">
      <c r="B1113" s="238"/>
      <c r="C1113" s="238"/>
      <c r="D1113" s="238"/>
      <c r="E1113" s="227"/>
      <c r="F1113" s="227"/>
      <c r="G1113" s="227"/>
      <c r="H1113" s="238"/>
      <c r="I1113" s="238"/>
      <c r="J1113" s="312"/>
      <c r="K1113" s="233"/>
      <c r="L1113" s="233"/>
      <c r="M1113" s="233"/>
      <c r="N1113" s="239"/>
      <c r="O1113" s="238"/>
      <c r="P1113" s="238"/>
      <c r="Q1113" s="238"/>
      <c r="R1113" s="265"/>
      <c r="S1113" s="265"/>
      <c r="T1113" s="271"/>
      <c r="U1113" s="271"/>
      <c r="V1113" s="259"/>
      <c r="W1113" s="261"/>
      <c r="X1113" s="261"/>
      <c r="Y1113" s="261"/>
      <c r="Z1113" s="261"/>
      <c r="AA1113" s="261"/>
      <c r="AB1113" s="261"/>
      <c r="AC1113" s="239"/>
      <c r="AD1113" s="278"/>
      <c r="AE1113" s="278"/>
      <c r="AF1113" s="238"/>
      <c r="AG1113" s="239"/>
      <c r="AH1113" s="239"/>
      <c r="AI1113" s="239"/>
      <c r="AJ1113" s="238"/>
    </row>
    <row r="1114" spans="2:36" s="79" customFormat="1" ht="57" customHeight="1" x14ac:dyDescent="0.3">
      <c r="B1114" s="238"/>
      <c r="C1114" s="238"/>
      <c r="D1114" s="238"/>
      <c r="E1114" s="227"/>
      <c r="F1114" s="227"/>
      <c r="G1114" s="227"/>
      <c r="H1114" s="238"/>
      <c r="I1114" s="238"/>
      <c r="J1114" s="11" t="s">
        <v>111</v>
      </c>
      <c r="K1114" s="7" t="s">
        <v>112</v>
      </c>
      <c r="L1114" s="7" t="s">
        <v>85</v>
      </c>
      <c r="M1114" s="7">
        <v>2</v>
      </c>
      <c r="N1114" s="239"/>
      <c r="O1114" s="238"/>
      <c r="P1114" s="238"/>
      <c r="Q1114" s="238"/>
      <c r="R1114" s="265"/>
      <c r="S1114" s="265"/>
      <c r="T1114" s="271"/>
      <c r="U1114" s="271"/>
      <c r="V1114" s="259"/>
      <c r="W1114" s="261"/>
      <c r="X1114" s="261"/>
      <c r="Y1114" s="261"/>
      <c r="Z1114" s="261"/>
      <c r="AA1114" s="261"/>
      <c r="AB1114" s="261"/>
      <c r="AC1114" s="239"/>
      <c r="AD1114" s="278"/>
      <c r="AE1114" s="278"/>
      <c r="AF1114" s="238"/>
      <c r="AG1114" s="239"/>
      <c r="AH1114" s="239"/>
      <c r="AI1114" s="239"/>
      <c r="AJ1114" s="238"/>
    </row>
    <row r="1115" spans="2:36" s="79" customFormat="1" ht="59.1" customHeight="1" x14ac:dyDescent="0.3">
      <c r="B1115" s="238"/>
      <c r="C1115" s="238"/>
      <c r="D1115" s="238"/>
      <c r="E1115" s="227"/>
      <c r="F1115" s="227"/>
      <c r="G1115" s="227"/>
      <c r="H1115" s="238"/>
      <c r="I1115" s="238"/>
      <c r="J1115" s="11" t="s">
        <v>127</v>
      </c>
      <c r="K1115" s="7" t="s">
        <v>128</v>
      </c>
      <c r="L1115" s="7" t="s">
        <v>85</v>
      </c>
      <c r="M1115" s="63">
        <v>58</v>
      </c>
      <c r="N1115" s="239"/>
      <c r="O1115" s="238"/>
      <c r="P1115" s="238"/>
      <c r="Q1115" s="238"/>
      <c r="R1115" s="265"/>
      <c r="S1115" s="265"/>
      <c r="T1115" s="271"/>
      <c r="U1115" s="271"/>
      <c r="V1115" s="260"/>
      <c r="W1115" s="261"/>
      <c r="X1115" s="261"/>
      <c r="Y1115" s="261"/>
      <c r="Z1115" s="261"/>
      <c r="AA1115" s="261"/>
      <c r="AB1115" s="261"/>
      <c r="AC1115" s="239"/>
      <c r="AD1115" s="278"/>
      <c r="AE1115" s="278"/>
      <c r="AF1115" s="238"/>
      <c r="AG1115" s="239"/>
      <c r="AH1115" s="239"/>
      <c r="AI1115" s="239"/>
      <c r="AJ1115" s="238"/>
    </row>
    <row r="1116" spans="2:36" s="79" customFormat="1" ht="132" customHeight="1" x14ac:dyDescent="0.3">
      <c r="B1116" s="238" t="s">
        <v>1127</v>
      </c>
      <c r="C1116" s="238" t="s">
        <v>402</v>
      </c>
      <c r="D1116" s="238" t="s">
        <v>106</v>
      </c>
      <c r="E1116" s="227" t="s">
        <v>67</v>
      </c>
      <c r="F1116" s="227" t="s">
        <v>134</v>
      </c>
      <c r="G1116" s="227" t="s">
        <v>147</v>
      </c>
      <c r="H1116" s="238" t="s">
        <v>70</v>
      </c>
      <c r="I1116" s="238" t="s">
        <v>79</v>
      </c>
      <c r="J1116" s="11" t="s">
        <v>207</v>
      </c>
      <c r="K1116" s="7" t="s">
        <v>107</v>
      </c>
      <c r="L1116" s="7" t="s">
        <v>86</v>
      </c>
      <c r="M1116" s="7">
        <v>40</v>
      </c>
      <c r="N1116" s="239" t="s">
        <v>108</v>
      </c>
      <c r="O1116" s="238" t="s">
        <v>810</v>
      </c>
      <c r="P1116" s="238" t="s">
        <v>75</v>
      </c>
      <c r="Q1116" s="238" t="s">
        <v>76</v>
      </c>
      <c r="R1116" s="265" t="s">
        <v>77</v>
      </c>
      <c r="S1116" s="265" t="s">
        <v>109</v>
      </c>
      <c r="T1116" s="271">
        <f>V1116+Y1116</f>
        <v>56205.96</v>
      </c>
      <c r="U1116" s="271">
        <f>T1116</f>
        <v>56205.96</v>
      </c>
      <c r="V1116" s="258">
        <v>47775.07</v>
      </c>
      <c r="W1116" s="261" t="s">
        <v>79</v>
      </c>
      <c r="X1116" s="261" t="s">
        <v>79</v>
      </c>
      <c r="Y1116" s="261">
        <v>8430.89</v>
      </c>
      <c r="Z1116" s="261" t="s">
        <v>98</v>
      </c>
      <c r="AA1116" s="261" t="s">
        <v>79</v>
      </c>
      <c r="AB1116" s="261">
        <v>4887.47</v>
      </c>
      <c r="AC1116" s="239" t="s">
        <v>149</v>
      </c>
      <c r="AD1116" s="278" t="s">
        <v>79</v>
      </c>
      <c r="AE1116" s="278">
        <f>V1116+Y1116</f>
        <v>56205.96</v>
      </c>
      <c r="AF1116" s="239" t="s">
        <v>79</v>
      </c>
      <c r="AG1116" s="239" t="s">
        <v>33</v>
      </c>
      <c r="AH1116" s="239" t="s">
        <v>166</v>
      </c>
      <c r="AI1116" s="239" t="s">
        <v>176</v>
      </c>
      <c r="AJ1116" s="239"/>
    </row>
    <row r="1117" spans="2:36" s="79" customFormat="1" ht="86.1" customHeight="1" x14ac:dyDescent="0.3">
      <c r="B1117" s="238"/>
      <c r="C1117" s="238"/>
      <c r="D1117" s="238"/>
      <c r="E1117" s="227"/>
      <c r="F1117" s="227"/>
      <c r="G1117" s="227"/>
      <c r="H1117" s="238"/>
      <c r="I1117" s="238"/>
      <c r="J1117" s="11" t="s">
        <v>111</v>
      </c>
      <c r="K1117" s="7" t="s">
        <v>112</v>
      </c>
      <c r="L1117" s="7" t="s">
        <v>85</v>
      </c>
      <c r="M1117" s="7">
        <v>1</v>
      </c>
      <c r="N1117" s="239"/>
      <c r="O1117" s="238"/>
      <c r="P1117" s="238"/>
      <c r="Q1117" s="238"/>
      <c r="R1117" s="265"/>
      <c r="S1117" s="265"/>
      <c r="T1117" s="271"/>
      <c r="U1117" s="271"/>
      <c r="V1117" s="259"/>
      <c r="W1117" s="261"/>
      <c r="X1117" s="261"/>
      <c r="Y1117" s="261"/>
      <c r="Z1117" s="261"/>
      <c r="AA1117" s="261"/>
      <c r="AB1117" s="261"/>
      <c r="AC1117" s="239"/>
      <c r="AD1117" s="278"/>
      <c r="AE1117" s="278"/>
      <c r="AF1117" s="238"/>
      <c r="AG1117" s="239"/>
      <c r="AH1117" s="239"/>
      <c r="AI1117" s="239"/>
      <c r="AJ1117" s="238"/>
    </row>
    <row r="1118" spans="2:36" s="79" customFormat="1" ht="59.1" customHeight="1" x14ac:dyDescent="0.3">
      <c r="B1118" s="238"/>
      <c r="C1118" s="238"/>
      <c r="D1118" s="238"/>
      <c r="E1118" s="227"/>
      <c r="F1118" s="227"/>
      <c r="G1118" s="227"/>
      <c r="H1118" s="238"/>
      <c r="I1118" s="238"/>
      <c r="J1118" s="11" t="s">
        <v>127</v>
      </c>
      <c r="K1118" s="7" t="s">
        <v>128</v>
      </c>
      <c r="L1118" s="7" t="s">
        <v>85</v>
      </c>
      <c r="M1118" s="63">
        <v>26</v>
      </c>
      <c r="N1118" s="239"/>
      <c r="O1118" s="238"/>
      <c r="P1118" s="238"/>
      <c r="Q1118" s="238"/>
      <c r="R1118" s="265"/>
      <c r="S1118" s="265"/>
      <c r="T1118" s="271"/>
      <c r="U1118" s="271"/>
      <c r="V1118" s="260"/>
      <c r="W1118" s="261"/>
      <c r="X1118" s="261"/>
      <c r="Y1118" s="261"/>
      <c r="Z1118" s="261"/>
      <c r="AA1118" s="261"/>
      <c r="AB1118" s="261"/>
      <c r="AC1118" s="239"/>
      <c r="AD1118" s="278"/>
      <c r="AE1118" s="278"/>
      <c r="AF1118" s="238"/>
      <c r="AG1118" s="239"/>
      <c r="AH1118" s="239"/>
      <c r="AI1118" s="239"/>
      <c r="AJ1118" s="238"/>
    </row>
    <row r="1119" spans="2:36" s="79" customFormat="1" ht="87" customHeight="1" x14ac:dyDescent="0.3">
      <c r="B1119" s="238" t="s">
        <v>1206</v>
      </c>
      <c r="C1119" s="238" t="s">
        <v>400</v>
      </c>
      <c r="D1119" s="238" t="s">
        <v>106</v>
      </c>
      <c r="E1119" s="227" t="s">
        <v>67</v>
      </c>
      <c r="F1119" s="227" t="s">
        <v>134</v>
      </c>
      <c r="G1119" s="227" t="s">
        <v>147</v>
      </c>
      <c r="H1119" s="238" t="s">
        <v>70</v>
      </c>
      <c r="I1119" s="238" t="s">
        <v>79</v>
      </c>
      <c r="J1119" s="311" t="s">
        <v>207</v>
      </c>
      <c r="K1119" s="231" t="s">
        <v>107</v>
      </c>
      <c r="L1119" s="231" t="s">
        <v>86</v>
      </c>
      <c r="M1119" s="231">
        <v>40</v>
      </c>
      <c r="N1119" s="239" t="s">
        <v>108</v>
      </c>
      <c r="O1119" s="238" t="s">
        <v>810</v>
      </c>
      <c r="P1119" s="238" t="s">
        <v>75</v>
      </c>
      <c r="Q1119" s="238" t="s">
        <v>76</v>
      </c>
      <c r="R1119" s="265" t="s">
        <v>77</v>
      </c>
      <c r="S1119" s="265" t="s">
        <v>109</v>
      </c>
      <c r="T1119" s="271">
        <f>V1119+Y1119</f>
        <v>103349.12</v>
      </c>
      <c r="U1119" s="271" t="s">
        <v>98</v>
      </c>
      <c r="V1119" s="258">
        <v>87846.75</v>
      </c>
      <c r="W1119" s="261" t="s">
        <v>79</v>
      </c>
      <c r="X1119" s="261" t="s">
        <v>79</v>
      </c>
      <c r="Y1119" s="261">
        <v>15502.37</v>
      </c>
      <c r="Z1119" s="261" t="s">
        <v>98</v>
      </c>
      <c r="AA1119" s="261" t="s">
        <v>79</v>
      </c>
      <c r="AB1119" s="261">
        <v>8986.8799999999992</v>
      </c>
      <c r="AC1119" s="239" t="s">
        <v>149</v>
      </c>
      <c r="AD1119" s="278" t="s">
        <v>79</v>
      </c>
      <c r="AE1119" s="278">
        <f>V1119+Y1119</f>
        <v>103349.12</v>
      </c>
      <c r="AF1119" s="239" t="s">
        <v>79</v>
      </c>
      <c r="AG1119" s="239" t="s">
        <v>33</v>
      </c>
      <c r="AH1119" s="239" t="s">
        <v>405</v>
      </c>
      <c r="AI1119" s="239" t="s">
        <v>406</v>
      </c>
      <c r="AJ1119" s="239"/>
    </row>
    <row r="1120" spans="2:36" s="79" customFormat="1" ht="13.5" customHeight="1" x14ac:dyDescent="0.3">
      <c r="B1120" s="238"/>
      <c r="C1120" s="238"/>
      <c r="D1120" s="238"/>
      <c r="E1120" s="227"/>
      <c r="F1120" s="227"/>
      <c r="G1120" s="227"/>
      <c r="H1120" s="238"/>
      <c r="I1120" s="238"/>
      <c r="J1120" s="312"/>
      <c r="K1120" s="233"/>
      <c r="L1120" s="233"/>
      <c r="M1120" s="233"/>
      <c r="N1120" s="239"/>
      <c r="O1120" s="238"/>
      <c r="P1120" s="238"/>
      <c r="Q1120" s="238"/>
      <c r="R1120" s="265"/>
      <c r="S1120" s="265"/>
      <c r="T1120" s="271"/>
      <c r="U1120" s="271"/>
      <c r="V1120" s="259"/>
      <c r="W1120" s="261"/>
      <c r="X1120" s="261"/>
      <c r="Y1120" s="261"/>
      <c r="Z1120" s="261"/>
      <c r="AA1120" s="261"/>
      <c r="AB1120" s="261"/>
      <c r="AC1120" s="239"/>
      <c r="AD1120" s="278"/>
      <c r="AE1120" s="278"/>
      <c r="AF1120" s="238"/>
      <c r="AG1120" s="239"/>
      <c r="AH1120" s="239"/>
      <c r="AI1120" s="239"/>
      <c r="AJ1120" s="238"/>
    </row>
    <row r="1121" spans="2:36" s="79" customFormat="1" ht="57" customHeight="1" x14ac:dyDescent="0.3">
      <c r="B1121" s="238"/>
      <c r="C1121" s="238"/>
      <c r="D1121" s="238"/>
      <c r="E1121" s="227"/>
      <c r="F1121" s="227"/>
      <c r="G1121" s="227"/>
      <c r="H1121" s="238"/>
      <c r="I1121" s="238"/>
      <c r="J1121" s="11" t="s">
        <v>111</v>
      </c>
      <c r="K1121" s="7" t="s">
        <v>112</v>
      </c>
      <c r="L1121" s="7" t="s">
        <v>85</v>
      </c>
      <c r="M1121" s="7">
        <v>2</v>
      </c>
      <c r="N1121" s="239"/>
      <c r="O1121" s="238"/>
      <c r="P1121" s="238"/>
      <c r="Q1121" s="238"/>
      <c r="R1121" s="265"/>
      <c r="S1121" s="265"/>
      <c r="T1121" s="271"/>
      <c r="U1121" s="271"/>
      <c r="V1121" s="259"/>
      <c r="W1121" s="261"/>
      <c r="X1121" s="261"/>
      <c r="Y1121" s="261"/>
      <c r="Z1121" s="261"/>
      <c r="AA1121" s="261"/>
      <c r="AB1121" s="261"/>
      <c r="AC1121" s="239"/>
      <c r="AD1121" s="278"/>
      <c r="AE1121" s="278"/>
      <c r="AF1121" s="238"/>
      <c r="AG1121" s="239"/>
      <c r="AH1121" s="239"/>
      <c r="AI1121" s="239"/>
      <c r="AJ1121" s="238"/>
    </row>
    <row r="1122" spans="2:36" s="79" customFormat="1" ht="59.1" customHeight="1" x14ac:dyDescent="0.3">
      <c r="B1122" s="238"/>
      <c r="C1122" s="238"/>
      <c r="D1122" s="238"/>
      <c r="E1122" s="227"/>
      <c r="F1122" s="227"/>
      <c r="G1122" s="227"/>
      <c r="H1122" s="238"/>
      <c r="I1122" s="238"/>
      <c r="J1122" s="11" t="s">
        <v>127</v>
      </c>
      <c r="K1122" s="7" t="s">
        <v>128</v>
      </c>
      <c r="L1122" s="7" t="s">
        <v>85</v>
      </c>
      <c r="M1122" s="63">
        <v>48</v>
      </c>
      <c r="N1122" s="239"/>
      <c r="O1122" s="238"/>
      <c r="P1122" s="238"/>
      <c r="Q1122" s="238"/>
      <c r="R1122" s="265"/>
      <c r="S1122" s="265"/>
      <c r="T1122" s="271"/>
      <c r="U1122" s="271"/>
      <c r="V1122" s="260"/>
      <c r="W1122" s="261"/>
      <c r="X1122" s="261"/>
      <c r="Y1122" s="261"/>
      <c r="Z1122" s="261"/>
      <c r="AA1122" s="261"/>
      <c r="AB1122" s="261"/>
      <c r="AC1122" s="239"/>
      <c r="AD1122" s="278"/>
      <c r="AE1122" s="278"/>
      <c r="AF1122" s="238"/>
      <c r="AG1122" s="239"/>
      <c r="AH1122" s="239"/>
      <c r="AI1122" s="239"/>
      <c r="AJ1122" s="238"/>
    </row>
    <row r="1123" spans="2:36" s="79" customFormat="1" ht="132" customHeight="1" x14ac:dyDescent="0.3">
      <c r="B1123" s="238" t="s">
        <v>1207</v>
      </c>
      <c r="C1123" s="238" t="s">
        <v>1208</v>
      </c>
      <c r="D1123" s="238" t="s">
        <v>106</v>
      </c>
      <c r="E1123" s="227" t="s">
        <v>67</v>
      </c>
      <c r="F1123" s="227" t="s">
        <v>134</v>
      </c>
      <c r="G1123" s="227" t="s">
        <v>147</v>
      </c>
      <c r="H1123" s="238" t="s">
        <v>70</v>
      </c>
      <c r="I1123" s="238" t="s">
        <v>79</v>
      </c>
      <c r="J1123" s="11" t="s">
        <v>207</v>
      </c>
      <c r="K1123" s="7" t="s">
        <v>107</v>
      </c>
      <c r="L1123" s="7" t="s">
        <v>86</v>
      </c>
      <c r="M1123" s="7">
        <v>40</v>
      </c>
      <c r="N1123" s="239" t="s">
        <v>108</v>
      </c>
      <c r="O1123" s="238" t="s">
        <v>810</v>
      </c>
      <c r="P1123" s="238" t="s">
        <v>75</v>
      </c>
      <c r="Q1123" s="238" t="s">
        <v>76</v>
      </c>
      <c r="R1123" s="265" t="s">
        <v>77</v>
      </c>
      <c r="S1123" s="265" t="s">
        <v>109</v>
      </c>
      <c r="T1123" s="271">
        <f>V1123+Y1123</f>
        <v>113104.5</v>
      </c>
      <c r="U1123" s="271" t="s">
        <v>98</v>
      </c>
      <c r="V1123" s="258">
        <v>96138.82</v>
      </c>
      <c r="W1123" s="261" t="s">
        <v>79</v>
      </c>
      <c r="X1123" s="261" t="s">
        <v>79</v>
      </c>
      <c r="Y1123" s="261">
        <v>16965.68</v>
      </c>
      <c r="Z1123" s="261" t="s">
        <v>98</v>
      </c>
      <c r="AA1123" s="261" t="s">
        <v>79</v>
      </c>
      <c r="AB1123" s="261">
        <v>9835.17</v>
      </c>
      <c r="AC1123" s="239" t="s">
        <v>149</v>
      </c>
      <c r="AD1123" s="278" t="s">
        <v>79</v>
      </c>
      <c r="AE1123" s="278">
        <f>V1123+Y1123</f>
        <v>113104.5</v>
      </c>
      <c r="AF1123" s="239" t="s">
        <v>79</v>
      </c>
      <c r="AG1123" s="239" t="s">
        <v>33</v>
      </c>
      <c r="AH1123" s="239" t="s">
        <v>405</v>
      </c>
      <c r="AI1123" s="239" t="s">
        <v>406</v>
      </c>
      <c r="AJ1123" s="239"/>
    </row>
    <row r="1124" spans="2:36" s="79" customFormat="1" ht="86.1" customHeight="1" x14ac:dyDescent="0.3">
      <c r="B1124" s="238"/>
      <c r="C1124" s="238"/>
      <c r="D1124" s="238"/>
      <c r="E1124" s="227"/>
      <c r="F1124" s="227"/>
      <c r="G1124" s="227"/>
      <c r="H1124" s="238"/>
      <c r="I1124" s="238"/>
      <c r="J1124" s="11" t="s">
        <v>111</v>
      </c>
      <c r="K1124" s="7" t="s">
        <v>112</v>
      </c>
      <c r="L1124" s="7" t="s">
        <v>85</v>
      </c>
      <c r="M1124" s="7">
        <v>1</v>
      </c>
      <c r="N1124" s="239"/>
      <c r="O1124" s="238"/>
      <c r="P1124" s="238"/>
      <c r="Q1124" s="238"/>
      <c r="R1124" s="265"/>
      <c r="S1124" s="265"/>
      <c r="T1124" s="271"/>
      <c r="U1124" s="271"/>
      <c r="V1124" s="259"/>
      <c r="W1124" s="261"/>
      <c r="X1124" s="261"/>
      <c r="Y1124" s="261"/>
      <c r="Z1124" s="261"/>
      <c r="AA1124" s="261"/>
      <c r="AB1124" s="261"/>
      <c r="AC1124" s="239"/>
      <c r="AD1124" s="278"/>
      <c r="AE1124" s="278"/>
      <c r="AF1124" s="238"/>
      <c r="AG1124" s="239"/>
      <c r="AH1124" s="239"/>
      <c r="AI1124" s="239"/>
      <c r="AJ1124" s="238"/>
    </row>
    <row r="1125" spans="2:36" s="79" customFormat="1" ht="59.1" customHeight="1" x14ac:dyDescent="0.3">
      <c r="B1125" s="238"/>
      <c r="C1125" s="238"/>
      <c r="D1125" s="238"/>
      <c r="E1125" s="227"/>
      <c r="F1125" s="227"/>
      <c r="G1125" s="227"/>
      <c r="H1125" s="238"/>
      <c r="I1125" s="238"/>
      <c r="J1125" s="11" t="s">
        <v>127</v>
      </c>
      <c r="K1125" s="7" t="s">
        <v>128</v>
      </c>
      <c r="L1125" s="7" t="s">
        <v>85</v>
      </c>
      <c r="M1125" s="63">
        <v>53</v>
      </c>
      <c r="N1125" s="239"/>
      <c r="O1125" s="238"/>
      <c r="P1125" s="238"/>
      <c r="Q1125" s="238"/>
      <c r="R1125" s="265"/>
      <c r="S1125" s="265"/>
      <c r="T1125" s="271"/>
      <c r="U1125" s="271"/>
      <c r="V1125" s="260"/>
      <c r="W1125" s="261"/>
      <c r="X1125" s="261"/>
      <c r="Y1125" s="261"/>
      <c r="Z1125" s="261"/>
      <c r="AA1125" s="261"/>
      <c r="AB1125" s="261"/>
      <c r="AC1125" s="239"/>
      <c r="AD1125" s="278"/>
      <c r="AE1125" s="278"/>
      <c r="AF1125" s="238"/>
      <c r="AG1125" s="239"/>
      <c r="AH1125" s="239"/>
      <c r="AI1125" s="239"/>
      <c r="AJ1125" s="238"/>
    </row>
    <row r="1126" spans="2:36" s="89" customFormat="1" ht="52.2" customHeight="1" x14ac:dyDescent="0.3">
      <c r="B1126" s="238" t="s">
        <v>274</v>
      </c>
      <c r="C1126" s="238" t="s">
        <v>273</v>
      </c>
      <c r="D1126" s="238" t="s">
        <v>66</v>
      </c>
      <c r="E1126" s="227" t="s">
        <v>67</v>
      </c>
      <c r="F1126" s="227" t="s">
        <v>132</v>
      </c>
      <c r="G1126" s="227" t="s">
        <v>69</v>
      </c>
      <c r="H1126" s="238" t="s">
        <v>70</v>
      </c>
      <c r="I1126" s="238" t="s">
        <v>79</v>
      </c>
      <c r="J1126" s="11" t="s">
        <v>113</v>
      </c>
      <c r="K1126" s="7" t="s">
        <v>114</v>
      </c>
      <c r="L1126" s="7" t="s">
        <v>115</v>
      </c>
      <c r="M1126" s="7">
        <v>4</v>
      </c>
      <c r="N1126" s="239" t="s">
        <v>108</v>
      </c>
      <c r="O1126" s="238" t="s">
        <v>375</v>
      </c>
      <c r="P1126" s="238" t="s">
        <v>75</v>
      </c>
      <c r="Q1126" s="238" t="s">
        <v>76</v>
      </c>
      <c r="R1126" s="265" t="s">
        <v>77</v>
      </c>
      <c r="S1126" s="265" t="s">
        <v>109</v>
      </c>
      <c r="T1126" s="271">
        <f>V1126+Y1126</f>
        <v>299600</v>
      </c>
      <c r="U1126" s="271" t="s">
        <v>79</v>
      </c>
      <c r="V1126" s="261">
        <v>254660</v>
      </c>
      <c r="W1126" s="261" t="s">
        <v>79</v>
      </c>
      <c r="X1126" s="261" t="s">
        <v>79</v>
      </c>
      <c r="Y1126" s="261">
        <v>44940</v>
      </c>
      <c r="Z1126" s="261" t="s">
        <v>79</v>
      </c>
      <c r="AA1126" s="261" t="s">
        <v>79</v>
      </c>
      <c r="AB1126" s="261">
        <v>33288.89</v>
      </c>
      <c r="AC1126" s="239" t="s">
        <v>80</v>
      </c>
      <c r="AD1126" s="278" t="s">
        <v>79</v>
      </c>
      <c r="AE1126" s="278">
        <f>V1126+Y1126</f>
        <v>299600</v>
      </c>
      <c r="AF1126" s="239" t="s">
        <v>79</v>
      </c>
      <c r="AG1126" s="239" t="s">
        <v>33</v>
      </c>
      <c r="AH1126" s="239" t="s">
        <v>150</v>
      </c>
      <c r="AI1126" s="239" t="s">
        <v>157</v>
      </c>
      <c r="AJ1126" s="239"/>
    </row>
    <row r="1127" spans="2:36" s="89" customFormat="1" ht="55.2" x14ac:dyDescent="0.3">
      <c r="B1127" s="238"/>
      <c r="C1127" s="238"/>
      <c r="D1127" s="238"/>
      <c r="E1127" s="227"/>
      <c r="F1127" s="227"/>
      <c r="G1127" s="227"/>
      <c r="H1127" s="238"/>
      <c r="I1127" s="238"/>
      <c r="J1127" s="11" t="s">
        <v>116</v>
      </c>
      <c r="K1127" s="7" t="s">
        <v>117</v>
      </c>
      <c r="L1127" s="7" t="s">
        <v>85</v>
      </c>
      <c r="M1127" s="7">
        <v>2</v>
      </c>
      <c r="N1127" s="239"/>
      <c r="O1127" s="238"/>
      <c r="P1127" s="238"/>
      <c r="Q1127" s="238"/>
      <c r="R1127" s="265"/>
      <c r="S1127" s="265"/>
      <c r="T1127" s="271"/>
      <c r="U1127" s="271"/>
      <c r="V1127" s="261"/>
      <c r="W1127" s="261"/>
      <c r="X1127" s="261"/>
      <c r="Y1127" s="261"/>
      <c r="Z1127" s="261"/>
      <c r="AA1127" s="261"/>
      <c r="AB1127" s="261"/>
      <c r="AC1127" s="239"/>
      <c r="AD1127" s="278"/>
      <c r="AE1127" s="278"/>
      <c r="AF1127" s="238"/>
      <c r="AG1127" s="239"/>
      <c r="AH1127" s="239"/>
      <c r="AI1127" s="239"/>
      <c r="AJ1127" s="238"/>
    </row>
    <row r="1128" spans="2:36" s="89" customFormat="1" ht="41.4" x14ac:dyDescent="0.3">
      <c r="B1128" s="238"/>
      <c r="C1128" s="238"/>
      <c r="D1128" s="238"/>
      <c r="E1128" s="227"/>
      <c r="F1128" s="227"/>
      <c r="G1128" s="227"/>
      <c r="H1128" s="238"/>
      <c r="I1128" s="238"/>
      <c r="J1128" s="11" t="s">
        <v>208</v>
      </c>
      <c r="K1128" s="7" t="s">
        <v>118</v>
      </c>
      <c r="L1128" s="7" t="s">
        <v>119</v>
      </c>
      <c r="M1128" s="7">
        <v>2</v>
      </c>
      <c r="N1128" s="239"/>
      <c r="O1128" s="238"/>
      <c r="P1128" s="238"/>
      <c r="Q1128" s="238"/>
      <c r="R1128" s="265"/>
      <c r="S1128" s="265"/>
      <c r="T1128" s="271"/>
      <c r="U1128" s="271"/>
      <c r="V1128" s="261"/>
      <c r="W1128" s="261"/>
      <c r="X1128" s="261"/>
      <c r="Y1128" s="261"/>
      <c r="Z1128" s="261"/>
      <c r="AA1128" s="261"/>
      <c r="AB1128" s="261"/>
      <c r="AC1128" s="239"/>
      <c r="AD1128" s="278"/>
      <c r="AE1128" s="278"/>
      <c r="AF1128" s="238"/>
      <c r="AG1128" s="239"/>
      <c r="AH1128" s="239"/>
      <c r="AI1128" s="239"/>
      <c r="AJ1128" s="238"/>
    </row>
    <row r="1129" spans="2:36" s="89" customFormat="1" ht="27.6" x14ac:dyDescent="0.3">
      <c r="B1129" s="238"/>
      <c r="C1129" s="238"/>
      <c r="D1129" s="238"/>
      <c r="E1129" s="227"/>
      <c r="F1129" s="227"/>
      <c r="G1129" s="227"/>
      <c r="H1129" s="238"/>
      <c r="I1129" s="238"/>
      <c r="J1129" s="11" t="s">
        <v>120</v>
      </c>
      <c r="K1129" s="7" t="s">
        <v>121</v>
      </c>
      <c r="L1129" s="7" t="s">
        <v>119</v>
      </c>
      <c r="M1129" s="63">
        <v>2</v>
      </c>
      <c r="N1129" s="239"/>
      <c r="O1129" s="238"/>
      <c r="P1129" s="238"/>
      <c r="Q1129" s="238"/>
      <c r="R1129" s="265"/>
      <c r="S1129" s="265"/>
      <c r="T1129" s="271"/>
      <c r="U1129" s="271"/>
      <c r="V1129" s="261"/>
      <c r="W1129" s="261"/>
      <c r="X1129" s="261"/>
      <c r="Y1129" s="261"/>
      <c r="Z1129" s="261"/>
      <c r="AA1129" s="261"/>
      <c r="AB1129" s="261"/>
      <c r="AC1129" s="239"/>
      <c r="AD1129" s="278"/>
      <c r="AE1129" s="278"/>
      <c r="AF1129" s="238"/>
      <c r="AG1129" s="239"/>
      <c r="AH1129" s="239"/>
      <c r="AI1129" s="239"/>
      <c r="AJ1129" s="238"/>
    </row>
    <row r="1130" spans="2:36" s="79" customFormat="1" ht="132" customHeight="1" x14ac:dyDescent="0.3">
      <c r="B1130" s="231" t="s">
        <v>1048</v>
      </c>
      <c r="C1130" s="306" t="s">
        <v>275</v>
      </c>
      <c r="D1130" s="306" t="s">
        <v>106</v>
      </c>
      <c r="E1130" s="313" t="s">
        <v>67</v>
      </c>
      <c r="F1130" s="448" t="s">
        <v>134</v>
      </c>
      <c r="G1130" s="313" t="s">
        <v>147</v>
      </c>
      <c r="H1130" s="445" t="s">
        <v>70</v>
      </c>
      <c r="I1130" s="445" t="s">
        <v>79</v>
      </c>
      <c r="J1130" s="20" t="s">
        <v>207</v>
      </c>
      <c r="K1130" s="27" t="s">
        <v>107</v>
      </c>
      <c r="L1130" s="27" t="s">
        <v>86</v>
      </c>
      <c r="M1130" s="27">
        <v>40</v>
      </c>
      <c r="N1130" s="446" t="s">
        <v>108</v>
      </c>
      <c r="O1130" s="306" t="s">
        <v>366</v>
      </c>
      <c r="P1130" s="306" t="s">
        <v>75</v>
      </c>
      <c r="Q1130" s="306" t="s">
        <v>76</v>
      </c>
      <c r="R1130" s="351" t="s">
        <v>77</v>
      </c>
      <c r="S1130" s="351" t="s">
        <v>109</v>
      </c>
      <c r="T1130" s="289">
        <f>V1130+Y1130</f>
        <v>147964.20000000001</v>
      </c>
      <c r="U1130" s="289">
        <f>T1130/M1131</f>
        <v>147964.20000000001</v>
      </c>
      <c r="V1130" s="280">
        <v>125769.57</v>
      </c>
      <c r="W1130" s="280" t="s">
        <v>79</v>
      </c>
      <c r="X1130" s="280" t="s">
        <v>79</v>
      </c>
      <c r="Y1130" s="280">
        <v>22194.63</v>
      </c>
      <c r="Z1130" s="280" t="s">
        <v>98</v>
      </c>
      <c r="AA1130" s="280" t="s">
        <v>79</v>
      </c>
      <c r="AB1130" s="280">
        <v>16440.47</v>
      </c>
      <c r="AC1130" s="309" t="s">
        <v>149</v>
      </c>
      <c r="AD1130" s="358" t="s">
        <v>79</v>
      </c>
      <c r="AE1130" s="358">
        <f>V1130+Y1130</f>
        <v>147964.20000000001</v>
      </c>
      <c r="AF1130" s="309" t="s">
        <v>79</v>
      </c>
      <c r="AG1130" s="309" t="s">
        <v>33</v>
      </c>
      <c r="AH1130" s="446" t="s">
        <v>150</v>
      </c>
      <c r="AI1130" s="309" t="s">
        <v>157</v>
      </c>
      <c r="AJ1130" s="309"/>
    </row>
    <row r="1131" spans="2:36" s="79" customFormat="1" ht="86.1" customHeight="1" x14ac:dyDescent="0.3">
      <c r="B1131" s="232"/>
      <c r="C1131" s="307"/>
      <c r="D1131" s="307"/>
      <c r="E1131" s="314"/>
      <c r="F1131" s="314"/>
      <c r="G1131" s="314"/>
      <c r="H1131" s="307"/>
      <c r="I1131" s="307"/>
      <c r="J1131" s="20" t="s">
        <v>111</v>
      </c>
      <c r="K1131" s="27" t="s">
        <v>112</v>
      </c>
      <c r="L1131" s="27" t="s">
        <v>85</v>
      </c>
      <c r="M1131" s="27">
        <v>1</v>
      </c>
      <c r="N1131" s="324"/>
      <c r="O1131" s="307"/>
      <c r="P1131" s="307"/>
      <c r="Q1131" s="307"/>
      <c r="R1131" s="436"/>
      <c r="S1131" s="436"/>
      <c r="T1131" s="290"/>
      <c r="U1131" s="290"/>
      <c r="V1131" s="281"/>
      <c r="W1131" s="281"/>
      <c r="X1131" s="281"/>
      <c r="Y1131" s="281"/>
      <c r="Z1131" s="281"/>
      <c r="AA1131" s="281"/>
      <c r="AB1131" s="281"/>
      <c r="AC1131" s="324"/>
      <c r="AD1131" s="359"/>
      <c r="AE1131" s="359"/>
      <c r="AF1131" s="307"/>
      <c r="AG1131" s="324"/>
      <c r="AH1131" s="324"/>
      <c r="AI1131" s="324"/>
      <c r="AJ1131" s="307"/>
    </row>
    <row r="1132" spans="2:36" s="79" customFormat="1" ht="59.1" customHeight="1" x14ac:dyDescent="0.3">
      <c r="B1132" s="233"/>
      <c r="C1132" s="308"/>
      <c r="D1132" s="308"/>
      <c r="E1132" s="315"/>
      <c r="F1132" s="315"/>
      <c r="G1132" s="315"/>
      <c r="H1132" s="308"/>
      <c r="I1132" s="308"/>
      <c r="J1132" s="20" t="s">
        <v>127</v>
      </c>
      <c r="K1132" s="27" t="s">
        <v>128</v>
      </c>
      <c r="L1132" s="27" t="s">
        <v>85</v>
      </c>
      <c r="M1132" s="61">
        <v>70</v>
      </c>
      <c r="N1132" s="325"/>
      <c r="O1132" s="308"/>
      <c r="P1132" s="308"/>
      <c r="Q1132" s="308"/>
      <c r="R1132" s="437"/>
      <c r="S1132" s="437"/>
      <c r="T1132" s="291"/>
      <c r="U1132" s="291"/>
      <c r="V1132" s="282"/>
      <c r="W1132" s="282"/>
      <c r="X1132" s="282"/>
      <c r="Y1132" s="282"/>
      <c r="Z1132" s="282"/>
      <c r="AA1132" s="282"/>
      <c r="AB1132" s="282"/>
      <c r="AC1132" s="325"/>
      <c r="AD1132" s="360"/>
      <c r="AE1132" s="360"/>
      <c r="AF1132" s="308"/>
      <c r="AG1132" s="325"/>
      <c r="AH1132" s="325"/>
      <c r="AI1132" s="325"/>
      <c r="AJ1132" s="308"/>
    </row>
    <row r="1133" spans="2:36" s="79" customFormat="1" ht="132" customHeight="1" x14ac:dyDescent="0.3">
      <c r="B1133" s="238" t="s">
        <v>276</v>
      </c>
      <c r="C1133" s="238" t="s">
        <v>277</v>
      </c>
      <c r="D1133" s="238" t="s">
        <v>106</v>
      </c>
      <c r="E1133" s="227" t="s">
        <v>67</v>
      </c>
      <c r="F1133" s="227" t="s">
        <v>134</v>
      </c>
      <c r="G1133" s="227" t="s">
        <v>147</v>
      </c>
      <c r="H1133" s="238" t="s">
        <v>70</v>
      </c>
      <c r="I1133" s="238" t="s">
        <v>79</v>
      </c>
      <c r="J1133" s="11" t="s">
        <v>207</v>
      </c>
      <c r="K1133" s="7" t="s">
        <v>107</v>
      </c>
      <c r="L1133" s="7" t="s">
        <v>86</v>
      </c>
      <c r="M1133" s="7">
        <v>40</v>
      </c>
      <c r="N1133" s="239" t="s">
        <v>108</v>
      </c>
      <c r="O1133" s="238" t="s">
        <v>360</v>
      </c>
      <c r="P1133" s="238" t="s">
        <v>75</v>
      </c>
      <c r="Q1133" s="238" t="s">
        <v>76</v>
      </c>
      <c r="R1133" s="265" t="s">
        <v>77</v>
      </c>
      <c r="S1133" s="265" t="s">
        <v>109</v>
      </c>
      <c r="T1133" s="271">
        <f>V1133+Y1133</f>
        <v>443892.60000000003</v>
      </c>
      <c r="U1133" s="271" t="s">
        <v>98</v>
      </c>
      <c r="V1133" s="258">
        <v>377308.71</v>
      </c>
      <c r="W1133" s="261" t="s">
        <v>79</v>
      </c>
      <c r="X1133" s="261" t="s">
        <v>79</v>
      </c>
      <c r="Y1133" s="261">
        <v>66583.89</v>
      </c>
      <c r="Z1133" s="261" t="s">
        <v>98</v>
      </c>
      <c r="AA1133" s="261" t="s">
        <v>79</v>
      </c>
      <c r="AB1133" s="261">
        <v>49321.4</v>
      </c>
      <c r="AC1133" s="239" t="s">
        <v>149</v>
      </c>
      <c r="AD1133" s="278" t="s">
        <v>79</v>
      </c>
      <c r="AE1133" s="278">
        <f>V1133+Y1133</f>
        <v>443892.60000000003</v>
      </c>
      <c r="AF1133" s="239" t="s">
        <v>79</v>
      </c>
      <c r="AG1133" s="239" t="s">
        <v>33</v>
      </c>
      <c r="AH1133" s="239" t="s">
        <v>161</v>
      </c>
      <c r="AI1133" s="239" t="s">
        <v>179</v>
      </c>
      <c r="AJ1133" s="239"/>
    </row>
    <row r="1134" spans="2:36" s="79" customFormat="1" ht="86.1" customHeight="1" x14ac:dyDescent="0.3">
      <c r="B1134" s="238"/>
      <c r="C1134" s="238"/>
      <c r="D1134" s="238"/>
      <c r="E1134" s="227"/>
      <c r="F1134" s="227"/>
      <c r="G1134" s="227"/>
      <c r="H1134" s="238"/>
      <c r="I1134" s="238"/>
      <c r="J1134" s="11" t="s">
        <v>111</v>
      </c>
      <c r="K1134" s="7" t="s">
        <v>112</v>
      </c>
      <c r="L1134" s="7" t="s">
        <v>85</v>
      </c>
      <c r="M1134" s="7">
        <v>2</v>
      </c>
      <c r="N1134" s="239"/>
      <c r="O1134" s="238"/>
      <c r="P1134" s="238"/>
      <c r="Q1134" s="238"/>
      <c r="R1134" s="265"/>
      <c r="S1134" s="265"/>
      <c r="T1134" s="271"/>
      <c r="U1134" s="271"/>
      <c r="V1134" s="259"/>
      <c r="W1134" s="261"/>
      <c r="X1134" s="261"/>
      <c r="Y1134" s="261"/>
      <c r="Z1134" s="261"/>
      <c r="AA1134" s="261"/>
      <c r="AB1134" s="261"/>
      <c r="AC1134" s="239"/>
      <c r="AD1134" s="278"/>
      <c r="AE1134" s="278"/>
      <c r="AF1134" s="238"/>
      <c r="AG1134" s="239"/>
      <c r="AH1134" s="239"/>
      <c r="AI1134" s="239"/>
      <c r="AJ1134" s="238"/>
    </row>
    <row r="1135" spans="2:36" s="79" customFormat="1" ht="59.1" customHeight="1" x14ac:dyDescent="0.3">
      <c r="B1135" s="238"/>
      <c r="C1135" s="238"/>
      <c r="D1135" s="238"/>
      <c r="E1135" s="227"/>
      <c r="F1135" s="227"/>
      <c r="G1135" s="227"/>
      <c r="H1135" s="238"/>
      <c r="I1135" s="238"/>
      <c r="J1135" s="11" t="s">
        <v>127</v>
      </c>
      <c r="K1135" s="7" t="s">
        <v>128</v>
      </c>
      <c r="L1135" s="7" t="s">
        <v>85</v>
      </c>
      <c r="M1135" s="63">
        <v>210</v>
      </c>
      <c r="N1135" s="239"/>
      <c r="O1135" s="238"/>
      <c r="P1135" s="238"/>
      <c r="Q1135" s="238"/>
      <c r="R1135" s="265"/>
      <c r="S1135" s="265"/>
      <c r="T1135" s="271"/>
      <c r="U1135" s="271"/>
      <c r="V1135" s="260"/>
      <c r="W1135" s="261"/>
      <c r="X1135" s="261"/>
      <c r="Y1135" s="261"/>
      <c r="Z1135" s="261"/>
      <c r="AA1135" s="261"/>
      <c r="AB1135" s="261"/>
      <c r="AC1135" s="239"/>
      <c r="AD1135" s="278"/>
      <c r="AE1135" s="278"/>
      <c r="AF1135" s="238"/>
      <c r="AG1135" s="239"/>
      <c r="AH1135" s="239"/>
      <c r="AI1135" s="239"/>
      <c r="AJ1135" s="238"/>
    </row>
    <row r="1136" spans="2:36" s="79" customFormat="1" ht="132" customHeight="1" x14ac:dyDescent="0.3">
      <c r="B1136" s="238" t="s">
        <v>279</v>
      </c>
      <c r="C1136" s="238" t="s">
        <v>280</v>
      </c>
      <c r="D1136" s="238" t="s">
        <v>106</v>
      </c>
      <c r="E1136" s="227" t="s">
        <v>67</v>
      </c>
      <c r="F1136" s="227" t="s">
        <v>134</v>
      </c>
      <c r="G1136" s="227" t="s">
        <v>147</v>
      </c>
      <c r="H1136" s="238" t="s">
        <v>70</v>
      </c>
      <c r="I1136" s="238" t="s">
        <v>79</v>
      </c>
      <c r="J1136" s="11" t="s">
        <v>207</v>
      </c>
      <c r="K1136" s="7" t="s">
        <v>107</v>
      </c>
      <c r="L1136" s="7" t="s">
        <v>86</v>
      </c>
      <c r="M1136" s="7">
        <v>40</v>
      </c>
      <c r="N1136" s="239" t="s">
        <v>108</v>
      </c>
      <c r="O1136" s="238" t="s">
        <v>933</v>
      </c>
      <c r="P1136" s="238" t="s">
        <v>75</v>
      </c>
      <c r="Q1136" s="238" t="s">
        <v>76</v>
      </c>
      <c r="R1136" s="265" t="s">
        <v>77</v>
      </c>
      <c r="S1136" s="265" t="s">
        <v>109</v>
      </c>
      <c r="T1136" s="271">
        <f>V1136+Y1136</f>
        <v>256479</v>
      </c>
      <c r="U1136" s="271" t="s">
        <v>98</v>
      </c>
      <c r="V1136" s="258">
        <v>218007.15</v>
      </c>
      <c r="W1136" s="261" t="s">
        <v>79</v>
      </c>
      <c r="X1136" s="261" t="s">
        <v>79</v>
      </c>
      <c r="Y1136" s="261">
        <v>38471.85</v>
      </c>
      <c r="Z1136" s="261" t="s">
        <v>98</v>
      </c>
      <c r="AA1136" s="261" t="s">
        <v>79</v>
      </c>
      <c r="AB1136" s="261">
        <v>28497.67</v>
      </c>
      <c r="AC1136" s="239" t="s">
        <v>149</v>
      </c>
      <c r="AD1136" s="278" t="s">
        <v>79</v>
      </c>
      <c r="AE1136" s="278">
        <f>V1136+Y1136</f>
        <v>256479</v>
      </c>
      <c r="AF1136" s="239" t="s">
        <v>79</v>
      </c>
      <c r="AG1136" s="239" t="s">
        <v>33</v>
      </c>
      <c r="AH1136" s="239" t="s">
        <v>253</v>
      </c>
      <c r="AI1136" s="239" t="s">
        <v>166</v>
      </c>
      <c r="AJ1136" s="239"/>
    </row>
    <row r="1137" spans="2:36" s="79" customFormat="1" ht="86.1" customHeight="1" x14ac:dyDescent="0.3">
      <c r="B1137" s="238"/>
      <c r="C1137" s="238"/>
      <c r="D1137" s="238"/>
      <c r="E1137" s="227"/>
      <c r="F1137" s="227"/>
      <c r="G1137" s="227"/>
      <c r="H1137" s="238"/>
      <c r="I1137" s="238"/>
      <c r="J1137" s="11" t="s">
        <v>111</v>
      </c>
      <c r="K1137" s="7" t="s">
        <v>112</v>
      </c>
      <c r="L1137" s="7" t="s">
        <v>85</v>
      </c>
      <c r="M1137" s="7">
        <v>1</v>
      </c>
      <c r="N1137" s="239"/>
      <c r="O1137" s="238"/>
      <c r="P1137" s="238"/>
      <c r="Q1137" s="238"/>
      <c r="R1137" s="265"/>
      <c r="S1137" s="265"/>
      <c r="T1137" s="271"/>
      <c r="U1137" s="271"/>
      <c r="V1137" s="259"/>
      <c r="W1137" s="261"/>
      <c r="X1137" s="261"/>
      <c r="Y1137" s="261"/>
      <c r="Z1137" s="261"/>
      <c r="AA1137" s="261"/>
      <c r="AB1137" s="261"/>
      <c r="AC1137" s="239"/>
      <c r="AD1137" s="278"/>
      <c r="AE1137" s="278"/>
      <c r="AF1137" s="238"/>
      <c r="AG1137" s="239"/>
      <c r="AH1137" s="239"/>
      <c r="AI1137" s="239"/>
      <c r="AJ1137" s="238"/>
    </row>
    <row r="1138" spans="2:36" s="79" customFormat="1" ht="59.1" customHeight="1" x14ac:dyDescent="0.3">
      <c r="B1138" s="238"/>
      <c r="C1138" s="238"/>
      <c r="D1138" s="238"/>
      <c r="E1138" s="227"/>
      <c r="F1138" s="227"/>
      <c r="G1138" s="227"/>
      <c r="H1138" s="238"/>
      <c r="I1138" s="238"/>
      <c r="J1138" s="11" t="s">
        <v>127</v>
      </c>
      <c r="K1138" s="7" t="s">
        <v>128</v>
      </c>
      <c r="L1138" s="7" t="s">
        <v>85</v>
      </c>
      <c r="M1138" s="63">
        <v>144</v>
      </c>
      <c r="N1138" s="239"/>
      <c r="O1138" s="238"/>
      <c r="P1138" s="238"/>
      <c r="Q1138" s="238"/>
      <c r="R1138" s="265"/>
      <c r="S1138" s="265"/>
      <c r="T1138" s="271"/>
      <c r="U1138" s="271"/>
      <c r="V1138" s="260"/>
      <c r="W1138" s="261"/>
      <c r="X1138" s="261"/>
      <c r="Y1138" s="261"/>
      <c r="Z1138" s="261"/>
      <c r="AA1138" s="261"/>
      <c r="AB1138" s="261"/>
      <c r="AC1138" s="239"/>
      <c r="AD1138" s="278"/>
      <c r="AE1138" s="278"/>
      <c r="AF1138" s="238"/>
      <c r="AG1138" s="239"/>
      <c r="AH1138" s="239"/>
      <c r="AI1138" s="239"/>
      <c r="AJ1138" s="238"/>
    </row>
    <row r="1139" spans="2:36" s="79" customFormat="1" ht="132" customHeight="1" x14ac:dyDescent="0.3">
      <c r="B1139" s="270" t="s">
        <v>1049</v>
      </c>
      <c r="C1139" s="270" t="s">
        <v>281</v>
      </c>
      <c r="D1139" s="270" t="s">
        <v>106</v>
      </c>
      <c r="E1139" s="322" t="s">
        <v>67</v>
      </c>
      <c r="F1139" s="322" t="s">
        <v>134</v>
      </c>
      <c r="G1139" s="322" t="s">
        <v>147</v>
      </c>
      <c r="H1139" s="270" t="s">
        <v>70</v>
      </c>
      <c r="I1139" s="270" t="s">
        <v>79</v>
      </c>
      <c r="J1139" s="20" t="s">
        <v>207</v>
      </c>
      <c r="K1139" s="27" t="s">
        <v>107</v>
      </c>
      <c r="L1139" s="27" t="s">
        <v>86</v>
      </c>
      <c r="M1139" s="27">
        <v>40</v>
      </c>
      <c r="N1139" s="279" t="s">
        <v>108</v>
      </c>
      <c r="O1139" s="270" t="s">
        <v>366</v>
      </c>
      <c r="P1139" s="270" t="s">
        <v>75</v>
      </c>
      <c r="Q1139" s="270" t="s">
        <v>76</v>
      </c>
      <c r="R1139" s="310" t="s">
        <v>77</v>
      </c>
      <c r="S1139" s="310" t="s">
        <v>109</v>
      </c>
      <c r="T1139" s="286">
        <f>V1139+Y1139</f>
        <v>147964.20000000001</v>
      </c>
      <c r="U1139" s="286">
        <f>T1139</f>
        <v>147964.20000000001</v>
      </c>
      <c r="V1139" s="280">
        <v>125769.57</v>
      </c>
      <c r="W1139" s="269" t="s">
        <v>79</v>
      </c>
      <c r="X1139" s="269" t="s">
        <v>79</v>
      </c>
      <c r="Y1139" s="269">
        <v>22194.63</v>
      </c>
      <c r="Z1139" s="269" t="s">
        <v>98</v>
      </c>
      <c r="AA1139" s="269" t="s">
        <v>79</v>
      </c>
      <c r="AB1139" s="269">
        <v>16440.47</v>
      </c>
      <c r="AC1139" s="279" t="s">
        <v>149</v>
      </c>
      <c r="AD1139" s="295" t="s">
        <v>79</v>
      </c>
      <c r="AE1139" s="295">
        <f>V1139+Y1139</f>
        <v>147964.20000000001</v>
      </c>
      <c r="AF1139" s="279" t="s">
        <v>79</v>
      </c>
      <c r="AG1139" s="279" t="s">
        <v>33</v>
      </c>
      <c r="AH1139" s="279" t="s">
        <v>253</v>
      </c>
      <c r="AI1139" s="279" t="s">
        <v>166</v>
      </c>
      <c r="AJ1139" s="279"/>
    </row>
    <row r="1140" spans="2:36" s="79" customFormat="1" ht="86.1" customHeight="1" x14ac:dyDescent="0.3">
      <c r="B1140" s="270"/>
      <c r="C1140" s="270"/>
      <c r="D1140" s="270"/>
      <c r="E1140" s="322"/>
      <c r="F1140" s="322"/>
      <c r="G1140" s="322"/>
      <c r="H1140" s="270"/>
      <c r="I1140" s="270"/>
      <c r="J1140" s="20" t="s">
        <v>111</v>
      </c>
      <c r="K1140" s="27" t="s">
        <v>112</v>
      </c>
      <c r="L1140" s="27" t="s">
        <v>85</v>
      </c>
      <c r="M1140" s="27">
        <v>0</v>
      </c>
      <c r="N1140" s="279"/>
      <c r="O1140" s="270"/>
      <c r="P1140" s="270"/>
      <c r="Q1140" s="270"/>
      <c r="R1140" s="310"/>
      <c r="S1140" s="310"/>
      <c r="T1140" s="286"/>
      <c r="U1140" s="286"/>
      <c r="V1140" s="281"/>
      <c r="W1140" s="269"/>
      <c r="X1140" s="269"/>
      <c r="Y1140" s="269"/>
      <c r="Z1140" s="269"/>
      <c r="AA1140" s="269"/>
      <c r="AB1140" s="269"/>
      <c r="AC1140" s="279"/>
      <c r="AD1140" s="295"/>
      <c r="AE1140" s="295"/>
      <c r="AF1140" s="270"/>
      <c r="AG1140" s="279"/>
      <c r="AH1140" s="279"/>
      <c r="AI1140" s="279"/>
      <c r="AJ1140" s="270"/>
    </row>
    <row r="1141" spans="2:36" s="79" customFormat="1" ht="59.1" customHeight="1" x14ac:dyDescent="0.3">
      <c r="B1141" s="270"/>
      <c r="C1141" s="270"/>
      <c r="D1141" s="270"/>
      <c r="E1141" s="322"/>
      <c r="F1141" s="322"/>
      <c r="G1141" s="322"/>
      <c r="H1141" s="270"/>
      <c r="I1141" s="270"/>
      <c r="J1141" s="20" t="s">
        <v>127</v>
      </c>
      <c r="K1141" s="27" t="s">
        <v>128</v>
      </c>
      <c r="L1141" s="27" t="s">
        <v>85</v>
      </c>
      <c r="M1141" s="61">
        <v>70</v>
      </c>
      <c r="N1141" s="279"/>
      <c r="O1141" s="270"/>
      <c r="P1141" s="270"/>
      <c r="Q1141" s="270"/>
      <c r="R1141" s="310"/>
      <c r="S1141" s="310"/>
      <c r="T1141" s="286"/>
      <c r="U1141" s="286"/>
      <c r="V1141" s="282"/>
      <c r="W1141" s="269"/>
      <c r="X1141" s="269"/>
      <c r="Y1141" s="269"/>
      <c r="Z1141" s="269"/>
      <c r="AA1141" s="269"/>
      <c r="AB1141" s="269"/>
      <c r="AC1141" s="279"/>
      <c r="AD1141" s="295"/>
      <c r="AE1141" s="295"/>
      <c r="AF1141" s="270"/>
      <c r="AG1141" s="279"/>
      <c r="AH1141" s="279"/>
      <c r="AI1141" s="279"/>
      <c r="AJ1141" s="270"/>
    </row>
    <row r="1142" spans="2:36" s="79" customFormat="1" ht="132" customHeight="1" x14ac:dyDescent="0.3">
      <c r="B1142" s="270" t="s">
        <v>1050</v>
      </c>
      <c r="C1142" s="270" t="s">
        <v>282</v>
      </c>
      <c r="D1142" s="270" t="s">
        <v>106</v>
      </c>
      <c r="E1142" s="322" t="s">
        <v>67</v>
      </c>
      <c r="F1142" s="322" t="s">
        <v>134</v>
      </c>
      <c r="G1142" s="322" t="s">
        <v>147</v>
      </c>
      <c r="H1142" s="270" t="s">
        <v>70</v>
      </c>
      <c r="I1142" s="306" t="s">
        <v>79</v>
      </c>
      <c r="J1142" s="56" t="s">
        <v>207</v>
      </c>
      <c r="K1142" s="57" t="s">
        <v>107</v>
      </c>
      <c r="L1142" s="57" t="s">
        <v>86</v>
      </c>
      <c r="M1142" s="57">
        <v>40</v>
      </c>
      <c r="N1142" s="309" t="s">
        <v>108</v>
      </c>
      <c r="O1142" s="306" t="s">
        <v>490</v>
      </c>
      <c r="P1142" s="270" t="s">
        <v>75</v>
      </c>
      <c r="Q1142" s="270" t="s">
        <v>76</v>
      </c>
      <c r="R1142" s="310" t="s">
        <v>77</v>
      </c>
      <c r="S1142" s="351" t="s">
        <v>109</v>
      </c>
      <c r="T1142" s="289">
        <f>V1142+Y1142</f>
        <v>170986</v>
      </c>
      <c r="U1142" s="289" t="s">
        <v>79</v>
      </c>
      <c r="V1142" s="280">
        <v>145338.1</v>
      </c>
      <c r="W1142" s="280" t="s">
        <v>79</v>
      </c>
      <c r="X1142" s="280" t="s">
        <v>79</v>
      </c>
      <c r="Y1142" s="280">
        <v>25647.9</v>
      </c>
      <c r="Z1142" s="280" t="s">
        <v>98</v>
      </c>
      <c r="AA1142" s="280" t="s">
        <v>79</v>
      </c>
      <c r="AB1142" s="280">
        <v>18998.45</v>
      </c>
      <c r="AC1142" s="309" t="s">
        <v>149</v>
      </c>
      <c r="AD1142" s="358" t="s">
        <v>79</v>
      </c>
      <c r="AE1142" s="358">
        <f>V1142+Y1142</f>
        <v>170986</v>
      </c>
      <c r="AF1142" s="309" t="s">
        <v>79</v>
      </c>
      <c r="AG1142" s="309" t="s">
        <v>33</v>
      </c>
      <c r="AH1142" s="309" t="s">
        <v>253</v>
      </c>
      <c r="AI1142" s="309" t="s">
        <v>166</v>
      </c>
      <c r="AJ1142" s="309"/>
    </row>
    <row r="1143" spans="2:36" s="79" customFormat="1" ht="86.1" customHeight="1" x14ac:dyDescent="0.3">
      <c r="B1143" s="270"/>
      <c r="C1143" s="270"/>
      <c r="D1143" s="270"/>
      <c r="E1143" s="322"/>
      <c r="F1143" s="322"/>
      <c r="G1143" s="322"/>
      <c r="H1143" s="270"/>
      <c r="I1143" s="270"/>
      <c r="J1143" s="20" t="s">
        <v>111</v>
      </c>
      <c r="K1143" s="27" t="s">
        <v>112</v>
      </c>
      <c r="L1143" s="27" t="s">
        <v>85</v>
      </c>
      <c r="M1143" s="27">
        <v>1</v>
      </c>
      <c r="N1143" s="279"/>
      <c r="O1143" s="270"/>
      <c r="P1143" s="270"/>
      <c r="Q1143" s="270"/>
      <c r="R1143" s="310"/>
      <c r="S1143" s="310"/>
      <c r="T1143" s="286"/>
      <c r="U1143" s="286"/>
      <c r="V1143" s="269"/>
      <c r="W1143" s="269"/>
      <c r="X1143" s="269"/>
      <c r="Y1143" s="269"/>
      <c r="Z1143" s="269"/>
      <c r="AA1143" s="269"/>
      <c r="AB1143" s="269"/>
      <c r="AC1143" s="279"/>
      <c r="AD1143" s="295"/>
      <c r="AE1143" s="295"/>
      <c r="AF1143" s="270"/>
      <c r="AG1143" s="279"/>
      <c r="AH1143" s="279"/>
      <c r="AI1143" s="279"/>
      <c r="AJ1143" s="270"/>
    </row>
    <row r="1144" spans="2:36" s="79" customFormat="1" ht="59.1" customHeight="1" x14ac:dyDescent="0.3">
      <c r="B1144" s="270"/>
      <c r="C1144" s="270"/>
      <c r="D1144" s="270"/>
      <c r="E1144" s="322"/>
      <c r="F1144" s="322"/>
      <c r="G1144" s="322"/>
      <c r="H1144" s="306"/>
      <c r="I1144" s="270"/>
      <c r="J1144" s="20" t="s">
        <v>127</v>
      </c>
      <c r="K1144" s="27" t="s">
        <v>128</v>
      </c>
      <c r="L1144" s="27" t="s">
        <v>85</v>
      </c>
      <c r="M1144" s="61">
        <v>95</v>
      </c>
      <c r="N1144" s="279"/>
      <c r="O1144" s="270"/>
      <c r="P1144" s="306"/>
      <c r="Q1144" s="306"/>
      <c r="R1144" s="351"/>
      <c r="S1144" s="310"/>
      <c r="T1144" s="286"/>
      <c r="U1144" s="286"/>
      <c r="V1144" s="269"/>
      <c r="W1144" s="269"/>
      <c r="X1144" s="269"/>
      <c r="Y1144" s="269"/>
      <c r="Z1144" s="269"/>
      <c r="AA1144" s="269"/>
      <c r="AB1144" s="269"/>
      <c r="AC1144" s="279"/>
      <c r="AD1144" s="295"/>
      <c r="AE1144" s="295"/>
      <c r="AF1144" s="270"/>
      <c r="AG1144" s="279"/>
      <c r="AH1144" s="279"/>
      <c r="AI1144" s="279"/>
      <c r="AJ1144" s="270"/>
    </row>
    <row r="1145" spans="2:36" s="89" customFormat="1" ht="52.2" customHeight="1" x14ac:dyDescent="0.3">
      <c r="B1145" s="238" t="s">
        <v>934</v>
      </c>
      <c r="C1145" s="238" t="s">
        <v>273</v>
      </c>
      <c r="D1145" s="238" t="s">
        <v>66</v>
      </c>
      <c r="E1145" s="227" t="s">
        <v>67</v>
      </c>
      <c r="F1145" s="227" t="s">
        <v>132</v>
      </c>
      <c r="G1145" s="227" t="s">
        <v>69</v>
      </c>
      <c r="H1145" s="238" t="s">
        <v>70</v>
      </c>
      <c r="I1145" s="238" t="s">
        <v>79</v>
      </c>
      <c r="J1145" s="11" t="s">
        <v>113</v>
      </c>
      <c r="K1145" s="7" t="s">
        <v>114</v>
      </c>
      <c r="L1145" s="7" t="s">
        <v>115</v>
      </c>
      <c r="M1145" s="7">
        <v>2</v>
      </c>
      <c r="N1145" s="239" t="s">
        <v>108</v>
      </c>
      <c r="O1145" s="238" t="s">
        <v>935</v>
      </c>
      <c r="P1145" s="238" t="s">
        <v>75</v>
      </c>
      <c r="Q1145" s="238" t="s">
        <v>76</v>
      </c>
      <c r="R1145" s="265" t="s">
        <v>77</v>
      </c>
      <c r="S1145" s="265" t="s">
        <v>109</v>
      </c>
      <c r="T1145" s="271">
        <f>V1145+Y1145</f>
        <v>149800</v>
      </c>
      <c r="U1145" s="271" t="s">
        <v>79</v>
      </c>
      <c r="V1145" s="261">
        <v>127330</v>
      </c>
      <c r="W1145" s="261" t="s">
        <v>79</v>
      </c>
      <c r="X1145" s="261" t="s">
        <v>79</v>
      </c>
      <c r="Y1145" s="261">
        <v>22470</v>
      </c>
      <c r="Z1145" s="261" t="s">
        <v>79</v>
      </c>
      <c r="AA1145" s="261" t="s">
        <v>79</v>
      </c>
      <c r="AB1145" s="261">
        <v>16644.45</v>
      </c>
      <c r="AC1145" s="239" t="s">
        <v>80</v>
      </c>
      <c r="AD1145" s="278" t="s">
        <v>79</v>
      </c>
      <c r="AE1145" s="278">
        <f>V1145+Y1145</f>
        <v>149800</v>
      </c>
      <c r="AF1145" s="239" t="s">
        <v>79</v>
      </c>
      <c r="AG1145" s="239" t="s">
        <v>33</v>
      </c>
      <c r="AH1145" s="239" t="s">
        <v>161</v>
      </c>
      <c r="AI1145" s="239" t="s">
        <v>179</v>
      </c>
      <c r="AJ1145" s="239"/>
    </row>
    <row r="1146" spans="2:36" s="89" customFormat="1" ht="55.2" x14ac:dyDescent="0.3">
      <c r="B1146" s="238"/>
      <c r="C1146" s="238"/>
      <c r="D1146" s="238"/>
      <c r="E1146" s="227"/>
      <c r="F1146" s="227"/>
      <c r="G1146" s="227"/>
      <c r="H1146" s="238"/>
      <c r="I1146" s="238"/>
      <c r="J1146" s="11" t="s">
        <v>116</v>
      </c>
      <c r="K1146" s="7" t="s">
        <v>117</v>
      </c>
      <c r="L1146" s="7" t="s">
        <v>85</v>
      </c>
      <c r="M1146" s="7">
        <v>1</v>
      </c>
      <c r="N1146" s="239"/>
      <c r="O1146" s="238"/>
      <c r="P1146" s="238"/>
      <c r="Q1146" s="238"/>
      <c r="R1146" s="265"/>
      <c r="S1146" s="265"/>
      <c r="T1146" s="271"/>
      <c r="U1146" s="271"/>
      <c r="V1146" s="261"/>
      <c r="W1146" s="261"/>
      <c r="X1146" s="261"/>
      <c r="Y1146" s="261"/>
      <c r="Z1146" s="261"/>
      <c r="AA1146" s="261"/>
      <c r="AB1146" s="261"/>
      <c r="AC1146" s="239"/>
      <c r="AD1146" s="278"/>
      <c r="AE1146" s="278"/>
      <c r="AF1146" s="238"/>
      <c r="AG1146" s="239"/>
      <c r="AH1146" s="239"/>
      <c r="AI1146" s="239"/>
      <c r="AJ1146" s="238"/>
    </row>
    <row r="1147" spans="2:36" s="89" customFormat="1" ht="41.4" x14ac:dyDescent="0.3">
      <c r="B1147" s="238"/>
      <c r="C1147" s="238"/>
      <c r="D1147" s="238"/>
      <c r="E1147" s="227"/>
      <c r="F1147" s="227"/>
      <c r="G1147" s="227"/>
      <c r="H1147" s="238"/>
      <c r="I1147" s="238"/>
      <c r="J1147" s="11" t="s">
        <v>208</v>
      </c>
      <c r="K1147" s="7" t="s">
        <v>118</v>
      </c>
      <c r="L1147" s="7" t="s">
        <v>119</v>
      </c>
      <c r="M1147" s="7">
        <v>1</v>
      </c>
      <c r="N1147" s="239"/>
      <c r="O1147" s="238"/>
      <c r="P1147" s="238"/>
      <c r="Q1147" s="238"/>
      <c r="R1147" s="265"/>
      <c r="S1147" s="265"/>
      <c r="T1147" s="271"/>
      <c r="U1147" s="271"/>
      <c r="V1147" s="261"/>
      <c r="W1147" s="261"/>
      <c r="X1147" s="261"/>
      <c r="Y1147" s="261"/>
      <c r="Z1147" s="261"/>
      <c r="AA1147" s="261"/>
      <c r="AB1147" s="261"/>
      <c r="AC1147" s="239"/>
      <c r="AD1147" s="278"/>
      <c r="AE1147" s="278"/>
      <c r="AF1147" s="238"/>
      <c r="AG1147" s="239"/>
      <c r="AH1147" s="239"/>
      <c r="AI1147" s="239"/>
      <c r="AJ1147" s="238"/>
    </row>
    <row r="1148" spans="2:36" s="89" customFormat="1" ht="60" customHeight="1" x14ac:dyDescent="0.3">
      <c r="B1148" s="238"/>
      <c r="C1148" s="238"/>
      <c r="D1148" s="238"/>
      <c r="E1148" s="227"/>
      <c r="F1148" s="227"/>
      <c r="G1148" s="227"/>
      <c r="H1148" s="238"/>
      <c r="I1148" s="238"/>
      <c r="J1148" s="11" t="s">
        <v>120</v>
      </c>
      <c r="K1148" s="7" t="s">
        <v>121</v>
      </c>
      <c r="L1148" s="7" t="s">
        <v>119</v>
      </c>
      <c r="M1148" s="7">
        <v>1</v>
      </c>
      <c r="N1148" s="239"/>
      <c r="O1148" s="238"/>
      <c r="P1148" s="238"/>
      <c r="Q1148" s="238"/>
      <c r="R1148" s="265"/>
      <c r="S1148" s="265"/>
      <c r="T1148" s="271"/>
      <c r="U1148" s="271"/>
      <c r="V1148" s="261"/>
      <c r="W1148" s="261"/>
      <c r="X1148" s="261"/>
      <c r="Y1148" s="261"/>
      <c r="Z1148" s="261"/>
      <c r="AA1148" s="261"/>
      <c r="AB1148" s="261"/>
      <c r="AC1148" s="239"/>
      <c r="AD1148" s="278"/>
      <c r="AE1148" s="278"/>
      <c r="AF1148" s="238"/>
      <c r="AG1148" s="239"/>
      <c r="AH1148" s="239"/>
      <c r="AI1148" s="239"/>
      <c r="AJ1148" s="238"/>
    </row>
    <row r="1149" spans="2:36" s="79" customFormat="1" ht="132" customHeight="1" x14ac:dyDescent="0.3">
      <c r="B1149" s="238" t="s">
        <v>1189</v>
      </c>
      <c r="C1149" s="238" t="s">
        <v>277</v>
      </c>
      <c r="D1149" s="238" t="s">
        <v>106</v>
      </c>
      <c r="E1149" s="227" t="s">
        <v>67</v>
      </c>
      <c r="F1149" s="227" t="s">
        <v>134</v>
      </c>
      <c r="G1149" s="227" t="s">
        <v>147</v>
      </c>
      <c r="H1149" s="238" t="s">
        <v>70</v>
      </c>
      <c r="I1149" s="238" t="s">
        <v>79</v>
      </c>
      <c r="J1149" s="11" t="s">
        <v>207</v>
      </c>
      <c r="K1149" s="7" t="s">
        <v>107</v>
      </c>
      <c r="L1149" s="7" t="s">
        <v>86</v>
      </c>
      <c r="M1149" s="7">
        <v>40</v>
      </c>
      <c r="N1149" s="239" t="s">
        <v>108</v>
      </c>
      <c r="O1149" s="238" t="s">
        <v>360</v>
      </c>
      <c r="P1149" s="238" t="s">
        <v>75</v>
      </c>
      <c r="Q1149" s="238" t="s">
        <v>76</v>
      </c>
      <c r="R1149" s="265" t="s">
        <v>77</v>
      </c>
      <c r="S1149" s="265" t="s">
        <v>109</v>
      </c>
      <c r="T1149" s="271">
        <f>V1149+Y1149</f>
        <v>67712.39</v>
      </c>
      <c r="U1149" s="271" t="s">
        <v>98</v>
      </c>
      <c r="V1149" s="258">
        <v>57555.54</v>
      </c>
      <c r="W1149" s="261" t="s">
        <v>79</v>
      </c>
      <c r="X1149" s="261" t="s">
        <v>79</v>
      </c>
      <c r="Y1149" s="261">
        <v>10156.85</v>
      </c>
      <c r="Z1149" s="261">
        <f>-AH105</f>
        <v>0</v>
      </c>
      <c r="AA1149" s="261" t="s">
        <v>79</v>
      </c>
      <c r="AB1149" s="261">
        <v>7523.6</v>
      </c>
      <c r="AC1149" s="239" t="s">
        <v>149</v>
      </c>
      <c r="AD1149" s="278" t="s">
        <v>79</v>
      </c>
      <c r="AE1149" s="278">
        <f>V1149+Y1149</f>
        <v>67712.39</v>
      </c>
      <c r="AF1149" s="239" t="s">
        <v>79</v>
      </c>
      <c r="AG1149" s="239" t="s">
        <v>33</v>
      </c>
      <c r="AH1149" s="239" t="s">
        <v>232</v>
      </c>
      <c r="AI1149" s="239" t="s">
        <v>405</v>
      </c>
      <c r="AJ1149" s="239"/>
    </row>
    <row r="1150" spans="2:36" s="79" customFormat="1" ht="86.1" customHeight="1" x14ac:dyDescent="0.3">
      <c r="B1150" s="238"/>
      <c r="C1150" s="238"/>
      <c r="D1150" s="238"/>
      <c r="E1150" s="227"/>
      <c r="F1150" s="227"/>
      <c r="G1150" s="227"/>
      <c r="H1150" s="238"/>
      <c r="I1150" s="238"/>
      <c r="J1150" s="11" t="s">
        <v>111</v>
      </c>
      <c r="K1150" s="7" t="s">
        <v>112</v>
      </c>
      <c r="L1150" s="7" t="s">
        <v>85</v>
      </c>
      <c r="M1150" s="7">
        <v>1</v>
      </c>
      <c r="N1150" s="239"/>
      <c r="O1150" s="238"/>
      <c r="P1150" s="238"/>
      <c r="Q1150" s="238"/>
      <c r="R1150" s="265"/>
      <c r="S1150" s="265"/>
      <c r="T1150" s="271"/>
      <c r="U1150" s="271"/>
      <c r="V1150" s="259"/>
      <c r="W1150" s="261"/>
      <c r="X1150" s="261"/>
      <c r="Y1150" s="261"/>
      <c r="Z1150" s="261"/>
      <c r="AA1150" s="261"/>
      <c r="AB1150" s="261"/>
      <c r="AC1150" s="239"/>
      <c r="AD1150" s="278"/>
      <c r="AE1150" s="278"/>
      <c r="AF1150" s="238"/>
      <c r="AG1150" s="239"/>
      <c r="AH1150" s="239"/>
      <c r="AI1150" s="239"/>
      <c r="AJ1150" s="238"/>
    </row>
    <row r="1151" spans="2:36" s="79" customFormat="1" ht="59.1" customHeight="1" x14ac:dyDescent="0.3">
      <c r="B1151" s="238"/>
      <c r="C1151" s="238"/>
      <c r="D1151" s="238"/>
      <c r="E1151" s="227"/>
      <c r="F1151" s="227"/>
      <c r="G1151" s="227"/>
      <c r="H1151" s="238"/>
      <c r="I1151" s="238"/>
      <c r="J1151" s="11" t="s">
        <v>127</v>
      </c>
      <c r="K1151" s="7" t="s">
        <v>128</v>
      </c>
      <c r="L1151" s="7" t="s">
        <v>85</v>
      </c>
      <c r="M1151" s="63">
        <v>70</v>
      </c>
      <c r="N1151" s="239"/>
      <c r="O1151" s="238"/>
      <c r="P1151" s="238"/>
      <c r="Q1151" s="238"/>
      <c r="R1151" s="265"/>
      <c r="S1151" s="265"/>
      <c r="T1151" s="271"/>
      <c r="U1151" s="271"/>
      <c r="V1151" s="260"/>
      <c r="W1151" s="261"/>
      <c r="X1151" s="261"/>
      <c r="Y1151" s="261"/>
      <c r="Z1151" s="261"/>
      <c r="AA1151" s="261"/>
      <c r="AB1151" s="261"/>
      <c r="AC1151" s="239"/>
      <c r="AD1151" s="278"/>
      <c r="AE1151" s="278"/>
      <c r="AF1151" s="238"/>
      <c r="AG1151" s="239"/>
      <c r="AH1151" s="239"/>
      <c r="AI1151" s="239"/>
      <c r="AJ1151" s="238"/>
    </row>
    <row r="1152" spans="2:36" s="79" customFormat="1" ht="132" customHeight="1" x14ac:dyDescent="0.3">
      <c r="B1152" s="238" t="s">
        <v>1190</v>
      </c>
      <c r="C1152" s="238" t="s">
        <v>280</v>
      </c>
      <c r="D1152" s="238" t="s">
        <v>106</v>
      </c>
      <c r="E1152" s="227" t="s">
        <v>67</v>
      </c>
      <c r="F1152" s="227" t="s">
        <v>134</v>
      </c>
      <c r="G1152" s="227" t="s">
        <v>147</v>
      </c>
      <c r="H1152" s="238" t="s">
        <v>70</v>
      </c>
      <c r="I1152" s="238" t="s">
        <v>79</v>
      </c>
      <c r="J1152" s="11" t="s">
        <v>207</v>
      </c>
      <c r="K1152" s="7" t="s">
        <v>107</v>
      </c>
      <c r="L1152" s="7" t="s">
        <v>86</v>
      </c>
      <c r="M1152" s="7">
        <v>40</v>
      </c>
      <c r="N1152" s="239" t="s">
        <v>108</v>
      </c>
      <c r="O1152" s="238" t="s">
        <v>933</v>
      </c>
      <c r="P1152" s="238" t="s">
        <v>75</v>
      </c>
      <c r="Q1152" s="238" t="s">
        <v>76</v>
      </c>
      <c r="R1152" s="265" t="s">
        <v>77</v>
      </c>
      <c r="S1152" s="265" t="s">
        <v>109</v>
      </c>
      <c r="T1152" s="271">
        <f>V1152+Y1152</f>
        <v>86575.01</v>
      </c>
      <c r="U1152" s="271" t="s">
        <v>98</v>
      </c>
      <c r="V1152" s="258">
        <v>73588.759999999995</v>
      </c>
      <c r="W1152" s="261" t="s">
        <v>79</v>
      </c>
      <c r="X1152" s="261" t="s">
        <v>79</v>
      </c>
      <c r="Y1152" s="261">
        <v>12986.25</v>
      </c>
      <c r="Z1152" s="261" t="s">
        <v>98</v>
      </c>
      <c r="AA1152" s="261" t="s">
        <v>79</v>
      </c>
      <c r="AB1152" s="261">
        <v>9619.4500000000007</v>
      </c>
      <c r="AC1152" s="239" t="s">
        <v>149</v>
      </c>
      <c r="AD1152" s="278" t="s">
        <v>79</v>
      </c>
      <c r="AE1152" s="278">
        <f>V1152+Y1152</f>
        <v>86575.01</v>
      </c>
      <c r="AF1152" s="239" t="s">
        <v>79</v>
      </c>
      <c r="AG1152" s="239" t="s">
        <v>33</v>
      </c>
      <c r="AH1152" s="239" t="s">
        <v>405</v>
      </c>
      <c r="AI1152" s="239" t="s">
        <v>406</v>
      </c>
      <c r="AJ1152" s="239"/>
    </row>
    <row r="1153" spans="2:36" s="79" customFormat="1" ht="86.1" customHeight="1" x14ac:dyDescent="0.3">
      <c r="B1153" s="238"/>
      <c r="C1153" s="238"/>
      <c r="D1153" s="238"/>
      <c r="E1153" s="227"/>
      <c r="F1153" s="227"/>
      <c r="G1153" s="227"/>
      <c r="H1153" s="238"/>
      <c r="I1153" s="238"/>
      <c r="J1153" s="11" t="s">
        <v>111</v>
      </c>
      <c r="K1153" s="7" t="s">
        <v>112</v>
      </c>
      <c r="L1153" s="7" t="s">
        <v>85</v>
      </c>
      <c r="M1153" s="7">
        <v>1</v>
      </c>
      <c r="N1153" s="239"/>
      <c r="O1153" s="238"/>
      <c r="P1153" s="238"/>
      <c r="Q1153" s="238"/>
      <c r="R1153" s="265"/>
      <c r="S1153" s="265"/>
      <c r="T1153" s="271"/>
      <c r="U1153" s="271"/>
      <c r="V1153" s="259"/>
      <c r="W1153" s="261"/>
      <c r="X1153" s="261"/>
      <c r="Y1153" s="261"/>
      <c r="Z1153" s="261"/>
      <c r="AA1153" s="261"/>
      <c r="AB1153" s="261"/>
      <c r="AC1153" s="239"/>
      <c r="AD1153" s="278"/>
      <c r="AE1153" s="278"/>
      <c r="AF1153" s="238"/>
      <c r="AG1153" s="239"/>
      <c r="AH1153" s="239"/>
      <c r="AI1153" s="239"/>
      <c r="AJ1153" s="238"/>
    </row>
    <row r="1154" spans="2:36" s="79" customFormat="1" ht="59.1" customHeight="1" x14ac:dyDescent="0.3">
      <c r="B1154" s="238"/>
      <c r="C1154" s="238"/>
      <c r="D1154" s="238"/>
      <c r="E1154" s="227"/>
      <c r="F1154" s="227"/>
      <c r="G1154" s="227"/>
      <c r="H1154" s="238"/>
      <c r="I1154" s="238"/>
      <c r="J1154" s="11" t="s">
        <v>127</v>
      </c>
      <c r="K1154" s="7" t="s">
        <v>128</v>
      </c>
      <c r="L1154" s="7" t="s">
        <v>85</v>
      </c>
      <c r="M1154" s="63">
        <v>48</v>
      </c>
      <c r="N1154" s="239"/>
      <c r="O1154" s="238"/>
      <c r="P1154" s="238"/>
      <c r="Q1154" s="238"/>
      <c r="R1154" s="265"/>
      <c r="S1154" s="265"/>
      <c r="T1154" s="271"/>
      <c r="U1154" s="271"/>
      <c r="V1154" s="260"/>
      <c r="W1154" s="261"/>
      <c r="X1154" s="261"/>
      <c r="Y1154" s="261"/>
      <c r="Z1154" s="261"/>
      <c r="AA1154" s="261"/>
      <c r="AB1154" s="261"/>
      <c r="AC1154" s="239"/>
      <c r="AD1154" s="278"/>
      <c r="AE1154" s="278"/>
      <c r="AF1154" s="238"/>
      <c r="AG1154" s="239"/>
      <c r="AH1154" s="239"/>
      <c r="AI1154" s="239"/>
      <c r="AJ1154" s="238"/>
    </row>
    <row r="1155" spans="2:36" s="79" customFormat="1" ht="107.1" customHeight="1" x14ac:dyDescent="0.3">
      <c r="B1155" s="238" t="s">
        <v>491</v>
      </c>
      <c r="C1155" s="238" t="s">
        <v>500</v>
      </c>
      <c r="D1155" s="238" t="s">
        <v>106</v>
      </c>
      <c r="E1155" s="227" t="s">
        <v>67</v>
      </c>
      <c r="F1155" s="227" t="s">
        <v>134</v>
      </c>
      <c r="G1155" s="227" t="s">
        <v>147</v>
      </c>
      <c r="H1155" s="238" t="s">
        <v>70</v>
      </c>
      <c r="I1155" s="238" t="s">
        <v>79</v>
      </c>
      <c r="J1155" s="11" t="s">
        <v>207</v>
      </c>
      <c r="K1155" s="7" t="s">
        <v>107</v>
      </c>
      <c r="L1155" s="7" t="s">
        <v>86</v>
      </c>
      <c r="M1155" s="7">
        <v>40</v>
      </c>
      <c r="N1155" s="239" t="s">
        <v>108</v>
      </c>
      <c r="O1155" s="238" t="s">
        <v>501</v>
      </c>
      <c r="P1155" s="238" t="s">
        <v>75</v>
      </c>
      <c r="Q1155" s="238" t="s">
        <v>76</v>
      </c>
      <c r="R1155" s="265" t="s">
        <v>77</v>
      </c>
      <c r="S1155" s="265" t="s">
        <v>109</v>
      </c>
      <c r="T1155" s="271">
        <f>V1155+Y1155</f>
        <v>104388</v>
      </c>
      <c r="U1155" s="271" t="s">
        <v>79</v>
      </c>
      <c r="V1155" s="386">
        <v>88729.8</v>
      </c>
      <c r="W1155" s="386" t="s">
        <v>98</v>
      </c>
      <c r="X1155" s="386" t="s">
        <v>98</v>
      </c>
      <c r="Y1155" s="386">
        <v>15658.2</v>
      </c>
      <c r="Z1155" s="386" t="s">
        <v>98</v>
      </c>
      <c r="AA1155" s="386" t="s">
        <v>98</v>
      </c>
      <c r="AB1155" s="386">
        <v>8463.89</v>
      </c>
      <c r="AC1155" s="239" t="s">
        <v>149</v>
      </c>
      <c r="AD1155" s="278" t="s">
        <v>79</v>
      </c>
      <c r="AE1155" s="278">
        <f>V1155+Y1155</f>
        <v>104388</v>
      </c>
      <c r="AF1155" s="238" t="s">
        <v>79</v>
      </c>
      <c r="AG1155" s="239" t="s">
        <v>33</v>
      </c>
      <c r="AH1155" s="239" t="s">
        <v>174</v>
      </c>
      <c r="AI1155" s="239" t="s">
        <v>176</v>
      </c>
      <c r="AJ1155" s="238"/>
    </row>
    <row r="1156" spans="2:36" s="79" customFormat="1" ht="62.7" customHeight="1" x14ac:dyDescent="0.3">
      <c r="B1156" s="238"/>
      <c r="C1156" s="238"/>
      <c r="D1156" s="238"/>
      <c r="E1156" s="227"/>
      <c r="F1156" s="227"/>
      <c r="G1156" s="227"/>
      <c r="H1156" s="238"/>
      <c r="I1156" s="238"/>
      <c r="J1156" s="11" t="s">
        <v>111</v>
      </c>
      <c r="K1156" s="7" t="s">
        <v>112</v>
      </c>
      <c r="L1156" s="7" t="s">
        <v>85</v>
      </c>
      <c r="M1156" s="80">
        <v>1</v>
      </c>
      <c r="N1156" s="239"/>
      <c r="O1156" s="238"/>
      <c r="P1156" s="238"/>
      <c r="Q1156" s="238"/>
      <c r="R1156" s="265"/>
      <c r="S1156" s="265"/>
      <c r="T1156" s="271"/>
      <c r="U1156" s="271"/>
      <c r="V1156" s="386"/>
      <c r="W1156" s="386"/>
      <c r="X1156" s="386"/>
      <c r="Y1156" s="386"/>
      <c r="Z1156" s="386"/>
      <c r="AA1156" s="386"/>
      <c r="AB1156" s="386"/>
      <c r="AC1156" s="239"/>
      <c r="AD1156" s="278"/>
      <c r="AE1156" s="278"/>
      <c r="AF1156" s="238"/>
      <c r="AG1156" s="239"/>
      <c r="AH1156" s="239"/>
      <c r="AI1156" s="239"/>
      <c r="AJ1156" s="238"/>
    </row>
    <row r="1157" spans="2:36" s="79" customFormat="1" ht="59.1" customHeight="1" x14ac:dyDescent="0.3">
      <c r="B1157" s="238"/>
      <c r="C1157" s="238"/>
      <c r="D1157" s="238"/>
      <c r="E1157" s="227"/>
      <c r="F1157" s="227"/>
      <c r="G1157" s="227"/>
      <c r="H1157" s="238"/>
      <c r="I1157" s="238"/>
      <c r="J1157" s="11" t="s">
        <v>127</v>
      </c>
      <c r="K1157" s="7" t="s">
        <v>128</v>
      </c>
      <c r="L1157" s="7" t="s">
        <v>85</v>
      </c>
      <c r="M1157" s="80">
        <v>70</v>
      </c>
      <c r="N1157" s="239"/>
      <c r="O1157" s="238"/>
      <c r="P1157" s="238"/>
      <c r="Q1157" s="238"/>
      <c r="R1157" s="265"/>
      <c r="S1157" s="265"/>
      <c r="T1157" s="271"/>
      <c r="U1157" s="271"/>
      <c r="V1157" s="386"/>
      <c r="W1157" s="386"/>
      <c r="X1157" s="386"/>
      <c r="Y1157" s="386"/>
      <c r="Z1157" s="386"/>
      <c r="AA1157" s="386"/>
      <c r="AB1157" s="386"/>
      <c r="AC1157" s="239"/>
      <c r="AD1157" s="278"/>
      <c r="AE1157" s="278"/>
      <c r="AF1157" s="238"/>
      <c r="AG1157" s="239"/>
      <c r="AH1157" s="239"/>
      <c r="AI1157" s="239"/>
      <c r="AJ1157" s="238"/>
    </row>
    <row r="1158" spans="2:36" s="79" customFormat="1" ht="107.7" customHeight="1" x14ac:dyDescent="0.3">
      <c r="B1158" s="238" t="s">
        <v>492</v>
      </c>
      <c r="C1158" s="238" t="s">
        <v>502</v>
      </c>
      <c r="D1158" s="238" t="s">
        <v>106</v>
      </c>
      <c r="E1158" s="227" t="s">
        <v>67</v>
      </c>
      <c r="F1158" s="227" t="s">
        <v>134</v>
      </c>
      <c r="G1158" s="227" t="s">
        <v>147</v>
      </c>
      <c r="H1158" s="238" t="s">
        <v>70</v>
      </c>
      <c r="I1158" s="238" t="s">
        <v>79</v>
      </c>
      <c r="J1158" s="11" t="s">
        <v>207</v>
      </c>
      <c r="K1158" s="7" t="s">
        <v>107</v>
      </c>
      <c r="L1158" s="7" t="s">
        <v>86</v>
      </c>
      <c r="M1158" s="7">
        <v>40</v>
      </c>
      <c r="N1158" s="239" t="s">
        <v>108</v>
      </c>
      <c r="O1158" s="238" t="s">
        <v>501</v>
      </c>
      <c r="P1158" s="238" t="s">
        <v>75</v>
      </c>
      <c r="Q1158" s="238" t="s">
        <v>76</v>
      </c>
      <c r="R1158" s="265" t="s">
        <v>77</v>
      </c>
      <c r="S1158" s="265" t="s">
        <v>109</v>
      </c>
      <c r="T1158" s="271">
        <f>V1158+Y1158</f>
        <v>155150</v>
      </c>
      <c r="U1158" s="271" t="s">
        <v>79</v>
      </c>
      <c r="V1158" s="579">
        <v>131877.5</v>
      </c>
      <c r="W1158" s="386" t="s">
        <v>98</v>
      </c>
      <c r="X1158" s="386" t="s">
        <v>98</v>
      </c>
      <c r="Y1158" s="386">
        <v>23272.5</v>
      </c>
      <c r="Z1158" s="386" t="s">
        <v>98</v>
      </c>
      <c r="AA1158" s="386" t="s">
        <v>98</v>
      </c>
      <c r="AB1158" s="386">
        <v>12579.73</v>
      </c>
      <c r="AC1158" s="239" t="s">
        <v>149</v>
      </c>
      <c r="AD1158" s="278" t="s">
        <v>79</v>
      </c>
      <c r="AE1158" s="278">
        <f>V1158+Y1158</f>
        <v>155150</v>
      </c>
      <c r="AF1158" s="238" t="s">
        <v>79</v>
      </c>
      <c r="AG1158" s="239" t="s">
        <v>33</v>
      </c>
      <c r="AH1158" s="239" t="s">
        <v>174</v>
      </c>
      <c r="AI1158" s="239" t="s">
        <v>176</v>
      </c>
      <c r="AJ1158" s="238"/>
    </row>
    <row r="1159" spans="2:36" s="79" customFormat="1" ht="64.2" customHeight="1" x14ac:dyDescent="0.3">
      <c r="B1159" s="238"/>
      <c r="C1159" s="238"/>
      <c r="D1159" s="238"/>
      <c r="E1159" s="227"/>
      <c r="F1159" s="227"/>
      <c r="G1159" s="227"/>
      <c r="H1159" s="238"/>
      <c r="I1159" s="238"/>
      <c r="J1159" s="11" t="s">
        <v>111</v>
      </c>
      <c r="K1159" s="7" t="s">
        <v>112</v>
      </c>
      <c r="L1159" s="7" t="s">
        <v>85</v>
      </c>
      <c r="M1159" s="80">
        <v>2</v>
      </c>
      <c r="N1159" s="239"/>
      <c r="O1159" s="238"/>
      <c r="P1159" s="238"/>
      <c r="Q1159" s="238"/>
      <c r="R1159" s="265"/>
      <c r="S1159" s="265"/>
      <c r="T1159" s="271"/>
      <c r="U1159" s="271"/>
      <c r="V1159" s="579"/>
      <c r="W1159" s="386"/>
      <c r="X1159" s="386"/>
      <c r="Y1159" s="386"/>
      <c r="Z1159" s="386"/>
      <c r="AA1159" s="386"/>
      <c r="AB1159" s="386"/>
      <c r="AC1159" s="239"/>
      <c r="AD1159" s="278"/>
      <c r="AE1159" s="278"/>
      <c r="AF1159" s="238"/>
      <c r="AG1159" s="239"/>
      <c r="AH1159" s="239"/>
      <c r="AI1159" s="239"/>
      <c r="AJ1159" s="238"/>
    </row>
    <row r="1160" spans="2:36" s="79" customFormat="1" ht="59.1" customHeight="1" x14ac:dyDescent="0.3">
      <c r="B1160" s="238"/>
      <c r="C1160" s="238"/>
      <c r="D1160" s="238"/>
      <c r="E1160" s="227"/>
      <c r="F1160" s="227"/>
      <c r="G1160" s="227"/>
      <c r="H1160" s="238"/>
      <c r="I1160" s="238"/>
      <c r="J1160" s="11" t="s">
        <v>127</v>
      </c>
      <c r="K1160" s="7" t="s">
        <v>128</v>
      </c>
      <c r="L1160" s="7" t="s">
        <v>85</v>
      </c>
      <c r="M1160" s="80">
        <v>90</v>
      </c>
      <c r="N1160" s="239"/>
      <c r="O1160" s="238"/>
      <c r="P1160" s="238"/>
      <c r="Q1160" s="238"/>
      <c r="R1160" s="265"/>
      <c r="S1160" s="265"/>
      <c r="T1160" s="271"/>
      <c r="U1160" s="271"/>
      <c r="V1160" s="579"/>
      <c r="W1160" s="386"/>
      <c r="X1160" s="386"/>
      <c r="Y1160" s="386"/>
      <c r="Z1160" s="386"/>
      <c r="AA1160" s="386"/>
      <c r="AB1160" s="386"/>
      <c r="AC1160" s="239"/>
      <c r="AD1160" s="278"/>
      <c r="AE1160" s="278"/>
      <c r="AF1160" s="238"/>
      <c r="AG1160" s="239"/>
      <c r="AH1160" s="239"/>
      <c r="AI1160" s="239"/>
      <c r="AJ1160" s="238"/>
    </row>
    <row r="1161" spans="2:36" s="79" customFormat="1" ht="113.7" customHeight="1" x14ac:dyDescent="0.3">
      <c r="B1161" s="238" t="s">
        <v>493</v>
      </c>
      <c r="C1161" s="238" t="s">
        <v>503</v>
      </c>
      <c r="D1161" s="238" t="s">
        <v>106</v>
      </c>
      <c r="E1161" s="227" t="s">
        <v>67</v>
      </c>
      <c r="F1161" s="227" t="s">
        <v>134</v>
      </c>
      <c r="G1161" s="227" t="s">
        <v>147</v>
      </c>
      <c r="H1161" s="238" t="s">
        <v>70</v>
      </c>
      <c r="I1161" s="238" t="s">
        <v>79</v>
      </c>
      <c r="J1161" s="11" t="s">
        <v>207</v>
      </c>
      <c r="K1161" s="7" t="s">
        <v>107</v>
      </c>
      <c r="L1161" s="7" t="s">
        <v>86</v>
      </c>
      <c r="M1161" s="7">
        <v>40</v>
      </c>
      <c r="N1161" s="239" t="s">
        <v>108</v>
      </c>
      <c r="O1161" s="231" t="s">
        <v>501</v>
      </c>
      <c r="P1161" s="238" t="s">
        <v>75</v>
      </c>
      <c r="Q1161" s="238" t="s">
        <v>76</v>
      </c>
      <c r="R1161" s="265" t="s">
        <v>77</v>
      </c>
      <c r="S1161" s="265" t="s">
        <v>109</v>
      </c>
      <c r="T1161" s="271">
        <f>V1161+Y1161</f>
        <v>110852</v>
      </c>
      <c r="U1161" s="271" t="s">
        <v>79</v>
      </c>
      <c r="V1161" s="386">
        <v>94224.2</v>
      </c>
      <c r="W1161" s="386" t="s">
        <v>98</v>
      </c>
      <c r="X1161" s="386" t="s">
        <v>98</v>
      </c>
      <c r="Y1161" s="386">
        <v>16627.8</v>
      </c>
      <c r="Z1161" s="386" t="s">
        <v>98</v>
      </c>
      <c r="AA1161" s="386" t="s">
        <v>98</v>
      </c>
      <c r="AB1161" s="386">
        <v>8988</v>
      </c>
      <c r="AC1161" s="239" t="s">
        <v>149</v>
      </c>
      <c r="AD1161" s="278" t="s">
        <v>79</v>
      </c>
      <c r="AE1161" s="278">
        <f>V1161+Y1161</f>
        <v>110852</v>
      </c>
      <c r="AF1161" s="238" t="s">
        <v>79</v>
      </c>
      <c r="AG1161" s="239" t="s">
        <v>33</v>
      </c>
      <c r="AH1161" s="239" t="s">
        <v>174</v>
      </c>
      <c r="AI1161" s="239" t="s">
        <v>176</v>
      </c>
      <c r="AJ1161" s="238"/>
    </row>
    <row r="1162" spans="2:36" s="79" customFormat="1" ht="61.2" customHeight="1" x14ac:dyDescent="0.3">
      <c r="B1162" s="238"/>
      <c r="C1162" s="238"/>
      <c r="D1162" s="238"/>
      <c r="E1162" s="227"/>
      <c r="F1162" s="227"/>
      <c r="G1162" s="227"/>
      <c r="H1162" s="238"/>
      <c r="I1162" s="238"/>
      <c r="J1162" s="11" t="s">
        <v>111</v>
      </c>
      <c r="K1162" s="7" t="s">
        <v>112</v>
      </c>
      <c r="L1162" s="7" t="s">
        <v>85</v>
      </c>
      <c r="M1162" s="80">
        <v>2</v>
      </c>
      <c r="N1162" s="239"/>
      <c r="O1162" s="232"/>
      <c r="P1162" s="238"/>
      <c r="Q1162" s="238"/>
      <c r="R1162" s="265"/>
      <c r="S1162" s="265"/>
      <c r="T1162" s="271"/>
      <c r="U1162" s="271"/>
      <c r="V1162" s="386"/>
      <c r="W1162" s="386"/>
      <c r="X1162" s="386"/>
      <c r="Y1162" s="386"/>
      <c r="Z1162" s="386"/>
      <c r="AA1162" s="386"/>
      <c r="AB1162" s="386"/>
      <c r="AC1162" s="239"/>
      <c r="AD1162" s="278"/>
      <c r="AE1162" s="278"/>
      <c r="AF1162" s="238"/>
      <c r="AG1162" s="239"/>
      <c r="AH1162" s="239"/>
      <c r="AI1162" s="239"/>
      <c r="AJ1162" s="238"/>
    </row>
    <row r="1163" spans="2:36" s="79" customFormat="1" ht="59.1" customHeight="1" x14ac:dyDescent="0.3">
      <c r="B1163" s="238"/>
      <c r="C1163" s="238"/>
      <c r="D1163" s="238"/>
      <c r="E1163" s="227"/>
      <c r="F1163" s="227"/>
      <c r="G1163" s="227"/>
      <c r="H1163" s="238"/>
      <c r="I1163" s="238"/>
      <c r="J1163" s="11" t="s">
        <v>127</v>
      </c>
      <c r="K1163" s="7" t="s">
        <v>128</v>
      </c>
      <c r="L1163" s="7" t="s">
        <v>85</v>
      </c>
      <c r="M1163" s="80">
        <v>74</v>
      </c>
      <c r="N1163" s="239"/>
      <c r="O1163" s="233"/>
      <c r="P1163" s="238"/>
      <c r="Q1163" s="238"/>
      <c r="R1163" s="265"/>
      <c r="S1163" s="265"/>
      <c r="T1163" s="271"/>
      <c r="U1163" s="271"/>
      <c r="V1163" s="386"/>
      <c r="W1163" s="386"/>
      <c r="X1163" s="386"/>
      <c r="Y1163" s="386"/>
      <c r="Z1163" s="386"/>
      <c r="AA1163" s="386"/>
      <c r="AB1163" s="386"/>
      <c r="AC1163" s="239"/>
      <c r="AD1163" s="278"/>
      <c r="AE1163" s="278"/>
      <c r="AF1163" s="238"/>
      <c r="AG1163" s="239"/>
      <c r="AH1163" s="239"/>
      <c r="AI1163" s="239"/>
      <c r="AJ1163" s="238"/>
    </row>
    <row r="1164" spans="2:36" s="79" customFormat="1" ht="103.5" customHeight="1" x14ac:dyDescent="0.3">
      <c r="B1164" s="238" t="s">
        <v>494</v>
      </c>
      <c r="C1164" s="238" t="s">
        <v>504</v>
      </c>
      <c r="D1164" s="238" t="s">
        <v>106</v>
      </c>
      <c r="E1164" s="227" t="s">
        <v>67</v>
      </c>
      <c r="F1164" s="227" t="s">
        <v>134</v>
      </c>
      <c r="G1164" s="227" t="s">
        <v>147</v>
      </c>
      <c r="H1164" s="238" t="s">
        <v>70</v>
      </c>
      <c r="I1164" s="238" t="s">
        <v>79</v>
      </c>
      <c r="J1164" s="11" t="s">
        <v>207</v>
      </c>
      <c r="K1164" s="7" t="s">
        <v>107</v>
      </c>
      <c r="L1164" s="7" t="s">
        <v>86</v>
      </c>
      <c r="M1164" s="7">
        <v>40</v>
      </c>
      <c r="N1164" s="239" t="s">
        <v>108</v>
      </c>
      <c r="O1164" s="238" t="s">
        <v>501</v>
      </c>
      <c r="P1164" s="238" t="s">
        <v>75</v>
      </c>
      <c r="Q1164" s="238" t="s">
        <v>76</v>
      </c>
      <c r="R1164" s="265" t="s">
        <v>77</v>
      </c>
      <c r="S1164" s="265" t="s">
        <v>109</v>
      </c>
      <c r="T1164" s="271">
        <f>V1164+Y1164</f>
        <v>133750</v>
      </c>
      <c r="U1164" s="271" t="s">
        <v>79</v>
      </c>
      <c r="V1164" s="386">
        <v>113687.5</v>
      </c>
      <c r="W1164" s="386" t="s">
        <v>98</v>
      </c>
      <c r="X1164" s="386" t="s">
        <v>98</v>
      </c>
      <c r="Y1164" s="386">
        <v>20062.5</v>
      </c>
      <c r="Z1164" s="386" t="s">
        <v>98</v>
      </c>
      <c r="AA1164" s="386" t="s">
        <v>98</v>
      </c>
      <c r="AB1164" s="386">
        <v>10844.59</v>
      </c>
      <c r="AC1164" s="239" t="s">
        <v>149</v>
      </c>
      <c r="AD1164" s="278" t="s">
        <v>79</v>
      </c>
      <c r="AE1164" s="278">
        <f>V1164+Y1164</f>
        <v>133750</v>
      </c>
      <c r="AF1164" s="238" t="s">
        <v>79</v>
      </c>
      <c r="AG1164" s="239" t="s">
        <v>33</v>
      </c>
      <c r="AH1164" s="239" t="s">
        <v>174</v>
      </c>
      <c r="AI1164" s="239" t="s">
        <v>176</v>
      </c>
      <c r="AJ1164" s="238"/>
    </row>
    <row r="1165" spans="2:36" s="79" customFormat="1" ht="63" customHeight="1" x14ac:dyDescent="0.3">
      <c r="B1165" s="238"/>
      <c r="C1165" s="238"/>
      <c r="D1165" s="238"/>
      <c r="E1165" s="227"/>
      <c r="F1165" s="227"/>
      <c r="G1165" s="227"/>
      <c r="H1165" s="238"/>
      <c r="I1165" s="238"/>
      <c r="J1165" s="11" t="s">
        <v>111</v>
      </c>
      <c r="K1165" s="7" t="s">
        <v>112</v>
      </c>
      <c r="L1165" s="7" t="s">
        <v>85</v>
      </c>
      <c r="M1165" s="80">
        <v>3</v>
      </c>
      <c r="N1165" s="239"/>
      <c r="O1165" s="238"/>
      <c r="P1165" s="238"/>
      <c r="Q1165" s="238"/>
      <c r="R1165" s="265"/>
      <c r="S1165" s="265"/>
      <c r="T1165" s="271"/>
      <c r="U1165" s="271"/>
      <c r="V1165" s="386"/>
      <c r="W1165" s="386"/>
      <c r="X1165" s="386"/>
      <c r="Y1165" s="386"/>
      <c r="Z1165" s="386"/>
      <c r="AA1165" s="386"/>
      <c r="AB1165" s="386"/>
      <c r="AC1165" s="239"/>
      <c r="AD1165" s="278"/>
      <c r="AE1165" s="278"/>
      <c r="AF1165" s="238"/>
      <c r="AG1165" s="239"/>
      <c r="AH1165" s="239"/>
      <c r="AI1165" s="239"/>
      <c r="AJ1165" s="238"/>
    </row>
    <row r="1166" spans="2:36" s="79" customFormat="1" ht="59.1" customHeight="1" x14ac:dyDescent="0.3">
      <c r="B1166" s="238"/>
      <c r="C1166" s="238"/>
      <c r="D1166" s="238"/>
      <c r="E1166" s="227"/>
      <c r="F1166" s="227"/>
      <c r="G1166" s="227"/>
      <c r="H1166" s="238"/>
      <c r="I1166" s="238"/>
      <c r="J1166" s="11" t="s">
        <v>127</v>
      </c>
      <c r="K1166" s="7" t="s">
        <v>128</v>
      </c>
      <c r="L1166" s="7" t="s">
        <v>85</v>
      </c>
      <c r="M1166" s="80">
        <v>120</v>
      </c>
      <c r="N1166" s="239"/>
      <c r="O1166" s="238"/>
      <c r="P1166" s="238"/>
      <c r="Q1166" s="238"/>
      <c r="R1166" s="265"/>
      <c r="S1166" s="265"/>
      <c r="T1166" s="271"/>
      <c r="U1166" s="271"/>
      <c r="V1166" s="386"/>
      <c r="W1166" s="386"/>
      <c r="X1166" s="386"/>
      <c r="Y1166" s="386"/>
      <c r="Z1166" s="386"/>
      <c r="AA1166" s="386"/>
      <c r="AB1166" s="386"/>
      <c r="AC1166" s="239"/>
      <c r="AD1166" s="278"/>
      <c r="AE1166" s="278"/>
      <c r="AF1166" s="238"/>
      <c r="AG1166" s="239"/>
      <c r="AH1166" s="239"/>
      <c r="AI1166" s="239"/>
      <c r="AJ1166" s="238"/>
    </row>
    <row r="1167" spans="2:36" s="79" customFormat="1" ht="109.2" customHeight="1" x14ac:dyDescent="0.3">
      <c r="B1167" s="238" t="s">
        <v>495</v>
      </c>
      <c r="C1167" s="238" t="s">
        <v>505</v>
      </c>
      <c r="D1167" s="238" t="s">
        <v>106</v>
      </c>
      <c r="E1167" s="227" t="s">
        <v>67</v>
      </c>
      <c r="F1167" s="227" t="s">
        <v>134</v>
      </c>
      <c r="G1167" s="227" t="s">
        <v>147</v>
      </c>
      <c r="H1167" s="238" t="s">
        <v>70</v>
      </c>
      <c r="I1167" s="238" t="s">
        <v>79</v>
      </c>
      <c r="J1167" s="11" t="s">
        <v>207</v>
      </c>
      <c r="K1167" s="7" t="s">
        <v>107</v>
      </c>
      <c r="L1167" s="7" t="s">
        <v>86</v>
      </c>
      <c r="M1167" s="7">
        <v>40</v>
      </c>
      <c r="N1167" s="239" t="s">
        <v>108</v>
      </c>
      <c r="O1167" s="238" t="s">
        <v>501</v>
      </c>
      <c r="P1167" s="238" t="s">
        <v>75</v>
      </c>
      <c r="Q1167" s="238" t="s">
        <v>76</v>
      </c>
      <c r="R1167" s="265" t="s">
        <v>77</v>
      </c>
      <c r="S1167" s="265" t="s">
        <v>109</v>
      </c>
      <c r="T1167" s="271">
        <f>V1167+Y1167</f>
        <v>74900</v>
      </c>
      <c r="U1167" s="271" t="s">
        <v>79</v>
      </c>
      <c r="V1167" s="386">
        <v>63665</v>
      </c>
      <c r="W1167" s="386" t="s">
        <v>98</v>
      </c>
      <c r="X1167" s="386" t="s">
        <v>98</v>
      </c>
      <c r="Y1167" s="386">
        <v>11235</v>
      </c>
      <c r="Z1167" s="386" t="s">
        <v>98</v>
      </c>
      <c r="AA1167" s="386" t="s">
        <v>98</v>
      </c>
      <c r="AB1167" s="386">
        <v>6072.97</v>
      </c>
      <c r="AC1167" s="239" t="s">
        <v>149</v>
      </c>
      <c r="AD1167" s="278" t="s">
        <v>79</v>
      </c>
      <c r="AE1167" s="278">
        <f>V1167+Y1167</f>
        <v>74900</v>
      </c>
      <c r="AF1167" s="238" t="s">
        <v>79</v>
      </c>
      <c r="AG1167" s="239" t="s">
        <v>33</v>
      </c>
      <c r="AH1167" s="239" t="s">
        <v>179</v>
      </c>
      <c r="AI1167" s="239" t="s">
        <v>294</v>
      </c>
      <c r="AJ1167" s="238"/>
    </row>
    <row r="1168" spans="2:36" s="79" customFormat="1" ht="63" customHeight="1" x14ac:dyDescent="0.3">
      <c r="B1168" s="238"/>
      <c r="C1168" s="238"/>
      <c r="D1168" s="238"/>
      <c r="E1168" s="227"/>
      <c r="F1168" s="227"/>
      <c r="G1168" s="227"/>
      <c r="H1168" s="238"/>
      <c r="I1168" s="238"/>
      <c r="J1168" s="11" t="s">
        <v>111</v>
      </c>
      <c r="K1168" s="7" t="s">
        <v>112</v>
      </c>
      <c r="L1168" s="7" t="s">
        <v>85</v>
      </c>
      <c r="M1168" s="7">
        <v>1</v>
      </c>
      <c r="N1168" s="239"/>
      <c r="O1168" s="238"/>
      <c r="P1168" s="238"/>
      <c r="Q1168" s="238"/>
      <c r="R1168" s="265"/>
      <c r="S1168" s="265"/>
      <c r="T1168" s="271"/>
      <c r="U1168" s="271"/>
      <c r="V1168" s="386"/>
      <c r="W1168" s="386"/>
      <c r="X1168" s="386"/>
      <c r="Y1168" s="386"/>
      <c r="Z1168" s="386"/>
      <c r="AA1168" s="386"/>
      <c r="AB1168" s="386"/>
      <c r="AC1168" s="239"/>
      <c r="AD1168" s="278"/>
      <c r="AE1168" s="278"/>
      <c r="AF1168" s="238"/>
      <c r="AG1168" s="239"/>
      <c r="AH1168" s="239"/>
      <c r="AI1168" s="239"/>
      <c r="AJ1168" s="238"/>
    </row>
    <row r="1169" spans="2:36" s="79" customFormat="1" ht="59.1" customHeight="1" x14ac:dyDescent="0.3">
      <c r="B1169" s="238"/>
      <c r="C1169" s="238"/>
      <c r="D1169" s="238"/>
      <c r="E1169" s="227"/>
      <c r="F1169" s="227"/>
      <c r="G1169" s="227"/>
      <c r="H1169" s="238"/>
      <c r="I1169" s="238"/>
      <c r="J1169" s="11" t="s">
        <v>127</v>
      </c>
      <c r="K1169" s="7" t="s">
        <v>128</v>
      </c>
      <c r="L1169" s="7" t="s">
        <v>85</v>
      </c>
      <c r="M1169" s="80">
        <v>60</v>
      </c>
      <c r="N1169" s="239"/>
      <c r="O1169" s="238"/>
      <c r="P1169" s="238"/>
      <c r="Q1169" s="238"/>
      <c r="R1169" s="265"/>
      <c r="S1169" s="265"/>
      <c r="T1169" s="271"/>
      <c r="U1169" s="271"/>
      <c r="V1169" s="386"/>
      <c r="W1169" s="386"/>
      <c r="X1169" s="386"/>
      <c r="Y1169" s="386"/>
      <c r="Z1169" s="386"/>
      <c r="AA1169" s="386"/>
      <c r="AB1169" s="386"/>
      <c r="AC1169" s="239"/>
      <c r="AD1169" s="278"/>
      <c r="AE1169" s="278"/>
      <c r="AF1169" s="238"/>
      <c r="AG1169" s="239"/>
      <c r="AH1169" s="239"/>
      <c r="AI1169" s="239"/>
      <c r="AJ1169" s="238"/>
    </row>
    <row r="1170" spans="2:36" s="79" customFormat="1" ht="96.6" x14ac:dyDescent="0.3">
      <c r="B1170" s="238" t="s">
        <v>496</v>
      </c>
      <c r="C1170" s="238" t="s">
        <v>506</v>
      </c>
      <c r="D1170" s="238" t="s">
        <v>106</v>
      </c>
      <c r="E1170" s="227" t="s">
        <v>67</v>
      </c>
      <c r="F1170" s="227" t="s">
        <v>134</v>
      </c>
      <c r="G1170" s="227" t="s">
        <v>147</v>
      </c>
      <c r="H1170" s="238" t="s">
        <v>70</v>
      </c>
      <c r="I1170" s="238" t="s">
        <v>79</v>
      </c>
      <c r="J1170" s="11" t="s">
        <v>207</v>
      </c>
      <c r="K1170" s="7" t="s">
        <v>107</v>
      </c>
      <c r="L1170" s="7" t="s">
        <v>86</v>
      </c>
      <c r="M1170" s="7">
        <v>40</v>
      </c>
      <c r="N1170" s="239" t="s">
        <v>108</v>
      </c>
      <c r="O1170" s="231" t="s">
        <v>501</v>
      </c>
      <c r="P1170" s="238" t="s">
        <v>75</v>
      </c>
      <c r="Q1170" s="238" t="s">
        <v>76</v>
      </c>
      <c r="R1170" s="265" t="s">
        <v>77</v>
      </c>
      <c r="S1170" s="265" t="s">
        <v>109</v>
      </c>
      <c r="T1170" s="271">
        <f>V1170+Y1170</f>
        <v>104860</v>
      </c>
      <c r="U1170" s="271" t="s">
        <v>79</v>
      </c>
      <c r="V1170" s="579">
        <v>89131</v>
      </c>
      <c r="W1170" s="386" t="s">
        <v>98</v>
      </c>
      <c r="X1170" s="386" t="s">
        <v>98</v>
      </c>
      <c r="Y1170" s="386">
        <v>15729</v>
      </c>
      <c r="Z1170" s="386" t="s">
        <v>98</v>
      </c>
      <c r="AA1170" s="386" t="s">
        <v>98</v>
      </c>
      <c r="AB1170" s="386">
        <v>8502.19</v>
      </c>
      <c r="AC1170" s="239" t="s">
        <v>149</v>
      </c>
      <c r="AD1170" s="278" t="s">
        <v>79</v>
      </c>
      <c r="AE1170" s="278">
        <f>V1170+Y1170</f>
        <v>104860</v>
      </c>
      <c r="AF1170" s="238" t="s">
        <v>79</v>
      </c>
      <c r="AG1170" s="239" t="s">
        <v>33</v>
      </c>
      <c r="AH1170" s="239" t="s">
        <v>179</v>
      </c>
      <c r="AI1170" s="239" t="s">
        <v>294</v>
      </c>
      <c r="AJ1170" s="238"/>
    </row>
    <row r="1171" spans="2:36" s="79" customFormat="1" ht="52.2" customHeight="1" x14ac:dyDescent="0.3">
      <c r="B1171" s="238"/>
      <c r="C1171" s="238"/>
      <c r="D1171" s="238"/>
      <c r="E1171" s="227"/>
      <c r="F1171" s="227"/>
      <c r="G1171" s="227"/>
      <c r="H1171" s="238"/>
      <c r="I1171" s="238"/>
      <c r="J1171" s="11" t="s">
        <v>111</v>
      </c>
      <c r="K1171" s="7" t="s">
        <v>112</v>
      </c>
      <c r="L1171" s="7" t="s">
        <v>85</v>
      </c>
      <c r="M1171" s="80">
        <v>2</v>
      </c>
      <c r="N1171" s="239"/>
      <c r="O1171" s="232"/>
      <c r="P1171" s="238"/>
      <c r="Q1171" s="238"/>
      <c r="R1171" s="265"/>
      <c r="S1171" s="265"/>
      <c r="T1171" s="271"/>
      <c r="U1171" s="271"/>
      <c r="V1171" s="579"/>
      <c r="W1171" s="386"/>
      <c r="X1171" s="386"/>
      <c r="Y1171" s="386"/>
      <c r="Z1171" s="386"/>
      <c r="AA1171" s="386"/>
      <c r="AB1171" s="386"/>
      <c r="AC1171" s="239"/>
      <c r="AD1171" s="278"/>
      <c r="AE1171" s="278"/>
      <c r="AF1171" s="238"/>
      <c r="AG1171" s="239"/>
      <c r="AH1171" s="239"/>
      <c r="AI1171" s="239"/>
      <c r="AJ1171" s="238"/>
    </row>
    <row r="1172" spans="2:36" s="79" customFormat="1" ht="59.1" customHeight="1" x14ac:dyDescent="0.3">
      <c r="B1172" s="238"/>
      <c r="C1172" s="238"/>
      <c r="D1172" s="238"/>
      <c r="E1172" s="227"/>
      <c r="F1172" s="227"/>
      <c r="G1172" s="227"/>
      <c r="H1172" s="238"/>
      <c r="I1172" s="238"/>
      <c r="J1172" s="11" t="s">
        <v>127</v>
      </c>
      <c r="K1172" s="7" t="s">
        <v>128</v>
      </c>
      <c r="L1172" s="7" t="s">
        <v>85</v>
      </c>
      <c r="M1172" s="80">
        <v>64</v>
      </c>
      <c r="N1172" s="239"/>
      <c r="O1172" s="233"/>
      <c r="P1172" s="238"/>
      <c r="Q1172" s="238"/>
      <c r="R1172" s="265"/>
      <c r="S1172" s="265"/>
      <c r="T1172" s="271"/>
      <c r="U1172" s="271"/>
      <c r="V1172" s="579"/>
      <c r="W1172" s="386"/>
      <c r="X1172" s="386"/>
      <c r="Y1172" s="386"/>
      <c r="Z1172" s="386"/>
      <c r="AA1172" s="386"/>
      <c r="AB1172" s="386"/>
      <c r="AC1172" s="239"/>
      <c r="AD1172" s="278"/>
      <c r="AE1172" s="278"/>
      <c r="AF1172" s="238"/>
      <c r="AG1172" s="239"/>
      <c r="AH1172" s="239"/>
      <c r="AI1172" s="239"/>
      <c r="AJ1172" s="238"/>
    </row>
    <row r="1173" spans="2:36" s="89" customFormat="1" ht="52.2" customHeight="1" x14ac:dyDescent="0.3">
      <c r="B1173" s="238" t="s">
        <v>497</v>
      </c>
      <c r="C1173" s="238" t="s">
        <v>507</v>
      </c>
      <c r="D1173" s="238" t="s">
        <v>66</v>
      </c>
      <c r="E1173" s="227" t="s">
        <v>67</v>
      </c>
      <c r="F1173" s="227" t="s">
        <v>132</v>
      </c>
      <c r="G1173" s="227" t="s">
        <v>69</v>
      </c>
      <c r="H1173" s="238" t="s">
        <v>70</v>
      </c>
      <c r="I1173" s="238" t="s">
        <v>79</v>
      </c>
      <c r="J1173" s="11" t="s">
        <v>113</v>
      </c>
      <c r="K1173" s="7" t="s">
        <v>114</v>
      </c>
      <c r="L1173" s="7" t="s">
        <v>115</v>
      </c>
      <c r="M1173" s="7">
        <v>2</v>
      </c>
      <c r="N1173" s="239" t="s">
        <v>108</v>
      </c>
      <c r="O1173" s="238" t="s">
        <v>164</v>
      </c>
      <c r="P1173" s="238" t="s">
        <v>75</v>
      </c>
      <c r="Q1173" s="238" t="s">
        <v>76</v>
      </c>
      <c r="R1173" s="265" t="s">
        <v>77</v>
      </c>
      <c r="S1173" s="265" t="s">
        <v>109</v>
      </c>
      <c r="T1173" s="271">
        <f>V1173+Y1173</f>
        <v>94962.510000000009</v>
      </c>
      <c r="U1173" s="271" t="s">
        <v>98</v>
      </c>
      <c r="V1173" s="386">
        <v>80718.13</v>
      </c>
      <c r="W1173" s="261" t="s">
        <v>98</v>
      </c>
      <c r="X1173" s="261" t="s">
        <v>98</v>
      </c>
      <c r="Y1173" s="386">
        <v>14244.38</v>
      </c>
      <c r="Z1173" s="261" t="s">
        <v>98</v>
      </c>
      <c r="AA1173" s="261" t="s">
        <v>98</v>
      </c>
      <c r="AB1173" s="386">
        <v>7699.65</v>
      </c>
      <c r="AC1173" s="239" t="s">
        <v>80</v>
      </c>
      <c r="AD1173" s="278" t="s">
        <v>98</v>
      </c>
      <c r="AE1173" s="278">
        <f>+V1173+Y1173</f>
        <v>94962.510000000009</v>
      </c>
      <c r="AF1173" s="238" t="s">
        <v>79</v>
      </c>
      <c r="AG1173" s="239" t="s">
        <v>33</v>
      </c>
      <c r="AH1173" s="239" t="s">
        <v>179</v>
      </c>
      <c r="AI1173" s="239" t="s">
        <v>294</v>
      </c>
      <c r="AJ1173" s="238"/>
    </row>
    <row r="1174" spans="2:36" s="89" customFormat="1" ht="55.2" x14ac:dyDescent="0.3">
      <c r="B1174" s="238"/>
      <c r="C1174" s="238"/>
      <c r="D1174" s="238"/>
      <c r="E1174" s="227"/>
      <c r="F1174" s="227"/>
      <c r="G1174" s="227"/>
      <c r="H1174" s="238"/>
      <c r="I1174" s="238"/>
      <c r="J1174" s="11" t="s">
        <v>116</v>
      </c>
      <c r="K1174" s="7" t="s">
        <v>117</v>
      </c>
      <c r="L1174" s="7" t="s">
        <v>85</v>
      </c>
      <c r="M1174" s="7">
        <v>2</v>
      </c>
      <c r="N1174" s="239"/>
      <c r="O1174" s="238"/>
      <c r="P1174" s="238"/>
      <c r="Q1174" s="238"/>
      <c r="R1174" s="265"/>
      <c r="S1174" s="265"/>
      <c r="T1174" s="271"/>
      <c r="U1174" s="271"/>
      <c r="V1174" s="386"/>
      <c r="W1174" s="261"/>
      <c r="X1174" s="261"/>
      <c r="Y1174" s="386"/>
      <c r="Z1174" s="261"/>
      <c r="AA1174" s="261"/>
      <c r="AB1174" s="386"/>
      <c r="AC1174" s="239"/>
      <c r="AD1174" s="278"/>
      <c r="AE1174" s="278"/>
      <c r="AF1174" s="238"/>
      <c r="AG1174" s="239"/>
      <c r="AH1174" s="239"/>
      <c r="AI1174" s="239"/>
      <c r="AJ1174" s="238"/>
    </row>
    <row r="1175" spans="2:36" s="89" customFormat="1" ht="41.4" x14ac:dyDescent="0.3">
      <c r="B1175" s="238"/>
      <c r="C1175" s="238"/>
      <c r="D1175" s="238"/>
      <c r="E1175" s="227"/>
      <c r="F1175" s="227"/>
      <c r="G1175" s="227"/>
      <c r="H1175" s="238"/>
      <c r="I1175" s="238"/>
      <c r="J1175" s="11" t="s">
        <v>208</v>
      </c>
      <c r="K1175" s="7" t="s">
        <v>118</v>
      </c>
      <c r="L1175" s="7" t="s">
        <v>119</v>
      </c>
      <c r="M1175" s="7">
        <v>2</v>
      </c>
      <c r="N1175" s="239"/>
      <c r="O1175" s="238"/>
      <c r="P1175" s="238"/>
      <c r="Q1175" s="238"/>
      <c r="R1175" s="265"/>
      <c r="S1175" s="265"/>
      <c r="T1175" s="271"/>
      <c r="U1175" s="271"/>
      <c r="V1175" s="386"/>
      <c r="W1175" s="261"/>
      <c r="X1175" s="261"/>
      <c r="Y1175" s="386"/>
      <c r="Z1175" s="261"/>
      <c r="AA1175" s="261"/>
      <c r="AB1175" s="386"/>
      <c r="AC1175" s="239"/>
      <c r="AD1175" s="278"/>
      <c r="AE1175" s="278"/>
      <c r="AF1175" s="238"/>
      <c r="AG1175" s="239"/>
      <c r="AH1175" s="239"/>
      <c r="AI1175" s="239"/>
      <c r="AJ1175" s="238"/>
    </row>
    <row r="1176" spans="2:36" s="89" customFormat="1" ht="27.6" x14ac:dyDescent="0.3">
      <c r="B1176" s="238"/>
      <c r="C1176" s="238"/>
      <c r="D1176" s="238"/>
      <c r="E1176" s="227"/>
      <c r="F1176" s="227"/>
      <c r="G1176" s="227"/>
      <c r="H1176" s="238"/>
      <c r="I1176" s="238"/>
      <c r="J1176" s="11" t="s">
        <v>120</v>
      </c>
      <c r="K1176" s="7" t="s">
        <v>121</v>
      </c>
      <c r="L1176" s="7" t="s">
        <v>119</v>
      </c>
      <c r="M1176" s="63">
        <v>2</v>
      </c>
      <c r="N1176" s="239"/>
      <c r="O1176" s="238"/>
      <c r="P1176" s="238"/>
      <c r="Q1176" s="238"/>
      <c r="R1176" s="265"/>
      <c r="S1176" s="265"/>
      <c r="T1176" s="271"/>
      <c r="U1176" s="271"/>
      <c r="V1176" s="386"/>
      <c r="W1176" s="261"/>
      <c r="X1176" s="261"/>
      <c r="Y1176" s="386"/>
      <c r="Z1176" s="261"/>
      <c r="AA1176" s="261"/>
      <c r="AB1176" s="386"/>
      <c r="AC1176" s="239"/>
      <c r="AD1176" s="278"/>
      <c r="AE1176" s="278"/>
      <c r="AF1176" s="238"/>
      <c r="AG1176" s="239"/>
      <c r="AH1176" s="239"/>
      <c r="AI1176" s="239"/>
      <c r="AJ1176" s="238"/>
    </row>
    <row r="1177" spans="2:36" s="89" customFormat="1" ht="52.2" customHeight="1" x14ac:dyDescent="0.3">
      <c r="B1177" s="238" t="s">
        <v>498</v>
      </c>
      <c r="C1177" s="238" t="s">
        <v>508</v>
      </c>
      <c r="D1177" s="238" t="s">
        <v>66</v>
      </c>
      <c r="E1177" s="227" t="s">
        <v>67</v>
      </c>
      <c r="F1177" s="227" t="s">
        <v>132</v>
      </c>
      <c r="G1177" s="227" t="s">
        <v>69</v>
      </c>
      <c r="H1177" s="238" t="s">
        <v>70</v>
      </c>
      <c r="I1177" s="238" t="s">
        <v>79</v>
      </c>
      <c r="J1177" s="11" t="s">
        <v>113</v>
      </c>
      <c r="K1177" s="7" t="s">
        <v>114</v>
      </c>
      <c r="L1177" s="7" t="s">
        <v>115</v>
      </c>
      <c r="M1177" s="7">
        <v>1</v>
      </c>
      <c r="N1177" s="239" t="s">
        <v>108</v>
      </c>
      <c r="O1177" s="238" t="s">
        <v>509</v>
      </c>
      <c r="P1177" s="238" t="s">
        <v>75</v>
      </c>
      <c r="Q1177" s="238" t="s">
        <v>76</v>
      </c>
      <c r="R1177" s="265" t="s">
        <v>77</v>
      </c>
      <c r="S1177" s="265" t="s">
        <v>109</v>
      </c>
      <c r="T1177" s="271">
        <f>V1177+Y1177</f>
        <v>113067.48999999999</v>
      </c>
      <c r="U1177" s="271" t="s">
        <v>98</v>
      </c>
      <c r="V1177" s="386">
        <v>96107.37</v>
      </c>
      <c r="W1177" s="261" t="s">
        <v>98</v>
      </c>
      <c r="X1177" s="261" t="s">
        <v>98</v>
      </c>
      <c r="Y1177" s="386">
        <v>16960.12</v>
      </c>
      <c r="Z1177" s="261" t="s">
        <v>98</v>
      </c>
      <c r="AA1177" s="261" t="s">
        <v>98</v>
      </c>
      <c r="AB1177" s="386">
        <v>9167.64</v>
      </c>
      <c r="AC1177" s="239" t="s">
        <v>80</v>
      </c>
      <c r="AD1177" s="278" t="s">
        <v>98</v>
      </c>
      <c r="AE1177" s="278">
        <f>+V1177+Y1177</f>
        <v>113067.48999999999</v>
      </c>
      <c r="AF1177" s="238" t="s">
        <v>79</v>
      </c>
      <c r="AG1177" s="239" t="s">
        <v>33</v>
      </c>
      <c r="AH1177" s="239" t="s">
        <v>167</v>
      </c>
      <c r="AI1177" s="239" t="s">
        <v>232</v>
      </c>
      <c r="AJ1177" s="238"/>
    </row>
    <row r="1178" spans="2:36" s="89" customFormat="1" ht="55.2" x14ac:dyDescent="0.3">
      <c r="B1178" s="238"/>
      <c r="C1178" s="238"/>
      <c r="D1178" s="238"/>
      <c r="E1178" s="227"/>
      <c r="F1178" s="227"/>
      <c r="G1178" s="227"/>
      <c r="H1178" s="238"/>
      <c r="I1178" s="238"/>
      <c r="J1178" s="11" t="s">
        <v>116</v>
      </c>
      <c r="K1178" s="7" t="s">
        <v>117</v>
      </c>
      <c r="L1178" s="7" t="s">
        <v>85</v>
      </c>
      <c r="M1178" s="7">
        <v>1</v>
      </c>
      <c r="N1178" s="239"/>
      <c r="O1178" s="238"/>
      <c r="P1178" s="238"/>
      <c r="Q1178" s="238"/>
      <c r="R1178" s="265"/>
      <c r="S1178" s="265"/>
      <c r="T1178" s="271"/>
      <c r="U1178" s="271"/>
      <c r="V1178" s="386"/>
      <c r="W1178" s="261"/>
      <c r="X1178" s="261"/>
      <c r="Y1178" s="386"/>
      <c r="Z1178" s="261"/>
      <c r="AA1178" s="261"/>
      <c r="AB1178" s="386"/>
      <c r="AC1178" s="239"/>
      <c r="AD1178" s="278"/>
      <c r="AE1178" s="278"/>
      <c r="AF1178" s="238"/>
      <c r="AG1178" s="239"/>
      <c r="AH1178" s="239"/>
      <c r="AI1178" s="239"/>
      <c r="AJ1178" s="238"/>
    </row>
    <row r="1179" spans="2:36" s="89" customFormat="1" ht="41.4" x14ac:dyDescent="0.3">
      <c r="B1179" s="238"/>
      <c r="C1179" s="238"/>
      <c r="D1179" s="238"/>
      <c r="E1179" s="227"/>
      <c r="F1179" s="227"/>
      <c r="G1179" s="227"/>
      <c r="H1179" s="238"/>
      <c r="I1179" s="238"/>
      <c r="J1179" s="11" t="s">
        <v>208</v>
      </c>
      <c r="K1179" s="7" t="s">
        <v>118</v>
      </c>
      <c r="L1179" s="7" t="s">
        <v>119</v>
      </c>
      <c r="M1179" s="7">
        <v>1</v>
      </c>
      <c r="N1179" s="239"/>
      <c r="O1179" s="238"/>
      <c r="P1179" s="238"/>
      <c r="Q1179" s="238"/>
      <c r="R1179" s="265"/>
      <c r="S1179" s="265"/>
      <c r="T1179" s="271"/>
      <c r="U1179" s="271"/>
      <c r="V1179" s="386"/>
      <c r="W1179" s="261"/>
      <c r="X1179" s="261"/>
      <c r="Y1179" s="386"/>
      <c r="Z1179" s="261"/>
      <c r="AA1179" s="261"/>
      <c r="AB1179" s="386"/>
      <c r="AC1179" s="239"/>
      <c r="AD1179" s="278"/>
      <c r="AE1179" s="278"/>
      <c r="AF1179" s="238"/>
      <c r="AG1179" s="239"/>
      <c r="AH1179" s="239"/>
      <c r="AI1179" s="239"/>
      <c r="AJ1179" s="238"/>
    </row>
    <row r="1180" spans="2:36" s="89" customFormat="1" ht="27.6" x14ac:dyDescent="0.3">
      <c r="B1180" s="238"/>
      <c r="C1180" s="238"/>
      <c r="D1180" s="238"/>
      <c r="E1180" s="227"/>
      <c r="F1180" s="227"/>
      <c r="G1180" s="227"/>
      <c r="H1180" s="238"/>
      <c r="I1180" s="238"/>
      <c r="J1180" s="11" t="s">
        <v>120</v>
      </c>
      <c r="K1180" s="7" t="s">
        <v>121</v>
      </c>
      <c r="L1180" s="7" t="s">
        <v>119</v>
      </c>
      <c r="M1180" s="63">
        <v>1</v>
      </c>
      <c r="N1180" s="239"/>
      <c r="O1180" s="238"/>
      <c r="P1180" s="238"/>
      <c r="Q1180" s="238"/>
      <c r="R1180" s="265"/>
      <c r="S1180" s="265"/>
      <c r="T1180" s="271"/>
      <c r="U1180" s="271"/>
      <c r="V1180" s="386"/>
      <c r="W1180" s="261"/>
      <c r="X1180" s="261"/>
      <c r="Y1180" s="386"/>
      <c r="Z1180" s="261"/>
      <c r="AA1180" s="261"/>
      <c r="AB1180" s="386"/>
      <c r="AC1180" s="239"/>
      <c r="AD1180" s="278"/>
      <c r="AE1180" s="278"/>
      <c r="AF1180" s="238"/>
      <c r="AG1180" s="239"/>
      <c r="AH1180" s="239"/>
      <c r="AI1180" s="239"/>
      <c r="AJ1180" s="238"/>
    </row>
    <row r="1181" spans="2:36" s="89" customFormat="1" ht="52.2" customHeight="1" x14ac:dyDescent="0.3">
      <c r="B1181" s="238" t="s">
        <v>499</v>
      </c>
      <c r="C1181" s="238" t="s">
        <v>511</v>
      </c>
      <c r="D1181" s="238" t="s">
        <v>66</v>
      </c>
      <c r="E1181" s="227" t="s">
        <v>67</v>
      </c>
      <c r="F1181" s="227" t="s">
        <v>132</v>
      </c>
      <c r="G1181" s="227" t="s">
        <v>69</v>
      </c>
      <c r="H1181" s="238" t="s">
        <v>70</v>
      </c>
      <c r="I1181" s="238" t="s">
        <v>79</v>
      </c>
      <c r="J1181" s="11" t="s">
        <v>113</v>
      </c>
      <c r="K1181" s="7" t="s">
        <v>114</v>
      </c>
      <c r="L1181" s="7" t="s">
        <v>115</v>
      </c>
      <c r="M1181" s="7">
        <v>1</v>
      </c>
      <c r="N1181" s="239" t="s">
        <v>108</v>
      </c>
      <c r="O1181" s="238" t="s">
        <v>164</v>
      </c>
      <c r="P1181" s="238" t="s">
        <v>75</v>
      </c>
      <c r="Q1181" s="238" t="s">
        <v>76</v>
      </c>
      <c r="R1181" s="265" t="s">
        <v>77</v>
      </c>
      <c r="S1181" s="265" t="s">
        <v>109</v>
      </c>
      <c r="T1181" s="271">
        <f>V1181+Y1181</f>
        <v>75970</v>
      </c>
      <c r="U1181" s="271" t="s">
        <v>98</v>
      </c>
      <c r="V1181" s="386">
        <v>64574.5</v>
      </c>
      <c r="W1181" s="261" t="s">
        <v>98</v>
      </c>
      <c r="X1181" s="261" t="s">
        <v>98</v>
      </c>
      <c r="Y1181" s="386">
        <v>11395.5</v>
      </c>
      <c r="Z1181" s="261" t="s">
        <v>98</v>
      </c>
      <c r="AA1181" s="261" t="s">
        <v>98</v>
      </c>
      <c r="AB1181" s="386">
        <v>6159.73</v>
      </c>
      <c r="AC1181" s="239" t="s">
        <v>80</v>
      </c>
      <c r="AD1181" s="278" t="s">
        <v>98</v>
      </c>
      <c r="AE1181" s="278">
        <f>+V1181+Y1181</f>
        <v>75970</v>
      </c>
      <c r="AF1181" s="238" t="s">
        <v>79</v>
      </c>
      <c r="AG1181" s="239" t="s">
        <v>33</v>
      </c>
      <c r="AH1181" s="239" t="s">
        <v>167</v>
      </c>
      <c r="AI1181" s="239" t="s">
        <v>232</v>
      </c>
      <c r="AJ1181" s="238"/>
    </row>
    <row r="1182" spans="2:36" s="89" customFormat="1" ht="55.2" x14ac:dyDescent="0.3">
      <c r="B1182" s="238"/>
      <c r="C1182" s="238"/>
      <c r="D1182" s="238"/>
      <c r="E1182" s="227"/>
      <c r="F1182" s="227"/>
      <c r="G1182" s="227"/>
      <c r="H1182" s="238"/>
      <c r="I1182" s="238"/>
      <c r="J1182" s="11" t="s">
        <v>116</v>
      </c>
      <c r="K1182" s="7" t="s">
        <v>117</v>
      </c>
      <c r="L1182" s="7" t="s">
        <v>85</v>
      </c>
      <c r="M1182" s="7">
        <v>1</v>
      </c>
      <c r="N1182" s="239"/>
      <c r="O1182" s="238"/>
      <c r="P1182" s="238"/>
      <c r="Q1182" s="238"/>
      <c r="R1182" s="265"/>
      <c r="S1182" s="265"/>
      <c r="T1182" s="271"/>
      <c r="U1182" s="271"/>
      <c r="V1182" s="386"/>
      <c r="W1182" s="261"/>
      <c r="X1182" s="261"/>
      <c r="Y1182" s="386"/>
      <c r="Z1182" s="261"/>
      <c r="AA1182" s="261"/>
      <c r="AB1182" s="386"/>
      <c r="AC1182" s="239"/>
      <c r="AD1182" s="278"/>
      <c r="AE1182" s="278"/>
      <c r="AF1182" s="238"/>
      <c r="AG1182" s="239"/>
      <c r="AH1182" s="239"/>
      <c r="AI1182" s="239"/>
      <c r="AJ1182" s="238"/>
    </row>
    <row r="1183" spans="2:36" s="89" customFormat="1" ht="41.4" x14ac:dyDescent="0.3">
      <c r="B1183" s="238"/>
      <c r="C1183" s="238"/>
      <c r="D1183" s="238"/>
      <c r="E1183" s="227"/>
      <c r="F1183" s="227"/>
      <c r="G1183" s="227"/>
      <c r="H1183" s="238"/>
      <c r="I1183" s="238"/>
      <c r="J1183" s="11" t="s">
        <v>208</v>
      </c>
      <c r="K1183" s="7" t="s">
        <v>118</v>
      </c>
      <c r="L1183" s="7" t="s">
        <v>119</v>
      </c>
      <c r="M1183" s="7">
        <v>1</v>
      </c>
      <c r="N1183" s="239"/>
      <c r="O1183" s="238"/>
      <c r="P1183" s="238"/>
      <c r="Q1183" s="238"/>
      <c r="R1183" s="265"/>
      <c r="S1183" s="265"/>
      <c r="T1183" s="271"/>
      <c r="U1183" s="271"/>
      <c r="V1183" s="386"/>
      <c r="W1183" s="261"/>
      <c r="X1183" s="261"/>
      <c r="Y1183" s="386"/>
      <c r="Z1183" s="261"/>
      <c r="AA1183" s="261"/>
      <c r="AB1183" s="386"/>
      <c r="AC1183" s="239"/>
      <c r="AD1183" s="278"/>
      <c r="AE1183" s="278"/>
      <c r="AF1183" s="238"/>
      <c r="AG1183" s="239"/>
      <c r="AH1183" s="239"/>
      <c r="AI1183" s="239"/>
      <c r="AJ1183" s="238"/>
    </row>
    <row r="1184" spans="2:36" s="89" customFormat="1" ht="48" customHeight="1" x14ac:dyDescent="0.3">
      <c r="B1184" s="238"/>
      <c r="C1184" s="238"/>
      <c r="D1184" s="238"/>
      <c r="E1184" s="227"/>
      <c r="F1184" s="227"/>
      <c r="G1184" s="227"/>
      <c r="H1184" s="238"/>
      <c r="I1184" s="238"/>
      <c r="J1184" s="11" t="s">
        <v>120</v>
      </c>
      <c r="K1184" s="7" t="s">
        <v>121</v>
      </c>
      <c r="L1184" s="7" t="s">
        <v>119</v>
      </c>
      <c r="M1184" s="7">
        <v>1</v>
      </c>
      <c r="N1184" s="239"/>
      <c r="O1184" s="238"/>
      <c r="P1184" s="238"/>
      <c r="Q1184" s="238"/>
      <c r="R1184" s="265"/>
      <c r="S1184" s="265"/>
      <c r="T1184" s="271"/>
      <c r="U1184" s="271"/>
      <c r="V1184" s="386"/>
      <c r="W1184" s="261"/>
      <c r="X1184" s="261"/>
      <c r="Y1184" s="386"/>
      <c r="Z1184" s="261"/>
      <c r="AA1184" s="261"/>
      <c r="AB1184" s="386"/>
      <c r="AC1184" s="239"/>
      <c r="AD1184" s="278"/>
      <c r="AE1184" s="278"/>
      <c r="AF1184" s="238"/>
      <c r="AG1184" s="239"/>
      <c r="AH1184" s="239"/>
      <c r="AI1184" s="239"/>
      <c r="AJ1184" s="238"/>
    </row>
    <row r="1185" spans="2:36" s="89" customFormat="1" ht="52.2" customHeight="1" x14ac:dyDescent="0.3">
      <c r="B1185" s="238" t="s">
        <v>1117</v>
      </c>
      <c r="C1185" s="238" t="s">
        <v>507</v>
      </c>
      <c r="D1185" s="238" t="s">
        <v>66</v>
      </c>
      <c r="E1185" s="227" t="s">
        <v>67</v>
      </c>
      <c r="F1185" s="227" t="s">
        <v>132</v>
      </c>
      <c r="G1185" s="227" t="s">
        <v>69</v>
      </c>
      <c r="H1185" s="238" t="s">
        <v>70</v>
      </c>
      <c r="I1185" s="238" t="s">
        <v>79</v>
      </c>
      <c r="J1185" s="11" t="s">
        <v>113</v>
      </c>
      <c r="K1185" s="7" t="s">
        <v>114</v>
      </c>
      <c r="L1185" s="7" t="s">
        <v>115</v>
      </c>
      <c r="M1185" s="7">
        <v>1</v>
      </c>
      <c r="N1185" s="239" t="s">
        <v>108</v>
      </c>
      <c r="O1185" s="238" t="s">
        <v>164</v>
      </c>
      <c r="P1185" s="238" t="s">
        <v>75</v>
      </c>
      <c r="Q1185" s="238" t="s">
        <v>76</v>
      </c>
      <c r="R1185" s="265" t="s">
        <v>77</v>
      </c>
      <c r="S1185" s="265" t="s">
        <v>109</v>
      </c>
      <c r="T1185" s="271">
        <f>V1185+Y1185</f>
        <v>47481.509999999995</v>
      </c>
      <c r="U1185" s="271" t="s">
        <v>98</v>
      </c>
      <c r="V1185" s="386">
        <v>40359.279999999999</v>
      </c>
      <c r="W1185" s="261" t="s">
        <v>98</v>
      </c>
      <c r="X1185" s="261" t="s">
        <v>98</v>
      </c>
      <c r="Y1185" s="386">
        <v>7122.23</v>
      </c>
      <c r="Z1185" s="261" t="s">
        <v>98</v>
      </c>
      <c r="AA1185" s="261" t="s">
        <v>98</v>
      </c>
      <c r="AB1185" s="386">
        <v>3561.12</v>
      </c>
      <c r="AC1185" s="239" t="s">
        <v>80</v>
      </c>
      <c r="AD1185" s="278" t="s">
        <v>98</v>
      </c>
      <c r="AE1185" s="278">
        <f>+V1185+Y1185</f>
        <v>47481.509999999995</v>
      </c>
      <c r="AF1185" s="238" t="s">
        <v>79</v>
      </c>
      <c r="AG1185" s="239" t="s">
        <v>33</v>
      </c>
      <c r="AH1185" s="239" t="s">
        <v>167</v>
      </c>
      <c r="AI1185" s="239" t="s">
        <v>232</v>
      </c>
      <c r="AJ1185" s="238"/>
    </row>
    <row r="1186" spans="2:36" s="89" customFormat="1" ht="55.2" x14ac:dyDescent="0.3">
      <c r="B1186" s="238"/>
      <c r="C1186" s="238"/>
      <c r="D1186" s="238"/>
      <c r="E1186" s="227"/>
      <c r="F1186" s="227"/>
      <c r="G1186" s="227"/>
      <c r="H1186" s="238"/>
      <c r="I1186" s="238"/>
      <c r="J1186" s="11" t="s">
        <v>116</v>
      </c>
      <c r="K1186" s="7" t="s">
        <v>117</v>
      </c>
      <c r="L1186" s="7" t="s">
        <v>85</v>
      </c>
      <c r="M1186" s="7">
        <v>1</v>
      </c>
      <c r="N1186" s="239"/>
      <c r="O1186" s="238"/>
      <c r="P1186" s="238"/>
      <c r="Q1186" s="238"/>
      <c r="R1186" s="265"/>
      <c r="S1186" s="265"/>
      <c r="T1186" s="271"/>
      <c r="U1186" s="271"/>
      <c r="V1186" s="386"/>
      <c r="W1186" s="261"/>
      <c r="X1186" s="261"/>
      <c r="Y1186" s="386"/>
      <c r="Z1186" s="261"/>
      <c r="AA1186" s="261"/>
      <c r="AB1186" s="386"/>
      <c r="AC1186" s="239"/>
      <c r="AD1186" s="278"/>
      <c r="AE1186" s="278"/>
      <c r="AF1186" s="238"/>
      <c r="AG1186" s="239"/>
      <c r="AH1186" s="239"/>
      <c r="AI1186" s="239"/>
      <c r="AJ1186" s="238"/>
    </row>
    <row r="1187" spans="2:36" s="89" customFormat="1" ht="41.4" x14ac:dyDescent="0.3">
      <c r="B1187" s="238"/>
      <c r="C1187" s="238"/>
      <c r="D1187" s="238"/>
      <c r="E1187" s="227"/>
      <c r="F1187" s="227"/>
      <c r="G1187" s="227"/>
      <c r="H1187" s="238"/>
      <c r="I1187" s="238"/>
      <c r="J1187" s="11" t="s">
        <v>208</v>
      </c>
      <c r="K1187" s="7" t="s">
        <v>118</v>
      </c>
      <c r="L1187" s="7" t="s">
        <v>119</v>
      </c>
      <c r="M1187" s="7">
        <v>1</v>
      </c>
      <c r="N1187" s="239"/>
      <c r="O1187" s="238"/>
      <c r="P1187" s="238"/>
      <c r="Q1187" s="238"/>
      <c r="R1187" s="265"/>
      <c r="S1187" s="265"/>
      <c r="T1187" s="271"/>
      <c r="U1187" s="271"/>
      <c r="V1187" s="386"/>
      <c r="W1187" s="261"/>
      <c r="X1187" s="261"/>
      <c r="Y1187" s="386"/>
      <c r="Z1187" s="261"/>
      <c r="AA1187" s="261"/>
      <c r="AB1187" s="386"/>
      <c r="AC1187" s="239"/>
      <c r="AD1187" s="278"/>
      <c r="AE1187" s="278"/>
      <c r="AF1187" s="238"/>
      <c r="AG1187" s="239"/>
      <c r="AH1187" s="239"/>
      <c r="AI1187" s="239"/>
      <c r="AJ1187" s="238"/>
    </row>
    <row r="1188" spans="2:36" s="89" customFormat="1" ht="27.6" x14ac:dyDescent="0.3">
      <c r="B1188" s="238"/>
      <c r="C1188" s="238"/>
      <c r="D1188" s="238"/>
      <c r="E1188" s="227"/>
      <c r="F1188" s="227"/>
      <c r="G1188" s="227"/>
      <c r="H1188" s="238"/>
      <c r="I1188" s="238"/>
      <c r="J1188" s="11" t="s">
        <v>120</v>
      </c>
      <c r="K1188" s="7" t="s">
        <v>121</v>
      </c>
      <c r="L1188" s="7" t="s">
        <v>119</v>
      </c>
      <c r="M1188" s="7">
        <v>1</v>
      </c>
      <c r="N1188" s="239"/>
      <c r="O1188" s="238"/>
      <c r="P1188" s="238"/>
      <c r="Q1188" s="238"/>
      <c r="R1188" s="265"/>
      <c r="S1188" s="265"/>
      <c r="T1188" s="271"/>
      <c r="U1188" s="271"/>
      <c r="V1188" s="386"/>
      <c r="W1188" s="261"/>
      <c r="X1188" s="261"/>
      <c r="Y1188" s="386"/>
      <c r="Z1188" s="261"/>
      <c r="AA1188" s="261"/>
      <c r="AB1188" s="386"/>
      <c r="AC1188" s="239"/>
      <c r="AD1188" s="278"/>
      <c r="AE1188" s="278"/>
      <c r="AF1188" s="238"/>
      <c r="AG1188" s="239"/>
      <c r="AH1188" s="239"/>
      <c r="AI1188" s="239"/>
      <c r="AJ1188" s="238"/>
    </row>
    <row r="1189" spans="2:36" s="89" customFormat="1" ht="52.2" customHeight="1" x14ac:dyDescent="0.3">
      <c r="B1189" s="270" t="s">
        <v>1051</v>
      </c>
      <c r="C1189" s="270" t="s">
        <v>221</v>
      </c>
      <c r="D1189" s="270" t="s">
        <v>66</v>
      </c>
      <c r="E1189" s="322" t="s">
        <v>67</v>
      </c>
      <c r="F1189" s="322" t="s">
        <v>800</v>
      </c>
      <c r="G1189" s="322" t="s">
        <v>69</v>
      </c>
      <c r="H1189" s="270" t="s">
        <v>70</v>
      </c>
      <c r="I1189" s="270" t="s">
        <v>79</v>
      </c>
      <c r="J1189" s="20" t="s">
        <v>113</v>
      </c>
      <c r="K1189" s="27" t="s">
        <v>114</v>
      </c>
      <c r="L1189" s="27" t="s">
        <v>115</v>
      </c>
      <c r="M1189" s="27">
        <v>2</v>
      </c>
      <c r="N1189" s="279" t="s">
        <v>108</v>
      </c>
      <c r="O1189" s="270" t="s">
        <v>360</v>
      </c>
      <c r="P1189" s="270" t="s">
        <v>75</v>
      </c>
      <c r="Q1189" s="270" t="s">
        <v>76</v>
      </c>
      <c r="R1189" s="310" t="s">
        <v>77</v>
      </c>
      <c r="S1189" s="310" t="s">
        <v>109</v>
      </c>
      <c r="T1189" s="286">
        <f>V1189+Y1189</f>
        <v>151940</v>
      </c>
      <c r="U1189" s="286">
        <f>+T1189/2</f>
        <v>75970</v>
      </c>
      <c r="V1189" s="269">
        <v>75970</v>
      </c>
      <c r="W1189" s="269" t="s">
        <v>79</v>
      </c>
      <c r="X1189" s="269" t="s">
        <v>79</v>
      </c>
      <c r="Y1189" s="269">
        <v>75970</v>
      </c>
      <c r="Z1189" s="269" t="s">
        <v>79</v>
      </c>
      <c r="AA1189" s="269" t="s">
        <v>79</v>
      </c>
      <c r="AB1189" s="269">
        <v>13212.17</v>
      </c>
      <c r="AC1189" s="279" t="s">
        <v>80</v>
      </c>
      <c r="AD1189" s="295">
        <f>V1189+Y1189</f>
        <v>151940</v>
      </c>
      <c r="AE1189" s="295" t="s">
        <v>79</v>
      </c>
      <c r="AF1189" s="279" t="s">
        <v>79</v>
      </c>
      <c r="AG1189" s="279" t="s">
        <v>33</v>
      </c>
      <c r="AH1189" s="279" t="s">
        <v>157</v>
      </c>
      <c r="AI1189" s="279" t="s">
        <v>158</v>
      </c>
      <c r="AJ1189" s="279"/>
    </row>
    <row r="1190" spans="2:36" s="89" customFormat="1" ht="55.2" x14ac:dyDescent="0.3">
      <c r="B1190" s="270"/>
      <c r="C1190" s="270"/>
      <c r="D1190" s="270"/>
      <c r="E1190" s="322"/>
      <c r="F1190" s="322"/>
      <c r="G1190" s="322"/>
      <c r="H1190" s="270"/>
      <c r="I1190" s="270"/>
      <c r="J1190" s="20" t="s">
        <v>116</v>
      </c>
      <c r="K1190" s="27" t="s">
        <v>117</v>
      </c>
      <c r="L1190" s="27" t="s">
        <v>85</v>
      </c>
      <c r="M1190" s="27">
        <v>2</v>
      </c>
      <c r="N1190" s="279"/>
      <c r="O1190" s="270"/>
      <c r="P1190" s="270"/>
      <c r="Q1190" s="270"/>
      <c r="R1190" s="310"/>
      <c r="S1190" s="310"/>
      <c r="T1190" s="286"/>
      <c r="U1190" s="286"/>
      <c r="V1190" s="269"/>
      <c r="W1190" s="269"/>
      <c r="X1190" s="269"/>
      <c r="Y1190" s="269"/>
      <c r="Z1190" s="269"/>
      <c r="AA1190" s="269"/>
      <c r="AB1190" s="269"/>
      <c r="AC1190" s="279"/>
      <c r="AD1190" s="295"/>
      <c r="AE1190" s="295"/>
      <c r="AF1190" s="270"/>
      <c r="AG1190" s="279"/>
      <c r="AH1190" s="279"/>
      <c r="AI1190" s="279"/>
      <c r="AJ1190" s="270"/>
    </row>
    <row r="1191" spans="2:36" s="89" customFormat="1" ht="41.4" x14ac:dyDescent="0.3">
      <c r="B1191" s="270"/>
      <c r="C1191" s="270"/>
      <c r="D1191" s="270"/>
      <c r="E1191" s="322"/>
      <c r="F1191" s="322"/>
      <c r="G1191" s="322"/>
      <c r="H1191" s="270"/>
      <c r="I1191" s="270"/>
      <c r="J1191" s="20" t="s">
        <v>208</v>
      </c>
      <c r="K1191" s="27" t="s">
        <v>118</v>
      </c>
      <c r="L1191" s="27" t="s">
        <v>119</v>
      </c>
      <c r="M1191" s="27">
        <v>2</v>
      </c>
      <c r="N1191" s="279"/>
      <c r="O1191" s="270"/>
      <c r="P1191" s="270"/>
      <c r="Q1191" s="270"/>
      <c r="R1191" s="310"/>
      <c r="S1191" s="310"/>
      <c r="T1191" s="286"/>
      <c r="U1191" s="286"/>
      <c r="V1191" s="269"/>
      <c r="W1191" s="269"/>
      <c r="X1191" s="269"/>
      <c r="Y1191" s="269"/>
      <c r="Z1191" s="269"/>
      <c r="AA1191" s="269"/>
      <c r="AB1191" s="269"/>
      <c r="AC1191" s="279"/>
      <c r="AD1191" s="295"/>
      <c r="AE1191" s="295"/>
      <c r="AF1191" s="270"/>
      <c r="AG1191" s="279"/>
      <c r="AH1191" s="279"/>
      <c r="AI1191" s="279"/>
      <c r="AJ1191" s="270"/>
    </row>
    <row r="1192" spans="2:36" s="89" customFormat="1" ht="27.6" x14ac:dyDescent="0.3">
      <c r="B1192" s="270"/>
      <c r="C1192" s="270"/>
      <c r="D1192" s="270"/>
      <c r="E1192" s="322"/>
      <c r="F1192" s="322"/>
      <c r="G1192" s="322"/>
      <c r="H1192" s="270"/>
      <c r="I1192" s="270"/>
      <c r="J1192" s="20" t="s">
        <v>120</v>
      </c>
      <c r="K1192" s="27" t="s">
        <v>121</v>
      </c>
      <c r="L1192" s="27" t="s">
        <v>119</v>
      </c>
      <c r="M1192" s="27">
        <v>2</v>
      </c>
      <c r="N1192" s="279"/>
      <c r="O1192" s="270"/>
      <c r="P1192" s="270"/>
      <c r="Q1192" s="270"/>
      <c r="R1192" s="310"/>
      <c r="S1192" s="310"/>
      <c r="T1192" s="286"/>
      <c r="U1192" s="286"/>
      <c r="V1192" s="269"/>
      <c r="W1192" s="269"/>
      <c r="X1192" s="269"/>
      <c r="Y1192" s="269"/>
      <c r="Z1192" s="269"/>
      <c r="AA1192" s="269"/>
      <c r="AB1192" s="269"/>
      <c r="AC1192" s="279"/>
      <c r="AD1192" s="295"/>
      <c r="AE1192" s="295"/>
      <c r="AF1192" s="270"/>
      <c r="AG1192" s="279"/>
      <c r="AH1192" s="279"/>
      <c r="AI1192" s="279"/>
      <c r="AJ1192" s="270"/>
    </row>
    <row r="1193" spans="2:36" s="79" customFormat="1" ht="132" customHeight="1" x14ac:dyDescent="0.3">
      <c r="B1193" s="238" t="s">
        <v>218</v>
      </c>
      <c r="C1193" s="238" t="s">
        <v>222</v>
      </c>
      <c r="D1193" s="238" t="s">
        <v>106</v>
      </c>
      <c r="E1193" s="227" t="s">
        <v>67</v>
      </c>
      <c r="F1193" s="227" t="s">
        <v>799</v>
      </c>
      <c r="G1193" s="227" t="s">
        <v>147</v>
      </c>
      <c r="H1193" s="238" t="s">
        <v>70</v>
      </c>
      <c r="I1193" s="238" t="s">
        <v>79</v>
      </c>
      <c r="J1193" s="11" t="s">
        <v>207</v>
      </c>
      <c r="K1193" s="7" t="s">
        <v>107</v>
      </c>
      <c r="L1193" s="7" t="s">
        <v>86</v>
      </c>
      <c r="M1193" s="7">
        <v>40</v>
      </c>
      <c r="N1193" s="239" t="s">
        <v>108</v>
      </c>
      <c r="O1193" s="238" t="s">
        <v>360</v>
      </c>
      <c r="P1193" s="238" t="s">
        <v>75</v>
      </c>
      <c r="Q1193" s="238" t="s">
        <v>76</v>
      </c>
      <c r="R1193" s="265" t="s">
        <v>77</v>
      </c>
      <c r="S1193" s="265" t="s">
        <v>109</v>
      </c>
      <c r="T1193" s="271">
        <f>V1193+Y1193</f>
        <v>74900</v>
      </c>
      <c r="U1193" s="271">
        <f>T1193/M1194</f>
        <v>74900</v>
      </c>
      <c r="V1193" s="261">
        <v>37450</v>
      </c>
      <c r="W1193" s="261" t="s">
        <v>79</v>
      </c>
      <c r="X1193" s="261" t="s">
        <v>79</v>
      </c>
      <c r="Y1193" s="261">
        <v>37450</v>
      </c>
      <c r="Z1193" s="261" t="s">
        <v>98</v>
      </c>
      <c r="AA1193" s="261" t="s">
        <v>79</v>
      </c>
      <c r="AB1193" s="261">
        <v>6513.0450000000001</v>
      </c>
      <c r="AC1193" s="239" t="s">
        <v>149</v>
      </c>
      <c r="AD1193" s="278">
        <f>V1193+Y1193</f>
        <v>74900</v>
      </c>
      <c r="AE1193" s="278" t="s">
        <v>79</v>
      </c>
      <c r="AF1193" s="239" t="s">
        <v>79</v>
      </c>
      <c r="AG1193" s="239" t="s">
        <v>33</v>
      </c>
      <c r="AH1193" s="239" t="s">
        <v>157</v>
      </c>
      <c r="AI1193" s="239" t="s">
        <v>158</v>
      </c>
      <c r="AJ1193" s="247"/>
    </row>
    <row r="1194" spans="2:36" s="79" customFormat="1" ht="86.1" customHeight="1" x14ac:dyDescent="0.3">
      <c r="B1194" s="238"/>
      <c r="C1194" s="238"/>
      <c r="D1194" s="238"/>
      <c r="E1194" s="227"/>
      <c r="F1194" s="227"/>
      <c r="G1194" s="227"/>
      <c r="H1194" s="238"/>
      <c r="I1194" s="238"/>
      <c r="J1194" s="11" t="s">
        <v>111</v>
      </c>
      <c r="K1194" s="7" t="s">
        <v>112</v>
      </c>
      <c r="L1194" s="7" t="s">
        <v>85</v>
      </c>
      <c r="M1194" s="7">
        <v>1</v>
      </c>
      <c r="N1194" s="239"/>
      <c r="O1194" s="238"/>
      <c r="P1194" s="238"/>
      <c r="Q1194" s="238"/>
      <c r="R1194" s="265"/>
      <c r="S1194" s="265"/>
      <c r="T1194" s="271"/>
      <c r="U1194" s="271"/>
      <c r="V1194" s="261"/>
      <c r="W1194" s="261"/>
      <c r="X1194" s="261"/>
      <c r="Y1194" s="261"/>
      <c r="Z1194" s="261"/>
      <c r="AA1194" s="261"/>
      <c r="AB1194" s="261"/>
      <c r="AC1194" s="239"/>
      <c r="AD1194" s="278"/>
      <c r="AE1194" s="278"/>
      <c r="AF1194" s="238"/>
      <c r="AG1194" s="239"/>
      <c r="AH1194" s="239"/>
      <c r="AI1194" s="239"/>
      <c r="AJ1194" s="232"/>
    </row>
    <row r="1195" spans="2:36" s="79" customFormat="1" ht="59.1" customHeight="1" x14ac:dyDescent="0.3">
      <c r="B1195" s="238"/>
      <c r="C1195" s="238"/>
      <c r="D1195" s="238"/>
      <c r="E1195" s="227"/>
      <c r="F1195" s="227"/>
      <c r="G1195" s="227"/>
      <c r="H1195" s="238"/>
      <c r="I1195" s="238"/>
      <c r="J1195" s="11" t="s">
        <v>127</v>
      </c>
      <c r="K1195" s="7" t="s">
        <v>128</v>
      </c>
      <c r="L1195" s="7" t="s">
        <v>85</v>
      </c>
      <c r="M1195" s="63">
        <v>35</v>
      </c>
      <c r="N1195" s="239"/>
      <c r="O1195" s="238"/>
      <c r="P1195" s="238"/>
      <c r="Q1195" s="238"/>
      <c r="R1195" s="265"/>
      <c r="S1195" s="265"/>
      <c r="T1195" s="271"/>
      <c r="U1195" s="271"/>
      <c r="V1195" s="261"/>
      <c r="W1195" s="261"/>
      <c r="X1195" s="261"/>
      <c r="Y1195" s="261"/>
      <c r="Z1195" s="261"/>
      <c r="AA1195" s="261"/>
      <c r="AB1195" s="261"/>
      <c r="AC1195" s="239"/>
      <c r="AD1195" s="278"/>
      <c r="AE1195" s="278"/>
      <c r="AF1195" s="238"/>
      <c r="AG1195" s="239"/>
      <c r="AH1195" s="239"/>
      <c r="AI1195" s="239"/>
      <c r="AJ1195" s="233"/>
    </row>
    <row r="1196" spans="2:36" s="79" customFormat="1" ht="132" customHeight="1" x14ac:dyDescent="0.3">
      <c r="B1196" s="238" t="s">
        <v>219</v>
      </c>
      <c r="C1196" s="238" t="s">
        <v>223</v>
      </c>
      <c r="D1196" s="238" t="s">
        <v>106</v>
      </c>
      <c r="E1196" s="227" t="s">
        <v>67</v>
      </c>
      <c r="F1196" s="227" t="s">
        <v>799</v>
      </c>
      <c r="G1196" s="227" t="s">
        <v>147</v>
      </c>
      <c r="H1196" s="238" t="s">
        <v>70</v>
      </c>
      <c r="I1196" s="238" t="s">
        <v>79</v>
      </c>
      <c r="J1196" s="11" t="s">
        <v>207</v>
      </c>
      <c r="K1196" s="7" t="s">
        <v>107</v>
      </c>
      <c r="L1196" s="7" t="s">
        <v>86</v>
      </c>
      <c r="M1196" s="7">
        <v>40</v>
      </c>
      <c r="N1196" s="239" t="s">
        <v>108</v>
      </c>
      <c r="O1196" s="238" t="s">
        <v>360</v>
      </c>
      <c r="P1196" s="238" t="s">
        <v>75</v>
      </c>
      <c r="Q1196" s="238" t="s">
        <v>76</v>
      </c>
      <c r="R1196" s="265" t="s">
        <v>77</v>
      </c>
      <c r="S1196" s="265" t="s">
        <v>109</v>
      </c>
      <c r="T1196" s="271">
        <f>V1196+Y1196</f>
        <v>85600</v>
      </c>
      <c r="U1196" s="271">
        <f>T1196</f>
        <v>85600</v>
      </c>
      <c r="V1196" s="261">
        <v>42800</v>
      </c>
      <c r="W1196" s="261" t="s">
        <v>79</v>
      </c>
      <c r="X1196" s="261" t="s">
        <v>79</v>
      </c>
      <c r="Y1196" s="261">
        <v>42800</v>
      </c>
      <c r="Z1196" s="261" t="s">
        <v>98</v>
      </c>
      <c r="AA1196" s="261" t="s">
        <v>79</v>
      </c>
      <c r="AB1196" s="261">
        <v>7443.48</v>
      </c>
      <c r="AC1196" s="239" t="s">
        <v>149</v>
      </c>
      <c r="AD1196" s="278">
        <f>V1196+Y1196</f>
        <v>85600</v>
      </c>
      <c r="AE1196" s="278" t="s">
        <v>79</v>
      </c>
      <c r="AF1196" s="239" t="s">
        <v>79</v>
      </c>
      <c r="AG1196" s="239" t="s">
        <v>33</v>
      </c>
      <c r="AH1196" s="239" t="s">
        <v>157</v>
      </c>
      <c r="AI1196" s="239" t="s">
        <v>158</v>
      </c>
      <c r="AJ1196" s="239"/>
    </row>
    <row r="1197" spans="2:36" s="79" customFormat="1" ht="86.1" customHeight="1" x14ac:dyDescent="0.3">
      <c r="B1197" s="238"/>
      <c r="C1197" s="238"/>
      <c r="D1197" s="238"/>
      <c r="E1197" s="227"/>
      <c r="F1197" s="227"/>
      <c r="G1197" s="227"/>
      <c r="H1197" s="238"/>
      <c r="I1197" s="238"/>
      <c r="J1197" s="11" t="s">
        <v>111</v>
      </c>
      <c r="K1197" s="7" t="s">
        <v>112</v>
      </c>
      <c r="L1197" s="7" t="s">
        <v>85</v>
      </c>
      <c r="M1197" s="7">
        <v>1</v>
      </c>
      <c r="N1197" s="239"/>
      <c r="O1197" s="238"/>
      <c r="P1197" s="238"/>
      <c r="Q1197" s="238"/>
      <c r="R1197" s="265"/>
      <c r="S1197" s="265"/>
      <c r="T1197" s="271"/>
      <c r="U1197" s="271"/>
      <c r="V1197" s="261"/>
      <c r="W1197" s="261"/>
      <c r="X1197" s="261"/>
      <c r="Y1197" s="261"/>
      <c r="Z1197" s="261"/>
      <c r="AA1197" s="261"/>
      <c r="AB1197" s="261"/>
      <c r="AC1197" s="239"/>
      <c r="AD1197" s="278"/>
      <c r="AE1197" s="278"/>
      <c r="AF1197" s="238"/>
      <c r="AG1197" s="239"/>
      <c r="AH1197" s="239"/>
      <c r="AI1197" s="239"/>
      <c r="AJ1197" s="238"/>
    </row>
    <row r="1198" spans="2:36" s="79" customFormat="1" ht="59.1" customHeight="1" x14ac:dyDescent="0.3">
      <c r="B1198" s="238"/>
      <c r="C1198" s="238"/>
      <c r="D1198" s="238"/>
      <c r="E1198" s="227"/>
      <c r="F1198" s="227"/>
      <c r="G1198" s="227"/>
      <c r="H1198" s="238"/>
      <c r="I1198" s="238"/>
      <c r="J1198" s="11" t="s">
        <v>127</v>
      </c>
      <c r="K1198" s="7" t="s">
        <v>128</v>
      </c>
      <c r="L1198" s="7" t="s">
        <v>85</v>
      </c>
      <c r="M1198" s="63">
        <v>40</v>
      </c>
      <c r="N1198" s="239"/>
      <c r="O1198" s="238"/>
      <c r="P1198" s="238"/>
      <c r="Q1198" s="238"/>
      <c r="R1198" s="265"/>
      <c r="S1198" s="265"/>
      <c r="T1198" s="271"/>
      <c r="U1198" s="271"/>
      <c r="V1198" s="261"/>
      <c r="W1198" s="261"/>
      <c r="X1198" s="261"/>
      <c r="Y1198" s="261"/>
      <c r="Z1198" s="261"/>
      <c r="AA1198" s="261"/>
      <c r="AB1198" s="261"/>
      <c r="AC1198" s="239"/>
      <c r="AD1198" s="278"/>
      <c r="AE1198" s="278"/>
      <c r="AF1198" s="238"/>
      <c r="AG1198" s="239"/>
      <c r="AH1198" s="239"/>
      <c r="AI1198" s="239"/>
      <c r="AJ1198" s="238"/>
    </row>
    <row r="1199" spans="2:36" s="79" customFormat="1" ht="95.1" customHeight="1" x14ac:dyDescent="0.3">
      <c r="B1199" s="238" t="s">
        <v>224</v>
      </c>
      <c r="C1199" s="238" t="s">
        <v>225</v>
      </c>
      <c r="D1199" s="238" t="s">
        <v>106</v>
      </c>
      <c r="E1199" s="227" t="s">
        <v>67</v>
      </c>
      <c r="F1199" s="227" t="s">
        <v>808</v>
      </c>
      <c r="G1199" s="227" t="s">
        <v>147</v>
      </c>
      <c r="H1199" s="238" t="s">
        <v>70</v>
      </c>
      <c r="I1199" s="238" t="s">
        <v>79</v>
      </c>
      <c r="J1199" s="11" t="s">
        <v>207</v>
      </c>
      <c r="K1199" s="7" t="s">
        <v>107</v>
      </c>
      <c r="L1199" s="7" t="s">
        <v>86</v>
      </c>
      <c r="M1199" s="7">
        <v>40</v>
      </c>
      <c r="N1199" s="239" t="s">
        <v>108</v>
      </c>
      <c r="O1199" s="238" t="s">
        <v>360</v>
      </c>
      <c r="P1199" s="238" t="s">
        <v>75</v>
      </c>
      <c r="Q1199" s="238" t="s">
        <v>76</v>
      </c>
      <c r="R1199" s="265" t="s">
        <v>77</v>
      </c>
      <c r="S1199" s="265" t="s">
        <v>109</v>
      </c>
      <c r="T1199" s="271">
        <f>V1199+Y1199</f>
        <v>32100</v>
      </c>
      <c r="U1199" s="271">
        <f>T1199</f>
        <v>32100</v>
      </c>
      <c r="V1199" s="261">
        <v>16050</v>
      </c>
      <c r="W1199" s="261" t="s">
        <v>79</v>
      </c>
      <c r="X1199" s="261" t="s">
        <v>79</v>
      </c>
      <c r="Y1199" s="261">
        <v>16050</v>
      </c>
      <c r="Z1199" s="261" t="s">
        <v>98</v>
      </c>
      <c r="AA1199" s="261" t="s">
        <v>79</v>
      </c>
      <c r="AB1199" s="261">
        <v>2791.31</v>
      </c>
      <c r="AC1199" s="239" t="s">
        <v>149</v>
      </c>
      <c r="AD1199" s="278">
        <f>V1199+Y1199</f>
        <v>32100</v>
      </c>
      <c r="AE1199" s="278" t="s">
        <v>79</v>
      </c>
      <c r="AF1199" s="239" t="s">
        <v>79</v>
      </c>
      <c r="AG1199" s="239" t="s">
        <v>33</v>
      </c>
      <c r="AH1199" s="239" t="s">
        <v>157</v>
      </c>
      <c r="AI1199" s="239" t="s">
        <v>158</v>
      </c>
      <c r="AJ1199" s="239"/>
    </row>
    <row r="1200" spans="2:36" s="79" customFormat="1" ht="52.2" customHeight="1" x14ac:dyDescent="0.3">
      <c r="B1200" s="238"/>
      <c r="C1200" s="238"/>
      <c r="D1200" s="238"/>
      <c r="E1200" s="227"/>
      <c r="F1200" s="227"/>
      <c r="G1200" s="227"/>
      <c r="H1200" s="238"/>
      <c r="I1200" s="238"/>
      <c r="J1200" s="11" t="s">
        <v>111</v>
      </c>
      <c r="K1200" s="7" t="s">
        <v>112</v>
      </c>
      <c r="L1200" s="7" t="s">
        <v>85</v>
      </c>
      <c r="M1200" s="7">
        <v>1</v>
      </c>
      <c r="N1200" s="239"/>
      <c r="O1200" s="238"/>
      <c r="P1200" s="238"/>
      <c r="Q1200" s="238"/>
      <c r="R1200" s="265"/>
      <c r="S1200" s="265"/>
      <c r="T1200" s="271"/>
      <c r="U1200" s="271"/>
      <c r="V1200" s="261"/>
      <c r="W1200" s="261"/>
      <c r="X1200" s="261"/>
      <c r="Y1200" s="261"/>
      <c r="Z1200" s="261"/>
      <c r="AA1200" s="261"/>
      <c r="AB1200" s="261"/>
      <c r="AC1200" s="239"/>
      <c r="AD1200" s="278"/>
      <c r="AE1200" s="278"/>
      <c r="AF1200" s="238"/>
      <c r="AG1200" s="239"/>
      <c r="AH1200" s="239"/>
      <c r="AI1200" s="239"/>
      <c r="AJ1200" s="238"/>
    </row>
    <row r="1201" spans="2:36" s="79" customFormat="1" ht="59.1" customHeight="1" x14ac:dyDescent="0.3">
      <c r="B1201" s="238"/>
      <c r="C1201" s="238"/>
      <c r="D1201" s="238"/>
      <c r="E1201" s="227"/>
      <c r="F1201" s="227"/>
      <c r="G1201" s="227"/>
      <c r="H1201" s="238"/>
      <c r="I1201" s="238"/>
      <c r="J1201" s="11" t="s">
        <v>127</v>
      </c>
      <c r="K1201" s="7" t="s">
        <v>128</v>
      </c>
      <c r="L1201" s="7" t="s">
        <v>85</v>
      </c>
      <c r="M1201" s="63">
        <v>15</v>
      </c>
      <c r="N1201" s="239"/>
      <c r="O1201" s="238"/>
      <c r="P1201" s="238"/>
      <c r="Q1201" s="238"/>
      <c r="R1201" s="265"/>
      <c r="S1201" s="265"/>
      <c r="T1201" s="271"/>
      <c r="U1201" s="271"/>
      <c r="V1201" s="261"/>
      <c r="W1201" s="261"/>
      <c r="X1201" s="261"/>
      <c r="Y1201" s="261"/>
      <c r="Z1201" s="261"/>
      <c r="AA1201" s="261"/>
      <c r="AB1201" s="261"/>
      <c r="AC1201" s="239"/>
      <c r="AD1201" s="278"/>
      <c r="AE1201" s="278"/>
      <c r="AF1201" s="238"/>
      <c r="AG1201" s="239"/>
      <c r="AH1201" s="239"/>
      <c r="AI1201" s="239"/>
      <c r="AJ1201" s="238"/>
    </row>
    <row r="1202" spans="2:36" s="79" customFormat="1" ht="95.1" customHeight="1" x14ac:dyDescent="0.3">
      <c r="B1202" s="238" t="s">
        <v>226</v>
      </c>
      <c r="C1202" s="238" t="s">
        <v>227</v>
      </c>
      <c r="D1202" s="238" t="s">
        <v>106</v>
      </c>
      <c r="E1202" s="227" t="s">
        <v>67</v>
      </c>
      <c r="F1202" s="227" t="s">
        <v>799</v>
      </c>
      <c r="G1202" s="227" t="s">
        <v>147</v>
      </c>
      <c r="H1202" s="238" t="s">
        <v>70</v>
      </c>
      <c r="I1202" s="238" t="s">
        <v>79</v>
      </c>
      <c r="J1202" s="11" t="s">
        <v>207</v>
      </c>
      <c r="K1202" s="7" t="s">
        <v>107</v>
      </c>
      <c r="L1202" s="7" t="s">
        <v>86</v>
      </c>
      <c r="M1202" s="7">
        <v>40</v>
      </c>
      <c r="N1202" s="239" t="s">
        <v>108</v>
      </c>
      <c r="O1202" s="238" t="s">
        <v>360</v>
      </c>
      <c r="P1202" s="238" t="s">
        <v>75</v>
      </c>
      <c r="Q1202" s="238" t="s">
        <v>76</v>
      </c>
      <c r="R1202" s="265" t="s">
        <v>77</v>
      </c>
      <c r="S1202" s="265" t="s">
        <v>109</v>
      </c>
      <c r="T1202" s="271">
        <f>V1202+Y1202</f>
        <v>203300</v>
      </c>
      <c r="U1202" s="271">
        <f>T1202</f>
        <v>203300</v>
      </c>
      <c r="V1202" s="261">
        <v>101650</v>
      </c>
      <c r="W1202" s="261" t="s">
        <v>79</v>
      </c>
      <c r="X1202" s="261" t="s">
        <v>79</v>
      </c>
      <c r="Y1202" s="261">
        <v>101650</v>
      </c>
      <c r="Z1202" s="261" t="s">
        <v>98</v>
      </c>
      <c r="AA1202" s="261" t="s">
        <v>79</v>
      </c>
      <c r="AB1202" s="261">
        <v>17678.259999999998</v>
      </c>
      <c r="AC1202" s="239" t="s">
        <v>149</v>
      </c>
      <c r="AD1202" s="278">
        <f>V1202+Y1202</f>
        <v>203300</v>
      </c>
      <c r="AE1202" s="278" t="s">
        <v>79</v>
      </c>
      <c r="AF1202" s="239" t="s">
        <v>79</v>
      </c>
      <c r="AG1202" s="239" t="s">
        <v>33</v>
      </c>
      <c r="AH1202" s="239" t="s">
        <v>157</v>
      </c>
      <c r="AI1202" s="239" t="s">
        <v>158</v>
      </c>
      <c r="AJ1202" s="239"/>
    </row>
    <row r="1203" spans="2:36" s="79" customFormat="1" ht="59.1" customHeight="1" x14ac:dyDescent="0.3">
      <c r="B1203" s="238"/>
      <c r="C1203" s="238"/>
      <c r="D1203" s="238"/>
      <c r="E1203" s="227"/>
      <c r="F1203" s="227"/>
      <c r="G1203" s="227"/>
      <c r="H1203" s="238"/>
      <c r="I1203" s="238"/>
      <c r="J1203" s="11" t="s">
        <v>111</v>
      </c>
      <c r="K1203" s="7" t="s">
        <v>112</v>
      </c>
      <c r="L1203" s="7" t="s">
        <v>85</v>
      </c>
      <c r="M1203" s="7">
        <v>1</v>
      </c>
      <c r="N1203" s="239"/>
      <c r="O1203" s="238"/>
      <c r="P1203" s="238"/>
      <c r="Q1203" s="238"/>
      <c r="R1203" s="265"/>
      <c r="S1203" s="265"/>
      <c r="T1203" s="271"/>
      <c r="U1203" s="271"/>
      <c r="V1203" s="261"/>
      <c r="W1203" s="261"/>
      <c r="X1203" s="261"/>
      <c r="Y1203" s="261"/>
      <c r="Z1203" s="261"/>
      <c r="AA1203" s="261"/>
      <c r="AB1203" s="261"/>
      <c r="AC1203" s="239"/>
      <c r="AD1203" s="278"/>
      <c r="AE1203" s="278"/>
      <c r="AF1203" s="238"/>
      <c r="AG1203" s="239"/>
      <c r="AH1203" s="239"/>
      <c r="AI1203" s="239"/>
      <c r="AJ1203" s="238"/>
    </row>
    <row r="1204" spans="2:36" s="79" customFormat="1" ht="59.1" customHeight="1" x14ac:dyDescent="0.3">
      <c r="B1204" s="238"/>
      <c r="C1204" s="238"/>
      <c r="D1204" s="238"/>
      <c r="E1204" s="227"/>
      <c r="F1204" s="227"/>
      <c r="G1204" s="227"/>
      <c r="H1204" s="238"/>
      <c r="I1204" s="238"/>
      <c r="J1204" s="11" t="s">
        <v>127</v>
      </c>
      <c r="K1204" s="7" t="s">
        <v>128</v>
      </c>
      <c r="L1204" s="7" t="s">
        <v>85</v>
      </c>
      <c r="M1204" s="63">
        <v>95</v>
      </c>
      <c r="N1204" s="239"/>
      <c r="O1204" s="238"/>
      <c r="P1204" s="238"/>
      <c r="Q1204" s="238"/>
      <c r="R1204" s="265"/>
      <c r="S1204" s="265"/>
      <c r="T1204" s="271"/>
      <c r="U1204" s="271"/>
      <c r="V1204" s="261"/>
      <c r="W1204" s="261"/>
      <c r="X1204" s="261"/>
      <c r="Y1204" s="261"/>
      <c r="Z1204" s="261"/>
      <c r="AA1204" s="261"/>
      <c r="AB1204" s="261"/>
      <c r="AC1204" s="239"/>
      <c r="AD1204" s="278"/>
      <c r="AE1204" s="278"/>
      <c r="AF1204" s="238"/>
      <c r="AG1204" s="239"/>
      <c r="AH1204" s="239"/>
      <c r="AI1204" s="239"/>
      <c r="AJ1204" s="238"/>
    </row>
    <row r="1205" spans="2:36" s="79" customFormat="1" ht="132" customHeight="1" x14ac:dyDescent="0.3">
      <c r="B1205" s="270" t="s">
        <v>1052</v>
      </c>
      <c r="C1205" s="270" t="s">
        <v>222</v>
      </c>
      <c r="D1205" s="270" t="s">
        <v>106</v>
      </c>
      <c r="E1205" s="322" t="s">
        <v>67</v>
      </c>
      <c r="F1205" s="322" t="s">
        <v>799</v>
      </c>
      <c r="G1205" s="322" t="s">
        <v>147</v>
      </c>
      <c r="H1205" s="270" t="s">
        <v>70</v>
      </c>
      <c r="I1205" s="270" t="s">
        <v>79</v>
      </c>
      <c r="J1205" s="20" t="s">
        <v>207</v>
      </c>
      <c r="K1205" s="27" t="s">
        <v>107</v>
      </c>
      <c r="L1205" s="27" t="s">
        <v>86</v>
      </c>
      <c r="M1205" s="27">
        <v>40</v>
      </c>
      <c r="N1205" s="279" t="s">
        <v>108</v>
      </c>
      <c r="O1205" s="270" t="s">
        <v>360</v>
      </c>
      <c r="P1205" s="270" t="s">
        <v>75</v>
      </c>
      <c r="Q1205" s="270" t="s">
        <v>76</v>
      </c>
      <c r="R1205" s="310" t="s">
        <v>77</v>
      </c>
      <c r="S1205" s="310" t="s">
        <v>109</v>
      </c>
      <c r="T1205" s="286">
        <f>V1205+Y1205</f>
        <v>74900</v>
      </c>
      <c r="U1205" s="286">
        <f>T1205</f>
        <v>74900</v>
      </c>
      <c r="V1205" s="269">
        <v>37450</v>
      </c>
      <c r="W1205" s="269" t="s">
        <v>79</v>
      </c>
      <c r="X1205" s="269" t="s">
        <v>79</v>
      </c>
      <c r="Y1205" s="269">
        <v>37450</v>
      </c>
      <c r="Z1205" s="269" t="s">
        <v>98</v>
      </c>
      <c r="AA1205" s="269" t="s">
        <v>79</v>
      </c>
      <c r="AB1205" s="269">
        <v>6513.0450000000001</v>
      </c>
      <c r="AC1205" s="279" t="s">
        <v>149</v>
      </c>
      <c r="AD1205" s="295">
        <f>V1205+Y1205</f>
        <v>74900</v>
      </c>
      <c r="AE1205" s="295" t="s">
        <v>79</v>
      </c>
      <c r="AF1205" s="279" t="s">
        <v>79</v>
      </c>
      <c r="AG1205" s="279" t="s">
        <v>33</v>
      </c>
      <c r="AH1205" s="279" t="s">
        <v>247</v>
      </c>
      <c r="AI1205" s="279" t="s">
        <v>252</v>
      </c>
      <c r="AJ1205" s="279"/>
    </row>
    <row r="1206" spans="2:36" s="79" customFormat="1" ht="86.1" customHeight="1" x14ac:dyDescent="0.3">
      <c r="B1206" s="270"/>
      <c r="C1206" s="270"/>
      <c r="D1206" s="270"/>
      <c r="E1206" s="322"/>
      <c r="F1206" s="322"/>
      <c r="G1206" s="322"/>
      <c r="H1206" s="270"/>
      <c r="I1206" s="270"/>
      <c r="J1206" s="20" t="s">
        <v>111</v>
      </c>
      <c r="K1206" s="27" t="s">
        <v>112</v>
      </c>
      <c r="L1206" s="27" t="s">
        <v>85</v>
      </c>
      <c r="M1206" s="27">
        <v>1</v>
      </c>
      <c r="N1206" s="279"/>
      <c r="O1206" s="270"/>
      <c r="P1206" s="270"/>
      <c r="Q1206" s="270"/>
      <c r="R1206" s="310"/>
      <c r="S1206" s="310"/>
      <c r="T1206" s="286"/>
      <c r="U1206" s="286"/>
      <c r="V1206" s="269"/>
      <c r="W1206" s="269"/>
      <c r="X1206" s="269"/>
      <c r="Y1206" s="269"/>
      <c r="Z1206" s="269"/>
      <c r="AA1206" s="269"/>
      <c r="AB1206" s="269"/>
      <c r="AC1206" s="279"/>
      <c r="AD1206" s="295"/>
      <c r="AE1206" s="295"/>
      <c r="AF1206" s="270"/>
      <c r="AG1206" s="279"/>
      <c r="AH1206" s="279"/>
      <c r="AI1206" s="279"/>
      <c r="AJ1206" s="270"/>
    </row>
    <row r="1207" spans="2:36" s="79" customFormat="1" ht="59.1" customHeight="1" x14ac:dyDescent="0.3">
      <c r="B1207" s="270"/>
      <c r="C1207" s="270"/>
      <c r="D1207" s="270"/>
      <c r="E1207" s="322"/>
      <c r="F1207" s="322"/>
      <c r="G1207" s="322"/>
      <c r="H1207" s="270"/>
      <c r="I1207" s="270"/>
      <c r="J1207" s="20" t="s">
        <v>127</v>
      </c>
      <c r="K1207" s="27" t="s">
        <v>128</v>
      </c>
      <c r="L1207" s="27" t="s">
        <v>85</v>
      </c>
      <c r="M1207" s="61">
        <v>35</v>
      </c>
      <c r="N1207" s="279"/>
      <c r="O1207" s="270"/>
      <c r="P1207" s="270"/>
      <c r="Q1207" s="270"/>
      <c r="R1207" s="310"/>
      <c r="S1207" s="310"/>
      <c r="T1207" s="286"/>
      <c r="U1207" s="286"/>
      <c r="V1207" s="269"/>
      <c r="W1207" s="269"/>
      <c r="X1207" s="269"/>
      <c r="Y1207" s="269"/>
      <c r="Z1207" s="269"/>
      <c r="AA1207" s="269"/>
      <c r="AB1207" s="269"/>
      <c r="AC1207" s="279"/>
      <c r="AD1207" s="295"/>
      <c r="AE1207" s="295"/>
      <c r="AF1207" s="270"/>
      <c r="AG1207" s="279"/>
      <c r="AH1207" s="279"/>
      <c r="AI1207" s="279"/>
      <c r="AJ1207" s="270"/>
    </row>
    <row r="1208" spans="2:36" s="89" customFormat="1" ht="70.5" customHeight="1" x14ac:dyDescent="0.3">
      <c r="B1208" s="238" t="s">
        <v>228</v>
      </c>
      <c r="C1208" s="238" t="s">
        <v>221</v>
      </c>
      <c r="D1208" s="238" t="s">
        <v>66</v>
      </c>
      <c r="E1208" s="227" t="s">
        <v>67</v>
      </c>
      <c r="F1208" s="227" t="s">
        <v>800</v>
      </c>
      <c r="G1208" s="227" t="s">
        <v>69</v>
      </c>
      <c r="H1208" s="238" t="s">
        <v>70</v>
      </c>
      <c r="I1208" s="238" t="s">
        <v>79</v>
      </c>
      <c r="J1208" s="11" t="s">
        <v>113</v>
      </c>
      <c r="K1208" s="7" t="s">
        <v>114</v>
      </c>
      <c r="L1208" s="7" t="s">
        <v>115</v>
      </c>
      <c r="M1208" s="7">
        <v>4</v>
      </c>
      <c r="N1208" s="239" t="s">
        <v>108</v>
      </c>
      <c r="O1208" s="238" t="s">
        <v>360</v>
      </c>
      <c r="P1208" s="238" t="s">
        <v>75</v>
      </c>
      <c r="Q1208" s="238" t="s">
        <v>76</v>
      </c>
      <c r="R1208" s="265" t="s">
        <v>77</v>
      </c>
      <c r="S1208" s="265" t="s">
        <v>109</v>
      </c>
      <c r="T1208" s="271">
        <f>V1208+Y1208</f>
        <v>227910</v>
      </c>
      <c r="U1208" s="271">
        <f>T1208/M1209</f>
        <v>75970</v>
      </c>
      <c r="V1208" s="261">
        <v>113955</v>
      </c>
      <c r="W1208" s="261" t="s">
        <v>79</v>
      </c>
      <c r="X1208" s="261" t="s">
        <v>79</v>
      </c>
      <c r="Y1208" s="261">
        <v>113955</v>
      </c>
      <c r="Z1208" s="261" t="s">
        <v>79</v>
      </c>
      <c r="AA1208" s="261" t="s">
        <v>79</v>
      </c>
      <c r="AB1208" s="261">
        <v>19818.259999999998</v>
      </c>
      <c r="AC1208" s="239" t="s">
        <v>80</v>
      </c>
      <c r="AD1208" s="278">
        <f>V1208+Y1208</f>
        <v>227910</v>
      </c>
      <c r="AE1208" s="278" t="s">
        <v>79</v>
      </c>
      <c r="AF1208" s="239" t="s">
        <v>79</v>
      </c>
      <c r="AG1208" s="239" t="s">
        <v>33</v>
      </c>
      <c r="AH1208" s="239" t="s">
        <v>179</v>
      </c>
      <c r="AI1208" s="239" t="s">
        <v>956</v>
      </c>
      <c r="AJ1208" s="239"/>
    </row>
    <row r="1209" spans="2:36" s="89" customFormat="1" ht="55.2" x14ac:dyDescent="0.3">
      <c r="B1209" s="238"/>
      <c r="C1209" s="238"/>
      <c r="D1209" s="238"/>
      <c r="E1209" s="227"/>
      <c r="F1209" s="227"/>
      <c r="G1209" s="227"/>
      <c r="H1209" s="238"/>
      <c r="I1209" s="238"/>
      <c r="J1209" s="11" t="s">
        <v>116</v>
      </c>
      <c r="K1209" s="7" t="s">
        <v>117</v>
      </c>
      <c r="L1209" s="7" t="s">
        <v>85</v>
      </c>
      <c r="M1209" s="7">
        <v>3</v>
      </c>
      <c r="N1209" s="239"/>
      <c r="O1209" s="238"/>
      <c r="P1209" s="238"/>
      <c r="Q1209" s="238"/>
      <c r="R1209" s="265"/>
      <c r="S1209" s="265"/>
      <c r="T1209" s="271"/>
      <c r="U1209" s="271"/>
      <c r="V1209" s="261"/>
      <c r="W1209" s="261"/>
      <c r="X1209" s="261"/>
      <c r="Y1209" s="261"/>
      <c r="Z1209" s="261"/>
      <c r="AA1209" s="261"/>
      <c r="AB1209" s="261"/>
      <c r="AC1209" s="239"/>
      <c r="AD1209" s="278"/>
      <c r="AE1209" s="278"/>
      <c r="AF1209" s="238"/>
      <c r="AG1209" s="239"/>
      <c r="AH1209" s="239"/>
      <c r="AI1209" s="239"/>
      <c r="AJ1209" s="238"/>
    </row>
    <row r="1210" spans="2:36" s="89" customFormat="1" ht="41.4" x14ac:dyDescent="0.3">
      <c r="B1210" s="238"/>
      <c r="C1210" s="238"/>
      <c r="D1210" s="238"/>
      <c r="E1210" s="227"/>
      <c r="F1210" s="227"/>
      <c r="G1210" s="227"/>
      <c r="H1210" s="238"/>
      <c r="I1210" s="238"/>
      <c r="J1210" s="11" t="s">
        <v>208</v>
      </c>
      <c r="K1210" s="7" t="s">
        <v>118</v>
      </c>
      <c r="L1210" s="7" t="s">
        <v>119</v>
      </c>
      <c r="M1210" s="7">
        <v>3</v>
      </c>
      <c r="N1210" s="239"/>
      <c r="O1210" s="238"/>
      <c r="P1210" s="238"/>
      <c r="Q1210" s="238"/>
      <c r="R1210" s="265"/>
      <c r="S1210" s="265"/>
      <c r="T1210" s="271"/>
      <c r="U1210" s="271"/>
      <c r="V1210" s="261"/>
      <c r="W1210" s="261"/>
      <c r="X1210" s="261"/>
      <c r="Y1210" s="261"/>
      <c r="Z1210" s="261"/>
      <c r="AA1210" s="261"/>
      <c r="AB1210" s="261"/>
      <c r="AC1210" s="239"/>
      <c r="AD1210" s="278"/>
      <c r="AE1210" s="278"/>
      <c r="AF1210" s="238"/>
      <c r="AG1210" s="239"/>
      <c r="AH1210" s="239"/>
      <c r="AI1210" s="239"/>
      <c r="AJ1210" s="238"/>
    </row>
    <row r="1211" spans="2:36" s="89" customFormat="1" ht="41.7" customHeight="1" x14ac:dyDescent="0.3">
      <c r="B1211" s="238"/>
      <c r="C1211" s="238"/>
      <c r="D1211" s="238"/>
      <c r="E1211" s="227"/>
      <c r="F1211" s="227"/>
      <c r="G1211" s="227"/>
      <c r="H1211" s="238"/>
      <c r="I1211" s="238"/>
      <c r="J1211" s="11" t="s">
        <v>120</v>
      </c>
      <c r="K1211" s="7" t="s">
        <v>121</v>
      </c>
      <c r="L1211" s="7" t="s">
        <v>119</v>
      </c>
      <c r="M1211" s="7">
        <v>3</v>
      </c>
      <c r="N1211" s="239"/>
      <c r="O1211" s="238"/>
      <c r="P1211" s="238"/>
      <c r="Q1211" s="238"/>
      <c r="R1211" s="265"/>
      <c r="S1211" s="265"/>
      <c r="T1211" s="271"/>
      <c r="U1211" s="271"/>
      <c r="V1211" s="261"/>
      <c r="W1211" s="261"/>
      <c r="X1211" s="261"/>
      <c r="Y1211" s="261"/>
      <c r="Z1211" s="261"/>
      <c r="AA1211" s="261"/>
      <c r="AB1211" s="261"/>
      <c r="AC1211" s="239"/>
      <c r="AD1211" s="278"/>
      <c r="AE1211" s="278"/>
      <c r="AF1211" s="238"/>
      <c r="AG1211" s="239"/>
      <c r="AH1211" s="239"/>
      <c r="AI1211" s="239"/>
      <c r="AJ1211" s="238"/>
    </row>
    <row r="1212" spans="2:36" s="79" customFormat="1" ht="132" customHeight="1" x14ac:dyDescent="0.3">
      <c r="B1212" s="238" t="s">
        <v>230</v>
      </c>
      <c r="C1212" s="238" t="s">
        <v>1053</v>
      </c>
      <c r="D1212" s="238" t="s">
        <v>106</v>
      </c>
      <c r="E1212" s="227" t="s">
        <v>67</v>
      </c>
      <c r="F1212" s="227" t="s">
        <v>799</v>
      </c>
      <c r="G1212" s="227" t="s">
        <v>147</v>
      </c>
      <c r="H1212" s="238" t="s">
        <v>70</v>
      </c>
      <c r="I1212" s="238" t="s">
        <v>79</v>
      </c>
      <c r="J1212" s="11" t="s">
        <v>207</v>
      </c>
      <c r="K1212" s="7" t="s">
        <v>107</v>
      </c>
      <c r="L1212" s="7" t="s">
        <v>86</v>
      </c>
      <c r="M1212" s="7">
        <v>40</v>
      </c>
      <c r="N1212" s="239" t="s">
        <v>108</v>
      </c>
      <c r="O1212" s="238" t="s">
        <v>360</v>
      </c>
      <c r="P1212" s="238" t="s">
        <v>75</v>
      </c>
      <c r="Q1212" s="238" t="s">
        <v>76</v>
      </c>
      <c r="R1212" s="265" t="s">
        <v>77</v>
      </c>
      <c r="S1212" s="265" t="s">
        <v>109</v>
      </c>
      <c r="T1212" s="271">
        <f>V1212+Y1212</f>
        <v>171200</v>
      </c>
      <c r="U1212" s="271">
        <f>T1212/M1213</f>
        <v>85600</v>
      </c>
      <c r="V1212" s="258">
        <v>85600</v>
      </c>
      <c r="W1212" s="261" t="s">
        <v>79</v>
      </c>
      <c r="X1212" s="261" t="s">
        <v>79</v>
      </c>
      <c r="Y1212" s="261">
        <v>85600</v>
      </c>
      <c r="Z1212" s="261" t="s">
        <v>98</v>
      </c>
      <c r="AA1212" s="261" t="s">
        <v>79</v>
      </c>
      <c r="AB1212" s="261">
        <v>14886.96</v>
      </c>
      <c r="AC1212" s="239" t="s">
        <v>149</v>
      </c>
      <c r="AD1212" s="278">
        <f>V1212+Y1212</f>
        <v>171200</v>
      </c>
      <c r="AE1212" s="278" t="s">
        <v>79</v>
      </c>
      <c r="AF1212" s="239" t="s">
        <v>79</v>
      </c>
      <c r="AG1212" s="239" t="s">
        <v>33</v>
      </c>
      <c r="AH1212" s="239" t="s">
        <v>179</v>
      </c>
      <c r="AI1212" s="239" t="s">
        <v>355</v>
      </c>
      <c r="AJ1212" s="239"/>
    </row>
    <row r="1213" spans="2:36" s="79" customFormat="1" ht="86.1" customHeight="1" x14ac:dyDescent="0.3">
      <c r="B1213" s="238"/>
      <c r="C1213" s="238"/>
      <c r="D1213" s="238"/>
      <c r="E1213" s="227"/>
      <c r="F1213" s="227"/>
      <c r="G1213" s="227"/>
      <c r="H1213" s="238"/>
      <c r="I1213" s="238"/>
      <c r="J1213" s="11" t="s">
        <v>111</v>
      </c>
      <c r="K1213" s="7" t="s">
        <v>112</v>
      </c>
      <c r="L1213" s="7" t="s">
        <v>85</v>
      </c>
      <c r="M1213" s="7">
        <v>2</v>
      </c>
      <c r="N1213" s="239"/>
      <c r="O1213" s="238"/>
      <c r="P1213" s="238"/>
      <c r="Q1213" s="238"/>
      <c r="R1213" s="265"/>
      <c r="S1213" s="265"/>
      <c r="T1213" s="271"/>
      <c r="U1213" s="271"/>
      <c r="V1213" s="259"/>
      <c r="W1213" s="261"/>
      <c r="X1213" s="261"/>
      <c r="Y1213" s="261"/>
      <c r="Z1213" s="261"/>
      <c r="AA1213" s="261"/>
      <c r="AB1213" s="261"/>
      <c r="AC1213" s="239"/>
      <c r="AD1213" s="278"/>
      <c r="AE1213" s="278"/>
      <c r="AF1213" s="238"/>
      <c r="AG1213" s="239"/>
      <c r="AH1213" s="239"/>
      <c r="AI1213" s="239"/>
      <c r="AJ1213" s="238"/>
    </row>
    <row r="1214" spans="2:36" s="79" customFormat="1" ht="59.1" customHeight="1" x14ac:dyDescent="0.3">
      <c r="B1214" s="238"/>
      <c r="C1214" s="238"/>
      <c r="D1214" s="238"/>
      <c r="E1214" s="227"/>
      <c r="F1214" s="227"/>
      <c r="G1214" s="227"/>
      <c r="H1214" s="238"/>
      <c r="I1214" s="238"/>
      <c r="J1214" s="11" t="s">
        <v>127</v>
      </c>
      <c r="K1214" s="7" t="s">
        <v>128</v>
      </c>
      <c r="L1214" s="7" t="s">
        <v>85</v>
      </c>
      <c r="M1214" s="63">
        <v>80</v>
      </c>
      <c r="N1214" s="239"/>
      <c r="O1214" s="238"/>
      <c r="P1214" s="238"/>
      <c r="Q1214" s="238"/>
      <c r="R1214" s="265"/>
      <c r="S1214" s="265"/>
      <c r="T1214" s="271"/>
      <c r="U1214" s="271"/>
      <c r="V1214" s="260"/>
      <c r="W1214" s="261"/>
      <c r="X1214" s="261"/>
      <c r="Y1214" s="261"/>
      <c r="Z1214" s="261"/>
      <c r="AA1214" s="261"/>
      <c r="AB1214" s="261"/>
      <c r="AC1214" s="239"/>
      <c r="AD1214" s="278"/>
      <c r="AE1214" s="278"/>
      <c r="AF1214" s="238"/>
      <c r="AG1214" s="239"/>
      <c r="AH1214" s="239"/>
      <c r="AI1214" s="239"/>
      <c r="AJ1214" s="238"/>
    </row>
    <row r="1215" spans="2:36" s="79" customFormat="1" ht="99" customHeight="1" x14ac:dyDescent="0.3">
      <c r="B1215" s="238" t="s">
        <v>231</v>
      </c>
      <c r="C1215" s="238" t="s">
        <v>225</v>
      </c>
      <c r="D1215" s="238" t="s">
        <v>106</v>
      </c>
      <c r="E1215" s="227" t="s">
        <v>67</v>
      </c>
      <c r="F1215" s="227" t="s">
        <v>799</v>
      </c>
      <c r="G1215" s="227" t="s">
        <v>147</v>
      </c>
      <c r="H1215" s="238" t="s">
        <v>70</v>
      </c>
      <c r="I1215" s="238" t="s">
        <v>79</v>
      </c>
      <c r="J1215" s="28" t="s">
        <v>207</v>
      </c>
      <c r="K1215" s="14" t="s">
        <v>107</v>
      </c>
      <c r="L1215" s="14" t="s">
        <v>86</v>
      </c>
      <c r="M1215" s="14">
        <v>40</v>
      </c>
      <c r="N1215" s="239" t="s">
        <v>108</v>
      </c>
      <c r="O1215" s="238" t="s">
        <v>360</v>
      </c>
      <c r="P1215" s="238" t="s">
        <v>75</v>
      </c>
      <c r="Q1215" s="238" t="s">
        <v>76</v>
      </c>
      <c r="R1215" s="265" t="s">
        <v>77</v>
      </c>
      <c r="S1215" s="265" t="s">
        <v>109</v>
      </c>
      <c r="T1215" s="271">
        <f>V1215+Y1215</f>
        <v>128400</v>
      </c>
      <c r="U1215" s="271">
        <f>T1215/4</f>
        <v>32100</v>
      </c>
      <c r="V1215" s="258">
        <v>64200</v>
      </c>
      <c r="W1215" s="261" t="s">
        <v>79</v>
      </c>
      <c r="X1215" s="261" t="s">
        <v>79</v>
      </c>
      <c r="Y1215" s="261">
        <v>64200</v>
      </c>
      <c r="Z1215" s="261" t="s">
        <v>98</v>
      </c>
      <c r="AA1215" s="261" t="s">
        <v>79</v>
      </c>
      <c r="AB1215" s="261">
        <v>11165.22</v>
      </c>
      <c r="AC1215" s="239" t="s">
        <v>149</v>
      </c>
      <c r="AD1215" s="278">
        <f>V1215+Y1215</f>
        <v>128400</v>
      </c>
      <c r="AE1215" s="278" t="s">
        <v>79</v>
      </c>
      <c r="AF1215" s="239" t="s">
        <v>79</v>
      </c>
      <c r="AG1215" s="239" t="s">
        <v>33</v>
      </c>
      <c r="AH1215" s="239" t="s">
        <v>179</v>
      </c>
      <c r="AI1215" s="239" t="s">
        <v>355</v>
      </c>
      <c r="AJ1215" s="239"/>
    </row>
    <row r="1216" spans="2:36" s="79" customFormat="1" ht="58.2" customHeight="1" x14ac:dyDescent="0.3">
      <c r="B1216" s="238"/>
      <c r="C1216" s="238"/>
      <c r="D1216" s="238"/>
      <c r="E1216" s="227"/>
      <c r="F1216" s="227"/>
      <c r="G1216" s="227"/>
      <c r="H1216" s="238"/>
      <c r="I1216" s="238"/>
      <c r="J1216" s="11" t="s">
        <v>111</v>
      </c>
      <c r="K1216" s="7" t="s">
        <v>112</v>
      </c>
      <c r="L1216" s="7" t="s">
        <v>85</v>
      </c>
      <c r="M1216" s="7">
        <v>4</v>
      </c>
      <c r="N1216" s="239"/>
      <c r="O1216" s="238"/>
      <c r="P1216" s="238"/>
      <c r="Q1216" s="238"/>
      <c r="R1216" s="265"/>
      <c r="S1216" s="265"/>
      <c r="T1216" s="271"/>
      <c r="U1216" s="271"/>
      <c r="V1216" s="259"/>
      <c r="W1216" s="261"/>
      <c r="X1216" s="261"/>
      <c r="Y1216" s="261"/>
      <c r="Z1216" s="261"/>
      <c r="AA1216" s="261"/>
      <c r="AB1216" s="261"/>
      <c r="AC1216" s="239"/>
      <c r="AD1216" s="278"/>
      <c r="AE1216" s="278"/>
      <c r="AF1216" s="238"/>
      <c r="AG1216" s="239"/>
      <c r="AH1216" s="239"/>
      <c r="AI1216" s="239"/>
      <c r="AJ1216" s="238"/>
    </row>
    <row r="1217" spans="2:36" s="79" customFormat="1" ht="59.1" customHeight="1" x14ac:dyDescent="0.3">
      <c r="B1217" s="238"/>
      <c r="C1217" s="238"/>
      <c r="D1217" s="238"/>
      <c r="E1217" s="227"/>
      <c r="F1217" s="227"/>
      <c r="G1217" s="227"/>
      <c r="H1217" s="238"/>
      <c r="I1217" s="238"/>
      <c r="J1217" s="11" t="s">
        <v>127</v>
      </c>
      <c r="K1217" s="7" t="s">
        <v>128</v>
      </c>
      <c r="L1217" s="7" t="s">
        <v>85</v>
      </c>
      <c r="M1217" s="63">
        <v>60</v>
      </c>
      <c r="N1217" s="239"/>
      <c r="O1217" s="238"/>
      <c r="P1217" s="238"/>
      <c r="Q1217" s="238"/>
      <c r="R1217" s="265"/>
      <c r="S1217" s="265"/>
      <c r="T1217" s="271"/>
      <c r="U1217" s="271"/>
      <c r="V1217" s="260"/>
      <c r="W1217" s="261"/>
      <c r="X1217" s="261"/>
      <c r="Y1217" s="261"/>
      <c r="Z1217" s="261"/>
      <c r="AA1217" s="261"/>
      <c r="AB1217" s="261"/>
      <c r="AC1217" s="239"/>
      <c r="AD1217" s="278"/>
      <c r="AE1217" s="278"/>
      <c r="AF1217" s="238"/>
      <c r="AG1217" s="239"/>
      <c r="AH1217" s="239"/>
      <c r="AI1217" s="239"/>
      <c r="AJ1217" s="238"/>
    </row>
    <row r="1218" spans="2:36" s="109" customFormat="1" ht="106.2" customHeight="1" x14ac:dyDescent="0.3">
      <c r="B1218" s="270" t="s">
        <v>1054</v>
      </c>
      <c r="C1218" s="270" t="s">
        <v>220</v>
      </c>
      <c r="D1218" s="270" t="s">
        <v>106</v>
      </c>
      <c r="E1218" s="322" t="s">
        <v>67</v>
      </c>
      <c r="F1218" s="322" t="s">
        <v>799</v>
      </c>
      <c r="G1218" s="322" t="s">
        <v>147</v>
      </c>
      <c r="H1218" s="270" t="s">
        <v>70</v>
      </c>
      <c r="I1218" s="270" t="s">
        <v>79</v>
      </c>
      <c r="J1218" s="20" t="s">
        <v>207</v>
      </c>
      <c r="K1218" s="27" t="s">
        <v>107</v>
      </c>
      <c r="L1218" s="27" t="s">
        <v>86</v>
      </c>
      <c r="M1218" s="27">
        <v>40</v>
      </c>
      <c r="N1218" s="279" t="s">
        <v>108</v>
      </c>
      <c r="O1218" s="270" t="s">
        <v>360</v>
      </c>
      <c r="P1218" s="270" t="s">
        <v>75</v>
      </c>
      <c r="Q1218" s="270" t="s">
        <v>76</v>
      </c>
      <c r="R1218" s="310" t="s">
        <v>77</v>
      </c>
      <c r="S1218" s="310" t="s">
        <v>109</v>
      </c>
      <c r="T1218" s="286">
        <f>V1218+Y1218</f>
        <v>85600</v>
      </c>
      <c r="U1218" s="286">
        <f>T1218</f>
        <v>85600</v>
      </c>
      <c r="V1218" s="280">
        <v>42800</v>
      </c>
      <c r="W1218" s="269" t="s">
        <v>79</v>
      </c>
      <c r="X1218" s="269" t="s">
        <v>79</v>
      </c>
      <c r="Y1218" s="269">
        <v>42800</v>
      </c>
      <c r="Z1218" s="269" t="s">
        <v>98</v>
      </c>
      <c r="AA1218" s="269" t="s">
        <v>79</v>
      </c>
      <c r="AB1218" s="269">
        <v>7443.48</v>
      </c>
      <c r="AC1218" s="279" t="s">
        <v>149</v>
      </c>
      <c r="AD1218" s="295">
        <f>V1218+Y1218</f>
        <v>85600</v>
      </c>
      <c r="AE1218" s="295" t="s">
        <v>79</v>
      </c>
      <c r="AF1218" s="279" t="s">
        <v>79</v>
      </c>
      <c r="AG1218" s="279" t="s">
        <v>33</v>
      </c>
      <c r="AH1218" s="279" t="s">
        <v>167</v>
      </c>
      <c r="AI1218" s="279" t="s">
        <v>232</v>
      </c>
      <c r="AJ1218" s="279"/>
    </row>
    <row r="1219" spans="2:36" s="109" customFormat="1" ht="60" customHeight="1" x14ac:dyDescent="0.3">
      <c r="B1219" s="270"/>
      <c r="C1219" s="270"/>
      <c r="D1219" s="270"/>
      <c r="E1219" s="322"/>
      <c r="F1219" s="322"/>
      <c r="G1219" s="322"/>
      <c r="H1219" s="270"/>
      <c r="I1219" s="270"/>
      <c r="J1219" s="20" t="s">
        <v>111</v>
      </c>
      <c r="K1219" s="27" t="s">
        <v>112</v>
      </c>
      <c r="L1219" s="27" t="s">
        <v>85</v>
      </c>
      <c r="M1219" s="27">
        <v>1</v>
      </c>
      <c r="N1219" s="279"/>
      <c r="O1219" s="270"/>
      <c r="P1219" s="270"/>
      <c r="Q1219" s="270"/>
      <c r="R1219" s="310"/>
      <c r="S1219" s="310"/>
      <c r="T1219" s="286"/>
      <c r="U1219" s="286"/>
      <c r="V1219" s="281"/>
      <c r="W1219" s="269"/>
      <c r="X1219" s="269"/>
      <c r="Y1219" s="269"/>
      <c r="Z1219" s="269"/>
      <c r="AA1219" s="269"/>
      <c r="AB1219" s="269"/>
      <c r="AC1219" s="279"/>
      <c r="AD1219" s="295"/>
      <c r="AE1219" s="295"/>
      <c r="AF1219" s="270"/>
      <c r="AG1219" s="279"/>
      <c r="AH1219" s="279"/>
      <c r="AI1219" s="279"/>
      <c r="AJ1219" s="270"/>
    </row>
    <row r="1220" spans="2:36" s="109" customFormat="1" ht="59.1" customHeight="1" x14ac:dyDescent="0.3">
      <c r="B1220" s="270"/>
      <c r="C1220" s="270"/>
      <c r="D1220" s="270"/>
      <c r="E1220" s="322"/>
      <c r="F1220" s="322"/>
      <c r="G1220" s="322"/>
      <c r="H1220" s="270"/>
      <c r="I1220" s="270"/>
      <c r="J1220" s="20" t="s">
        <v>127</v>
      </c>
      <c r="K1220" s="27" t="s">
        <v>128</v>
      </c>
      <c r="L1220" s="27" t="s">
        <v>85</v>
      </c>
      <c r="M1220" s="61">
        <v>40</v>
      </c>
      <c r="N1220" s="279"/>
      <c r="O1220" s="270"/>
      <c r="P1220" s="270"/>
      <c r="Q1220" s="270"/>
      <c r="R1220" s="310"/>
      <c r="S1220" s="310"/>
      <c r="T1220" s="286"/>
      <c r="U1220" s="286"/>
      <c r="V1220" s="282"/>
      <c r="W1220" s="269"/>
      <c r="X1220" s="269"/>
      <c r="Y1220" s="269"/>
      <c r="Z1220" s="269"/>
      <c r="AA1220" s="269"/>
      <c r="AB1220" s="269"/>
      <c r="AC1220" s="279"/>
      <c r="AD1220" s="295"/>
      <c r="AE1220" s="295"/>
      <c r="AF1220" s="270"/>
      <c r="AG1220" s="279"/>
      <c r="AH1220" s="279"/>
      <c r="AI1220" s="279"/>
      <c r="AJ1220" s="270"/>
    </row>
    <row r="1221" spans="2:36" s="109" customFormat="1" ht="128.25" customHeight="1" x14ac:dyDescent="0.3">
      <c r="B1221" s="270" t="s">
        <v>1055</v>
      </c>
      <c r="C1221" s="270" t="s">
        <v>225</v>
      </c>
      <c r="D1221" s="270" t="s">
        <v>106</v>
      </c>
      <c r="E1221" s="322" t="s">
        <v>67</v>
      </c>
      <c r="F1221" s="322" t="s">
        <v>799</v>
      </c>
      <c r="G1221" s="322" t="s">
        <v>147</v>
      </c>
      <c r="H1221" s="270" t="s">
        <v>70</v>
      </c>
      <c r="I1221" s="270" t="s">
        <v>79</v>
      </c>
      <c r="J1221" s="56" t="s">
        <v>207</v>
      </c>
      <c r="K1221" s="57" t="s">
        <v>107</v>
      </c>
      <c r="L1221" s="57" t="s">
        <v>86</v>
      </c>
      <c r="M1221" s="57">
        <v>40</v>
      </c>
      <c r="N1221" s="279" t="s">
        <v>108</v>
      </c>
      <c r="O1221" s="270" t="s">
        <v>360</v>
      </c>
      <c r="P1221" s="270" t="s">
        <v>75</v>
      </c>
      <c r="Q1221" s="270" t="s">
        <v>76</v>
      </c>
      <c r="R1221" s="310" t="s">
        <v>77</v>
      </c>
      <c r="S1221" s="310" t="s">
        <v>109</v>
      </c>
      <c r="T1221" s="286">
        <f>V1221+Y1221</f>
        <v>32100</v>
      </c>
      <c r="U1221" s="286">
        <f>T1221</f>
        <v>32100</v>
      </c>
      <c r="V1221" s="280">
        <v>16050</v>
      </c>
      <c r="W1221" s="269" t="s">
        <v>79</v>
      </c>
      <c r="X1221" s="269" t="s">
        <v>79</v>
      </c>
      <c r="Y1221" s="269">
        <v>16050</v>
      </c>
      <c r="Z1221" s="269" t="s">
        <v>98</v>
      </c>
      <c r="AA1221" s="269" t="s">
        <v>79</v>
      </c>
      <c r="AB1221" s="269">
        <v>2791.3</v>
      </c>
      <c r="AC1221" s="279" t="s">
        <v>149</v>
      </c>
      <c r="AD1221" s="295">
        <f>V1221+Y1221</f>
        <v>32100</v>
      </c>
      <c r="AE1221" s="295" t="s">
        <v>79</v>
      </c>
      <c r="AF1221" s="279" t="s">
        <v>79</v>
      </c>
      <c r="AG1221" s="279" t="s">
        <v>33</v>
      </c>
      <c r="AH1221" s="279" t="s">
        <v>167</v>
      </c>
      <c r="AI1221" s="279" t="s">
        <v>232</v>
      </c>
      <c r="AJ1221" s="279"/>
    </row>
    <row r="1222" spans="2:36" s="109" customFormat="1" ht="57" customHeight="1" x14ac:dyDescent="0.3">
      <c r="B1222" s="270"/>
      <c r="C1222" s="270"/>
      <c r="D1222" s="270"/>
      <c r="E1222" s="322"/>
      <c r="F1222" s="322"/>
      <c r="G1222" s="322"/>
      <c r="H1222" s="270"/>
      <c r="I1222" s="270"/>
      <c r="J1222" s="20" t="s">
        <v>111</v>
      </c>
      <c r="K1222" s="27" t="s">
        <v>112</v>
      </c>
      <c r="L1222" s="27" t="s">
        <v>85</v>
      </c>
      <c r="M1222" s="27">
        <v>1</v>
      </c>
      <c r="N1222" s="279"/>
      <c r="O1222" s="270"/>
      <c r="P1222" s="270"/>
      <c r="Q1222" s="270"/>
      <c r="R1222" s="310"/>
      <c r="S1222" s="310"/>
      <c r="T1222" s="286"/>
      <c r="U1222" s="286"/>
      <c r="V1222" s="281"/>
      <c r="W1222" s="269"/>
      <c r="X1222" s="269"/>
      <c r="Y1222" s="269"/>
      <c r="Z1222" s="269"/>
      <c r="AA1222" s="269"/>
      <c r="AB1222" s="269"/>
      <c r="AC1222" s="279"/>
      <c r="AD1222" s="295"/>
      <c r="AE1222" s="295"/>
      <c r="AF1222" s="270"/>
      <c r="AG1222" s="279"/>
      <c r="AH1222" s="279"/>
      <c r="AI1222" s="279"/>
      <c r="AJ1222" s="270"/>
    </row>
    <row r="1223" spans="2:36" s="109" customFormat="1" ht="59.1" customHeight="1" x14ac:dyDescent="0.3">
      <c r="B1223" s="270"/>
      <c r="C1223" s="270"/>
      <c r="D1223" s="270"/>
      <c r="E1223" s="322"/>
      <c r="F1223" s="322"/>
      <c r="G1223" s="322"/>
      <c r="H1223" s="270"/>
      <c r="I1223" s="270"/>
      <c r="J1223" s="20" t="s">
        <v>127</v>
      </c>
      <c r="K1223" s="27" t="s">
        <v>128</v>
      </c>
      <c r="L1223" s="27" t="s">
        <v>85</v>
      </c>
      <c r="M1223" s="61">
        <v>15</v>
      </c>
      <c r="N1223" s="279"/>
      <c r="O1223" s="270"/>
      <c r="P1223" s="270"/>
      <c r="Q1223" s="270"/>
      <c r="R1223" s="310"/>
      <c r="S1223" s="310"/>
      <c r="T1223" s="286"/>
      <c r="U1223" s="286"/>
      <c r="V1223" s="282"/>
      <c r="W1223" s="269"/>
      <c r="X1223" s="269"/>
      <c r="Y1223" s="269"/>
      <c r="Z1223" s="269"/>
      <c r="AA1223" s="269"/>
      <c r="AB1223" s="269"/>
      <c r="AC1223" s="279"/>
      <c r="AD1223" s="295"/>
      <c r="AE1223" s="295"/>
      <c r="AF1223" s="270"/>
      <c r="AG1223" s="279"/>
      <c r="AH1223" s="279"/>
      <c r="AI1223" s="279"/>
      <c r="AJ1223" s="270"/>
    </row>
    <row r="1224" spans="2:36" s="89" customFormat="1" ht="70.5" customHeight="1" x14ac:dyDescent="0.3">
      <c r="B1224" s="238" t="s">
        <v>1092</v>
      </c>
      <c r="C1224" s="238" t="s">
        <v>221</v>
      </c>
      <c r="D1224" s="238" t="s">
        <v>66</v>
      </c>
      <c r="E1224" s="227" t="s">
        <v>67</v>
      </c>
      <c r="F1224" s="227" t="s">
        <v>800</v>
      </c>
      <c r="G1224" s="227" t="s">
        <v>69</v>
      </c>
      <c r="H1224" s="238" t="s">
        <v>70</v>
      </c>
      <c r="I1224" s="238" t="s">
        <v>79</v>
      </c>
      <c r="J1224" s="11" t="s">
        <v>113</v>
      </c>
      <c r="K1224" s="7" t="s">
        <v>114</v>
      </c>
      <c r="L1224" s="7" t="s">
        <v>115</v>
      </c>
      <c r="M1224" s="7">
        <v>3</v>
      </c>
      <c r="N1224" s="239" t="s">
        <v>108</v>
      </c>
      <c r="O1224" s="238" t="s">
        <v>360</v>
      </c>
      <c r="P1224" s="238" t="s">
        <v>75</v>
      </c>
      <c r="Q1224" s="238" t="s">
        <v>76</v>
      </c>
      <c r="R1224" s="265" t="s">
        <v>77</v>
      </c>
      <c r="S1224" s="265" t="s">
        <v>109</v>
      </c>
      <c r="T1224" s="271">
        <f>V1224+Y1224</f>
        <v>151940</v>
      </c>
      <c r="U1224" s="271">
        <f>T1224/M1225</f>
        <v>75970</v>
      </c>
      <c r="V1224" s="261">
        <v>75970</v>
      </c>
      <c r="W1224" s="261" t="s">
        <v>79</v>
      </c>
      <c r="X1224" s="261" t="s">
        <v>79</v>
      </c>
      <c r="Y1224" s="261">
        <v>75970</v>
      </c>
      <c r="Z1224" s="261" t="s">
        <v>79</v>
      </c>
      <c r="AA1224" s="261" t="s">
        <v>79</v>
      </c>
      <c r="AB1224" s="261">
        <v>13212.17</v>
      </c>
      <c r="AC1224" s="239" t="s">
        <v>80</v>
      </c>
      <c r="AD1224" s="278">
        <f>V1224+Y1224</f>
        <v>151940</v>
      </c>
      <c r="AE1224" s="278" t="s">
        <v>79</v>
      </c>
      <c r="AF1224" s="239" t="s">
        <v>79</v>
      </c>
      <c r="AG1224" s="239" t="s">
        <v>33</v>
      </c>
      <c r="AH1224" s="239" t="s">
        <v>167</v>
      </c>
      <c r="AI1224" s="239" t="s">
        <v>232</v>
      </c>
      <c r="AJ1224" s="239"/>
    </row>
    <row r="1225" spans="2:36" s="89" customFormat="1" ht="55.2" x14ac:dyDescent="0.3">
      <c r="B1225" s="238"/>
      <c r="C1225" s="238"/>
      <c r="D1225" s="238"/>
      <c r="E1225" s="227"/>
      <c r="F1225" s="227"/>
      <c r="G1225" s="227"/>
      <c r="H1225" s="238"/>
      <c r="I1225" s="238"/>
      <c r="J1225" s="11" t="s">
        <v>116</v>
      </c>
      <c r="K1225" s="7" t="s">
        <v>117</v>
      </c>
      <c r="L1225" s="7" t="s">
        <v>85</v>
      </c>
      <c r="M1225" s="7">
        <v>2</v>
      </c>
      <c r="N1225" s="239"/>
      <c r="O1225" s="238"/>
      <c r="P1225" s="238"/>
      <c r="Q1225" s="238"/>
      <c r="R1225" s="265"/>
      <c r="S1225" s="265"/>
      <c r="T1225" s="271"/>
      <c r="U1225" s="271"/>
      <c r="V1225" s="261"/>
      <c r="W1225" s="261"/>
      <c r="X1225" s="261"/>
      <c r="Y1225" s="261"/>
      <c r="Z1225" s="261"/>
      <c r="AA1225" s="261"/>
      <c r="AB1225" s="261"/>
      <c r="AC1225" s="239"/>
      <c r="AD1225" s="278"/>
      <c r="AE1225" s="278"/>
      <c r="AF1225" s="238"/>
      <c r="AG1225" s="239"/>
      <c r="AH1225" s="239"/>
      <c r="AI1225" s="239"/>
      <c r="AJ1225" s="238"/>
    </row>
    <row r="1226" spans="2:36" s="89" customFormat="1" ht="41.4" x14ac:dyDescent="0.3">
      <c r="B1226" s="238"/>
      <c r="C1226" s="238"/>
      <c r="D1226" s="238"/>
      <c r="E1226" s="227"/>
      <c r="F1226" s="227"/>
      <c r="G1226" s="227"/>
      <c r="H1226" s="238"/>
      <c r="I1226" s="238"/>
      <c r="J1226" s="11" t="s">
        <v>208</v>
      </c>
      <c r="K1226" s="7" t="s">
        <v>118</v>
      </c>
      <c r="L1226" s="7" t="s">
        <v>119</v>
      </c>
      <c r="M1226" s="7">
        <v>2</v>
      </c>
      <c r="N1226" s="239"/>
      <c r="O1226" s="238"/>
      <c r="P1226" s="238"/>
      <c r="Q1226" s="238"/>
      <c r="R1226" s="265"/>
      <c r="S1226" s="265"/>
      <c r="T1226" s="271"/>
      <c r="U1226" s="271"/>
      <c r="V1226" s="261"/>
      <c r="W1226" s="261"/>
      <c r="X1226" s="261"/>
      <c r="Y1226" s="261"/>
      <c r="Z1226" s="261"/>
      <c r="AA1226" s="261"/>
      <c r="AB1226" s="261"/>
      <c r="AC1226" s="239"/>
      <c r="AD1226" s="278"/>
      <c r="AE1226" s="278"/>
      <c r="AF1226" s="238"/>
      <c r="AG1226" s="239"/>
      <c r="AH1226" s="239"/>
      <c r="AI1226" s="239"/>
      <c r="AJ1226" s="238"/>
    </row>
    <row r="1227" spans="2:36" s="89" customFormat="1" ht="41.7" customHeight="1" x14ac:dyDescent="0.3">
      <c r="B1227" s="238"/>
      <c r="C1227" s="238"/>
      <c r="D1227" s="238"/>
      <c r="E1227" s="227"/>
      <c r="F1227" s="227"/>
      <c r="G1227" s="227"/>
      <c r="H1227" s="238"/>
      <c r="I1227" s="238"/>
      <c r="J1227" s="11" t="s">
        <v>120</v>
      </c>
      <c r="K1227" s="7" t="s">
        <v>121</v>
      </c>
      <c r="L1227" s="7" t="s">
        <v>119</v>
      </c>
      <c r="M1227" s="7">
        <v>2</v>
      </c>
      <c r="N1227" s="239"/>
      <c r="O1227" s="238"/>
      <c r="P1227" s="238"/>
      <c r="Q1227" s="238"/>
      <c r="R1227" s="265"/>
      <c r="S1227" s="265"/>
      <c r="T1227" s="271"/>
      <c r="U1227" s="271"/>
      <c r="V1227" s="261"/>
      <c r="W1227" s="261"/>
      <c r="X1227" s="261"/>
      <c r="Y1227" s="261"/>
      <c r="Z1227" s="261"/>
      <c r="AA1227" s="261"/>
      <c r="AB1227" s="261"/>
      <c r="AC1227" s="239"/>
      <c r="AD1227" s="278"/>
      <c r="AE1227" s="278"/>
      <c r="AF1227" s="238"/>
      <c r="AG1227" s="239"/>
      <c r="AH1227" s="239"/>
      <c r="AI1227" s="239"/>
      <c r="AJ1227" s="238"/>
    </row>
    <row r="1228" spans="2:36" s="79" customFormat="1" ht="95.1" customHeight="1" x14ac:dyDescent="0.3">
      <c r="B1228" s="238" t="s">
        <v>1093</v>
      </c>
      <c r="C1228" s="238" t="s">
        <v>227</v>
      </c>
      <c r="D1228" s="238" t="s">
        <v>106</v>
      </c>
      <c r="E1228" s="227" t="s">
        <v>67</v>
      </c>
      <c r="F1228" s="227" t="s">
        <v>799</v>
      </c>
      <c r="G1228" s="227" t="s">
        <v>147</v>
      </c>
      <c r="H1228" s="238" t="s">
        <v>70</v>
      </c>
      <c r="I1228" s="238" t="s">
        <v>79</v>
      </c>
      <c r="J1228" s="11" t="s">
        <v>207</v>
      </c>
      <c r="K1228" s="7" t="s">
        <v>107</v>
      </c>
      <c r="L1228" s="7" t="s">
        <v>86</v>
      </c>
      <c r="M1228" s="7">
        <v>40</v>
      </c>
      <c r="N1228" s="239" t="s">
        <v>108</v>
      </c>
      <c r="O1228" s="238" t="s">
        <v>360</v>
      </c>
      <c r="P1228" s="238" t="s">
        <v>75</v>
      </c>
      <c r="Q1228" s="238" t="s">
        <v>76</v>
      </c>
      <c r="R1228" s="265" t="s">
        <v>77</v>
      </c>
      <c r="S1228" s="265" t="s">
        <v>109</v>
      </c>
      <c r="T1228" s="271">
        <f>V1228+Y1228</f>
        <v>73575.7</v>
      </c>
      <c r="U1228" s="271">
        <f>T1228</f>
        <v>73575.7</v>
      </c>
      <c r="V1228" s="261">
        <v>36787.85</v>
      </c>
      <c r="W1228" s="261" t="s">
        <v>79</v>
      </c>
      <c r="X1228" s="261" t="s">
        <v>79</v>
      </c>
      <c r="Y1228" s="261">
        <v>36787.85</v>
      </c>
      <c r="Z1228" s="261" t="s">
        <v>98</v>
      </c>
      <c r="AA1228" s="261" t="s">
        <v>79</v>
      </c>
      <c r="AB1228" s="261">
        <v>6397.89</v>
      </c>
      <c r="AC1228" s="239" t="s">
        <v>149</v>
      </c>
      <c r="AD1228" s="278">
        <f>V1228+Y1228</f>
        <v>73575.7</v>
      </c>
      <c r="AE1228" s="278" t="s">
        <v>79</v>
      </c>
      <c r="AF1228" s="239" t="s">
        <v>79</v>
      </c>
      <c r="AG1228" s="239" t="s">
        <v>33</v>
      </c>
      <c r="AH1228" s="239" t="s">
        <v>167</v>
      </c>
      <c r="AI1228" s="239" t="s">
        <v>232</v>
      </c>
      <c r="AJ1228" s="239"/>
    </row>
    <row r="1229" spans="2:36" s="79" customFormat="1" ht="59.1" customHeight="1" x14ac:dyDescent="0.3">
      <c r="B1229" s="238"/>
      <c r="C1229" s="238"/>
      <c r="D1229" s="238"/>
      <c r="E1229" s="227"/>
      <c r="F1229" s="227"/>
      <c r="G1229" s="227"/>
      <c r="H1229" s="238"/>
      <c r="I1229" s="238"/>
      <c r="J1229" s="11" t="s">
        <v>111</v>
      </c>
      <c r="K1229" s="7" t="s">
        <v>112</v>
      </c>
      <c r="L1229" s="7" t="s">
        <v>85</v>
      </c>
      <c r="M1229" s="7">
        <v>1</v>
      </c>
      <c r="N1229" s="239"/>
      <c r="O1229" s="238"/>
      <c r="P1229" s="238"/>
      <c r="Q1229" s="238"/>
      <c r="R1229" s="265"/>
      <c r="S1229" s="265"/>
      <c r="T1229" s="271"/>
      <c r="U1229" s="271"/>
      <c r="V1229" s="261"/>
      <c r="W1229" s="261"/>
      <c r="X1229" s="261"/>
      <c r="Y1229" s="261"/>
      <c r="Z1229" s="261"/>
      <c r="AA1229" s="261"/>
      <c r="AB1229" s="261"/>
      <c r="AC1229" s="239"/>
      <c r="AD1229" s="278"/>
      <c r="AE1229" s="278"/>
      <c r="AF1229" s="238"/>
      <c r="AG1229" s="239"/>
      <c r="AH1229" s="239"/>
      <c r="AI1229" s="239"/>
      <c r="AJ1229" s="238"/>
    </row>
    <row r="1230" spans="2:36" s="79" customFormat="1" ht="66.599999999999994" customHeight="1" x14ac:dyDescent="0.3">
      <c r="B1230" s="238"/>
      <c r="C1230" s="238"/>
      <c r="D1230" s="238"/>
      <c r="E1230" s="227"/>
      <c r="F1230" s="227"/>
      <c r="G1230" s="227"/>
      <c r="H1230" s="238"/>
      <c r="I1230" s="238"/>
      <c r="J1230" s="11" t="s">
        <v>127</v>
      </c>
      <c r="K1230" s="7" t="s">
        <v>128</v>
      </c>
      <c r="L1230" s="7" t="s">
        <v>85</v>
      </c>
      <c r="M1230" s="63">
        <v>37</v>
      </c>
      <c r="N1230" s="239"/>
      <c r="O1230" s="238"/>
      <c r="P1230" s="238"/>
      <c r="Q1230" s="238"/>
      <c r="R1230" s="265"/>
      <c r="S1230" s="265"/>
      <c r="T1230" s="271"/>
      <c r="U1230" s="271"/>
      <c r="V1230" s="261"/>
      <c r="W1230" s="261"/>
      <c r="X1230" s="261"/>
      <c r="Y1230" s="261"/>
      <c r="Z1230" s="261"/>
      <c r="AA1230" s="261"/>
      <c r="AB1230" s="261"/>
      <c r="AC1230" s="239"/>
      <c r="AD1230" s="278"/>
      <c r="AE1230" s="278"/>
      <c r="AF1230" s="238"/>
      <c r="AG1230" s="239"/>
      <c r="AH1230" s="239"/>
      <c r="AI1230" s="239"/>
      <c r="AJ1230" s="238"/>
    </row>
    <row r="1231" spans="2:36" s="79" customFormat="1" ht="99" customHeight="1" x14ac:dyDescent="0.3">
      <c r="B1231" s="238" t="s">
        <v>1094</v>
      </c>
      <c r="C1231" s="238" t="s">
        <v>225</v>
      </c>
      <c r="D1231" s="238" t="s">
        <v>106</v>
      </c>
      <c r="E1231" s="227" t="s">
        <v>67</v>
      </c>
      <c r="F1231" s="227" t="s">
        <v>799</v>
      </c>
      <c r="G1231" s="227" t="s">
        <v>147</v>
      </c>
      <c r="H1231" s="238" t="s">
        <v>70</v>
      </c>
      <c r="I1231" s="238" t="s">
        <v>79</v>
      </c>
      <c r="J1231" s="28" t="s">
        <v>207</v>
      </c>
      <c r="K1231" s="14" t="s">
        <v>107</v>
      </c>
      <c r="L1231" s="14" t="s">
        <v>86</v>
      </c>
      <c r="M1231" s="14">
        <v>40</v>
      </c>
      <c r="N1231" s="239" t="s">
        <v>108</v>
      </c>
      <c r="O1231" s="238" t="s">
        <v>360</v>
      </c>
      <c r="P1231" s="238" t="s">
        <v>75</v>
      </c>
      <c r="Q1231" s="238" t="s">
        <v>76</v>
      </c>
      <c r="R1231" s="265" t="s">
        <v>77</v>
      </c>
      <c r="S1231" s="265" t="s">
        <v>109</v>
      </c>
      <c r="T1231" s="271">
        <f>V1231+Y1231</f>
        <v>39440.18</v>
      </c>
      <c r="U1231" s="271">
        <f>T1231/1</f>
        <v>39440.18</v>
      </c>
      <c r="V1231" s="258">
        <v>19720.09</v>
      </c>
      <c r="W1231" s="261" t="s">
        <v>79</v>
      </c>
      <c r="X1231" s="261" t="s">
        <v>79</v>
      </c>
      <c r="Y1231" s="261">
        <v>19720.09</v>
      </c>
      <c r="Z1231" s="261" t="s">
        <v>98</v>
      </c>
      <c r="AA1231" s="261" t="s">
        <v>79</v>
      </c>
      <c r="AB1231" s="261">
        <v>3429.58</v>
      </c>
      <c r="AC1231" s="239" t="s">
        <v>149</v>
      </c>
      <c r="AD1231" s="278">
        <f>V1231+Y1231</f>
        <v>39440.18</v>
      </c>
      <c r="AE1231" s="278" t="s">
        <v>79</v>
      </c>
      <c r="AF1231" s="239" t="s">
        <v>79</v>
      </c>
      <c r="AG1231" s="239" t="s">
        <v>33</v>
      </c>
      <c r="AH1231" s="239" t="s">
        <v>167</v>
      </c>
      <c r="AI1231" s="239" t="s">
        <v>232</v>
      </c>
      <c r="AJ1231" s="239"/>
    </row>
    <row r="1232" spans="2:36" s="79" customFormat="1" ht="58.2" customHeight="1" x14ac:dyDescent="0.3">
      <c r="B1232" s="238"/>
      <c r="C1232" s="238"/>
      <c r="D1232" s="238"/>
      <c r="E1232" s="227"/>
      <c r="F1232" s="227"/>
      <c r="G1232" s="227"/>
      <c r="H1232" s="238"/>
      <c r="I1232" s="238"/>
      <c r="J1232" s="11" t="s">
        <v>111</v>
      </c>
      <c r="K1232" s="7" t="s">
        <v>112</v>
      </c>
      <c r="L1232" s="7" t="s">
        <v>85</v>
      </c>
      <c r="M1232" s="7">
        <v>1</v>
      </c>
      <c r="N1232" s="239"/>
      <c r="O1232" s="238"/>
      <c r="P1232" s="238"/>
      <c r="Q1232" s="238"/>
      <c r="R1232" s="265"/>
      <c r="S1232" s="265"/>
      <c r="T1232" s="271"/>
      <c r="U1232" s="271"/>
      <c r="V1232" s="259"/>
      <c r="W1232" s="261"/>
      <c r="X1232" s="261"/>
      <c r="Y1232" s="261"/>
      <c r="Z1232" s="261"/>
      <c r="AA1232" s="261"/>
      <c r="AB1232" s="261"/>
      <c r="AC1232" s="239"/>
      <c r="AD1232" s="278"/>
      <c r="AE1232" s="278"/>
      <c r="AF1232" s="238"/>
      <c r="AG1232" s="239"/>
      <c r="AH1232" s="239"/>
      <c r="AI1232" s="239"/>
      <c r="AJ1232" s="238"/>
    </row>
    <row r="1233" spans="2:36" s="79" customFormat="1" ht="59.1" customHeight="1" x14ac:dyDescent="0.3">
      <c r="B1233" s="238"/>
      <c r="C1233" s="238"/>
      <c r="D1233" s="238"/>
      <c r="E1233" s="227"/>
      <c r="F1233" s="227"/>
      <c r="G1233" s="227"/>
      <c r="H1233" s="238"/>
      <c r="I1233" s="238"/>
      <c r="J1233" s="11" t="s">
        <v>127</v>
      </c>
      <c r="K1233" s="7" t="s">
        <v>128</v>
      </c>
      <c r="L1233" s="7" t="s">
        <v>85</v>
      </c>
      <c r="M1233" s="63">
        <v>20</v>
      </c>
      <c r="N1233" s="239"/>
      <c r="O1233" s="238"/>
      <c r="P1233" s="238"/>
      <c r="Q1233" s="238"/>
      <c r="R1233" s="265"/>
      <c r="S1233" s="265"/>
      <c r="T1233" s="271"/>
      <c r="U1233" s="271"/>
      <c r="V1233" s="260"/>
      <c r="W1233" s="261"/>
      <c r="X1233" s="261"/>
      <c r="Y1233" s="261"/>
      <c r="Z1233" s="261"/>
      <c r="AA1233" s="261"/>
      <c r="AB1233" s="261"/>
      <c r="AC1233" s="239"/>
      <c r="AD1233" s="278"/>
      <c r="AE1233" s="278"/>
      <c r="AF1233" s="238"/>
      <c r="AG1233" s="239"/>
      <c r="AH1233" s="239"/>
      <c r="AI1233" s="239"/>
      <c r="AJ1233" s="238"/>
    </row>
    <row r="1234" spans="2:36" s="79" customFormat="1" ht="82.5" customHeight="1" x14ac:dyDescent="0.3">
      <c r="B1234" s="306" t="s">
        <v>1056</v>
      </c>
      <c r="C1234" s="306" t="s">
        <v>732</v>
      </c>
      <c r="D1234" s="306" t="s">
        <v>66</v>
      </c>
      <c r="E1234" s="313" t="s">
        <v>67</v>
      </c>
      <c r="F1234" s="322" t="s">
        <v>800</v>
      </c>
      <c r="G1234" s="313" t="s">
        <v>663</v>
      </c>
      <c r="H1234" s="306" t="s">
        <v>70</v>
      </c>
      <c r="I1234" s="270" t="s">
        <v>79</v>
      </c>
      <c r="J1234" s="20" t="s">
        <v>113</v>
      </c>
      <c r="K1234" s="27" t="s">
        <v>114</v>
      </c>
      <c r="L1234" s="27" t="s">
        <v>115</v>
      </c>
      <c r="M1234" s="27">
        <v>2</v>
      </c>
      <c r="N1234" s="309" t="s">
        <v>683</v>
      </c>
      <c r="O1234" s="306" t="s">
        <v>684</v>
      </c>
      <c r="P1234" s="306" t="s">
        <v>75</v>
      </c>
      <c r="Q1234" s="306" t="s">
        <v>76</v>
      </c>
      <c r="R1234" s="306" t="s">
        <v>77</v>
      </c>
      <c r="S1234" s="351" t="s">
        <v>109</v>
      </c>
      <c r="T1234" s="604">
        <f>+V1234+Y1234</f>
        <v>151940</v>
      </c>
      <c r="U1234" s="604">
        <f>T1234/2</f>
        <v>75970</v>
      </c>
      <c r="V1234" s="295">
        <v>75970</v>
      </c>
      <c r="W1234" s="280" t="s">
        <v>98</v>
      </c>
      <c r="X1234" s="280" t="s">
        <v>98</v>
      </c>
      <c r="Y1234" s="295">
        <v>75970</v>
      </c>
      <c r="Z1234" s="280" t="s">
        <v>98</v>
      </c>
      <c r="AA1234" s="280" t="s">
        <v>98</v>
      </c>
      <c r="AB1234" s="358">
        <f>6159.73*2</f>
        <v>12319.46</v>
      </c>
      <c r="AC1234" s="309" t="s">
        <v>80</v>
      </c>
      <c r="AD1234" s="335">
        <f>+V1234+Y1234</f>
        <v>151940</v>
      </c>
      <c r="AE1234" s="280" t="s">
        <v>98</v>
      </c>
      <c r="AF1234" s="280" t="s">
        <v>98</v>
      </c>
      <c r="AG1234" s="309" t="s">
        <v>33</v>
      </c>
      <c r="AH1234" s="309" t="s">
        <v>157</v>
      </c>
      <c r="AI1234" s="309" t="s">
        <v>158</v>
      </c>
      <c r="AJ1234" s="306"/>
    </row>
    <row r="1235" spans="2:36" s="79" customFormat="1" ht="69" customHeight="1" x14ac:dyDescent="0.3">
      <c r="B1235" s="307"/>
      <c r="C1235" s="307"/>
      <c r="D1235" s="307"/>
      <c r="E1235" s="314"/>
      <c r="F1235" s="322"/>
      <c r="G1235" s="314"/>
      <c r="H1235" s="307"/>
      <c r="I1235" s="270"/>
      <c r="J1235" s="20" t="s">
        <v>116</v>
      </c>
      <c r="K1235" s="27" t="s">
        <v>117</v>
      </c>
      <c r="L1235" s="27" t="s">
        <v>85</v>
      </c>
      <c r="M1235" s="27">
        <v>2</v>
      </c>
      <c r="N1235" s="324"/>
      <c r="O1235" s="307"/>
      <c r="P1235" s="307"/>
      <c r="Q1235" s="307"/>
      <c r="R1235" s="307"/>
      <c r="S1235" s="436"/>
      <c r="T1235" s="604"/>
      <c r="U1235" s="604"/>
      <c r="V1235" s="295"/>
      <c r="W1235" s="281"/>
      <c r="X1235" s="281"/>
      <c r="Y1235" s="295"/>
      <c r="Z1235" s="281"/>
      <c r="AA1235" s="281"/>
      <c r="AB1235" s="359"/>
      <c r="AC1235" s="324"/>
      <c r="AD1235" s="602"/>
      <c r="AE1235" s="281"/>
      <c r="AF1235" s="281"/>
      <c r="AG1235" s="324"/>
      <c r="AH1235" s="324"/>
      <c r="AI1235" s="324"/>
      <c r="AJ1235" s="307"/>
    </row>
    <row r="1236" spans="2:36" s="79" customFormat="1" ht="59.1" customHeight="1" x14ac:dyDescent="0.3">
      <c r="B1236" s="307"/>
      <c r="C1236" s="307"/>
      <c r="D1236" s="307"/>
      <c r="E1236" s="314"/>
      <c r="F1236" s="322"/>
      <c r="G1236" s="314"/>
      <c r="H1236" s="307"/>
      <c r="I1236" s="270"/>
      <c r="J1236" s="20" t="s">
        <v>208</v>
      </c>
      <c r="K1236" s="27" t="s">
        <v>118</v>
      </c>
      <c r="L1236" s="27" t="s">
        <v>119</v>
      </c>
      <c r="M1236" s="27">
        <v>2</v>
      </c>
      <c r="N1236" s="324"/>
      <c r="O1236" s="307"/>
      <c r="P1236" s="307"/>
      <c r="Q1236" s="307"/>
      <c r="R1236" s="307"/>
      <c r="S1236" s="436"/>
      <c r="T1236" s="604"/>
      <c r="U1236" s="604"/>
      <c r="V1236" s="295"/>
      <c r="W1236" s="281"/>
      <c r="X1236" s="281"/>
      <c r="Y1236" s="295"/>
      <c r="Z1236" s="281"/>
      <c r="AA1236" s="281"/>
      <c r="AB1236" s="359"/>
      <c r="AC1236" s="324"/>
      <c r="AD1236" s="602"/>
      <c r="AE1236" s="281"/>
      <c r="AF1236" s="281"/>
      <c r="AG1236" s="324"/>
      <c r="AH1236" s="324"/>
      <c r="AI1236" s="324"/>
      <c r="AJ1236" s="307"/>
    </row>
    <row r="1237" spans="2:36" s="79" customFormat="1" ht="59.1" customHeight="1" x14ac:dyDescent="0.3">
      <c r="B1237" s="308"/>
      <c r="C1237" s="308"/>
      <c r="D1237" s="308"/>
      <c r="E1237" s="315"/>
      <c r="F1237" s="322"/>
      <c r="G1237" s="315"/>
      <c r="H1237" s="308"/>
      <c r="I1237" s="270"/>
      <c r="J1237" s="20" t="s">
        <v>120</v>
      </c>
      <c r="K1237" s="27" t="s">
        <v>121</v>
      </c>
      <c r="L1237" s="27" t="s">
        <v>119</v>
      </c>
      <c r="M1237" s="61">
        <v>2</v>
      </c>
      <c r="N1237" s="325"/>
      <c r="O1237" s="308"/>
      <c r="P1237" s="308"/>
      <c r="Q1237" s="308"/>
      <c r="R1237" s="308"/>
      <c r="S1237" s="437"/>
      <c r="T1237" s="604"/>
      <c r="U1237" s="604"/>
      <c r="V1237" s="295"/>
      <c r="W1237" s="282"/>
      <c r="X1237" s="282"/>
      <c r="Y1237" s="295"/>
      <c r="Z1237" s="282"/>
      <c r="AA1237" s="282"/>
      <c r="AB1237" s="360"/>
      <c r="AC1237" s="325"/>
      <c r="AD1237" s="603"/>
      <c r="AE1237" s="282"/>
      <c r="AF1237" s="282"/>
      <c r="AG1237" s="325"/>
      <c r="AH1237" s="325"/>
      <c r="AI1237" s="325"/>
      <c r="AJ1237" s="308"/>
    </row>
    <row r="1238" spans="2:36" s="79" customFormat="1" ht="124.5" customHeight="1" x14ac:dyDescent="0.3">
      <c r="B1238" s="231" t="s">
        <v>665</v>
      </c>
      <c r="C1238" s="231" t="s">
        <v>733</v>
      </c>
      <c r="D1238" s="231" t="s">
        <v>66</v>
      </c>
      <c r="E1238" s="226" t="s">
        <v>67</v>
      </c>
      <c r="F1238" s="227" t="s">
        <v>799</v>
      </c>
      <c r="G1238" s="337" t="s">
        <v>1057</v>
      </c>
      <c r="H1238" s="231" t="s">
        <v>70</v>
      </c>
      <c r="I1238" s="238" t="s">
        <v>79</v>
      </c>
      <c r="J1238" s="28" t="s">
        <v>207</v>
      </c>
      <c r="K1238" s="14" t="s">
        <v>107</v>
      </c>
      <c r="L1238" s="14" t="s">
        <v>86</v>
      </c>
      <c r="M1238" s="14">
        <v>40</v>
      </c>
      <c r="N1238" s="247" t="s">
        <v>683</v>
      </c>
      <c r="O1238" s="231" t="s">
        <v>360</v>
      </c>
      <c r="P1238" s="231" t="s">
        <v>75</v>
      </c>
      <c r="Q1238" s="231" t="s">
        <v>76</v>
      </c>
      <c r="R1238" s="231" t="s">
        <v>77</v>
      </c>
      <c r="S1238" s="262" t="s">
        <v>109</v>
      </c>
      <c r="T1238" s="405">
        <f>+V1238+Y1238</f>
        <v>192599.92</v>
      </c>
      <c r="U1238" s="405">
        <f>T1238/2</f>
        <v>96299.96</v>
      </c>
      <c r="V1238" s="275">
        <v>96299.96</v>
      </c>
      <c r="W1238" s="258" t="s">
        <v>98</v>
      </c>
      <c r="X1238" s="258" t="s">
        <v>98</v>
      </c>
      <c r="Y1238" s="275">
        <v>96299.96</v>
      </c>
      <c r="Z1238" s="258" t="s">
        <v>98</v>
      </c>
      <c r="AA1238" s="258" t="s">
        <v>98</v>
      </c>
      <c r="AB1238" s="471">
        <v>15616.21</v>
      </c>
      <c r="AC1238" s="247" t="s">
        <v>149</v>
      </c>
      <c r="AD1238" s="412">
        <f>+V1238+Y1238</f>
        <v>192599.92</v>
      </c>
      <c r="AE1238" s="258" t="s">
        <v>98</v>
      </c>
      <c r="AF1238" s="258" t="s">
        <v>98</v>
      </c>
      <c r="AG1238" s="247" t="s">
        <v>33</v>
      </c>
      <c r="AH1238" s="292" t="s">
        <v>157</v>
      </c>
      <c r="AI1238" s="292" t="s">
        <v>158</v>
      </c>
      <c r="AJ1238" s="231"/>
    </row>
    <row r="1239" spans="2:36" s="79" customFormat="1" ht="95.7" customHeight="1" x14ac:dyDescent="0.3">
      <c r="B1239" s="232"/>
      <c r="C1239" s="232"/>
      <c r="D1239" s="232"/>
      <c r="E1239" s="234"/>
      <c r="F1239" s="227"/>
      <c r="G1239" s="615"/>
      <c r="H1239" s="232"/>
      <c r="I1239" s="238"/>
      <c r="J1239" s="11" t="s">
        <v>111</v>
      </c>
      <c r="K1239" s="7" t="s">
        <v>673</v>
      </c>
      <c r="L1239" s="11" t="s">
        <v>674</v>
      </c>
      <c r="M1239" s="111" t="s">
        <v>675</v>
      </c>
      <c r="N1239" s="248"/>
      <c r="O1239" s="232"/>
      <c r="P1239" s="232"/>
      <c r="Q1239" s="232"/>
      <c r="R1239" s="232"/>
      <c r="S1239" s="263"/>
      <c r="T1239" s="405"/>
      <c r="U1239" s="405"/>
      <c r="V1239" s="275"/>
      <c r="W1239" s="259"/>
      <c r="X1239" s="259"/>
      <c r="Y1239" s="275"/>
      <c r="Z1239" s="259"/>
      <c r="AA1239" s="259"/>
      <c r="AB1239" s="478"/>
      <c r="AC1239" s="248"/>
      <c r="AD1239" s="413"/>
      <c r="AE1239" s="259"/>
      <c r="AF1239" s="259"/>
      <c r="AG1239" s="248"/>
      <c r="AH1239" s="402"/>
      <c r="AI1239" s="402"/>
      <c r="AJ1239" s="232"/>
    </row>
    <row r="1240" spans="2:36" s="79" customFormat="1" ht="99" customHeight="1" x14ac:dyDescent="0.3">
      <c r="B1240" s="233"/>
      <c r="C1240" s="233"/>
      <c r="D1240" s="233"/>
      <c r="E1240" s="273"/>
      <c r="F1240" s="227"/>
      <c r="G1240" s="345"/>
      <c r="H1240" s="233"/>
      <c r="I1240" s="238"/>
      <c r="J1240" s="11" t="s">
        <v>127</v>
      </c>
      <c r="K1240" s="7" t="s">
        <v>638</v>
      </c>
      <c r="L1240" s="11" t="s">
        <v>676</v>
      </c>
      <c r="M1240" s="7">
        <v>90</v>
      </c>
      <c r="N1240" s="249"/>
      <c r="O1240" s="233"/>
      <c r="P1240" s="233"/>
      <c r="Q1240" s="233"/>
      <c r="R1240" s="233"/>
      <c r="S1240" s="264"/>
      <c r="T1240" s="406"/>
      <c r="U1240" s="406"/>
      <c r="V1240" s="276"/>
      <c r="W1240" s="260"/>
      <c r="X1240" s="260"/>
      <c r="Y1240" s="276"/>
      <c r="Z1240" s="260"/>
      <c r="AA1240" s="260"/>
      <c r="AB1240" s="419"/>
      <c r="AC1240" s="249"/>
      <c r="AD1240" s="414"/>
      <c r="AE1240" s="260"/>
      <c r="AF1240" s="260"/>
      <c r="AG1240" s="249"/>
      <c r="AH1240" s="293"/>
      <c r="AI1240" s="293"/>
      <c r="AJ1240" s="233"/>
    </row>
    <row r="1241" spans="2:36" s="79" customFormat="1" ht="126.6" customHeight="1" x14ac:dyDescent="0.3">
      <c r="B1241" s="231" t="s">
        <v>666</v>
      </c>
      <c r="C1241" s="231" t="s">
        <v>734</v>
      </c>
      <c r="D1241" s="231" t="s">
        <v>66</v>
      </c>
      <c r="E1241" s="226" t="s">
        <v>67</v>
      </c>
      <c r="F1241" s="227" t="s">
        <v>799</v>
      </c>
      <c r="G1241" s="226" t="s">
        <v>664</v>
      </c>
      <c r="H1241" s="231" t="s">
        <v>70</v>
      </c>
      <c r="I1241" s="238" t="s">
        <v>79</v>
      </c>
      <c r="J1241" s="28" t="s">
        <v>207</v>
      </c>
      <c r="K1241" s="14" t="s">
        <v>107</v>
      </c>
      <c r="L1241" s="14" t="s">
        <v>86</v>
      </c>
      <c r="M1241" s="14">
        <v>40</v>
      </c>
      <c r="N1241" s="247" t="s">
        <v>683</v>
      </c>
      <c r="O1241" s="231" t="s">
        <v>360</v>
      </c>
      <c r="P1241" s="231" t="s">
        <v>75</v>
      </c>
      <c r="Q1241" s="231" t="s">
        <v>76</v>
      </c>
      <c r="R1241" s="231" t="s">
        <v>77</v>
      </c>
      <c r="S1241" s="262" t="s">
        <v>109</v>
      </c>
      <c r="T1241" s="405">
        <f>+V1241+Y1241</f>
        <v>53499.9</v>
      </c>
      <c r="U1241" s="404">
        <f>T1241</f>
        <v>53499.9</v>
      </c>
      <c r="V1241" s="274">
        <v>26749.95</v>
      </c>
      <c r="W1241" s="258" t="s">
        <v>98</v>
      </c>
      <c r="X1241" s="258" t="s">
        <v>98</v>
      </c>
      <c r="Y1241" s="274">
        <v>26749.95</v>
      </c>
      <c r="Z1241" s="258" t="s">
        <v>98</v>
      </c>
      <c r="AA1241" s="258" t="s">
        <v>98</v>
      </c>
      <c r="AB1241" s="274">
        <v>4337.83</v>
      </c>
      <c r="AC1241" s="247" t="s">
        <v>149</v>
      </c>
      <c r="AD1241" s="412">
        <f>+V1241+Y1241</f>
        <v>53499.9</v>
      </c>
      <c r="AE1241" s="258" t="s">
        <v>98</v>
      </c>
      <c r="AF1241" s="258" t="s">
        <v>98</v>
      </c>
      <c r="AG1241" s="247" t="s">
        <v>33</v>
      </c>
      <c r="AH1241" s="292" t="s">
        <v>157</v>
      </c>
      <c r="AI1241" s="292" t="s">
        <v>158</v>
      </c>
      <c r="AJ1241" s="231"/>
    </row>
    <row r="1242" spans="2:36" s="79" customFormat="1" ht="59.1" customHeight="1" x14ac:dyDescent="0.3">
      <c r="B1242" s="232"/>
      <c r="C1242" s="232"/>
      <c r="D1242" s="232"/>
      <c r="E1242" s="234"/>
      <c r="F1242" s="227"/>
      <c r="G1242" s="234"/>
      <c r="H1242" s="232"/>
      <c r="I1242" s="238"/>
      <c r="J1242" s="11" t="s">
        <v>111</v>
      </c>
      <c r="K1242" s="7" t="s">
        <v>673</v>
      </c>
      <c r="L1242" s="11" t="s">
        <v>674</v>
      </c>
      <c r="M1242" s="111" t="s">
        <v>677</v>
      </c>
      <c r="N1242" s="248"/>
      <c r="O1242" s="232"/>
      <c r="P1242" s="232"/>
      <c r="Q1242" s="232"/>
      <c r="R1242" s="232"/>
      <c r="S1242" s="263"/>
      <c r="T1242" s="405"/>
      <c r="U1242" s="405"/>
      <c r="V1242" s="275"/>
      <c r="W1242" s="259"/>
      <c r="X1242" s="259"/>
      <c r="Y1242" s="275"/>
      <c r="Z1242" s="259"/>
      <c r="AA1242" s="259"/>
      <c r="AB1242" s="275"/>
      <c r="AC1242" s="248"/>
      <c r="AD1242" s="413"/>
      <c r="AE1242" s="259"/>
      <c r="AF1242" s="259"/>
      <c r="AG1242" s="248"/>
      <c r="AH1242" s="402"/>
      <c r="AI1242" s="402"/>
      <c r="AJ1242" s="232"/>
    </row>
    <row r="1243" spans="2:36" s="79" customFormat="1" ht="60.75" customHeight="1" x14ac:dyDescent="0.3">
      <c r="B1243" s="233"/>
      <c r="C1243" s="233"/>
      <c r="D1243" s="233"/>
      <c r="E1243" s="273"/>
      <c r="F1243" s="227"/>
      <c r="G1243" s="273"/>
      <c r="H1243" s="233"/>
      <c r="I1243" s="238"/>
      <c r="J1243" s="11" t="s">
        <v>127</v>
      </c>
      <c r="K1243" s="7" t="s">
        <v>638</v>
      </c>
      <c r="L1243" s="11" t="s">
        <v>676</v>
      </c>
      <c r="M1243" s="7">
        <v>25</v>
      </c>
      <c r="N1243" s="249"/>
      <c r="O1243" s="233"/>
      <c r="P1243" s="233"/>
      <c r="Q1243" s="233"/>
      <c r="R1243" s="233"/>
      <c r="S1243" s="264"/>
      <c r="T1243" s="406"/>
      <c r="U1243" s="406"/>
      <c r="V1243" s="276"/>
      <c r="W1243" s="260"/>
      <c r="X1243" s="260"/>
      <c r="Y1243" s="276"/>
      <c r="Z1243" s="260"/>
      <c r="AA1243" s="260"/>
      <c r="AB1243" s="276"/>
      <c r="AC1243" s="249"/>
      <c r="AD1243" s="414"/>
      <c r="AE1243" s="260"/>
      <c r="AF1243" s="260"/>
      <c r="AG1243" s="249"/>
      <c r="AH1243" s="293"/>
      <c r="AI1243" s="293"/>
      <c r="AJ1243" s="233"/>
    </row>
    <row r="1244" spans="2:36" s="79" customFormat="1" ht="119.1" customHeight="1" x14ac:dyDescent="0.3">
      <c r="B1244" s="306" t="s">
        <v>1058</v>
      </c>
      <c r="C1244" s="306" t="s">
        <v>735</v>
      </c>
      <c r="D1244" s="306" t="s">
        <v>66</v>
      </c>
      <c r="E1244" s="313" t="s">
        <v>67</v>
      </c>
      <c r="F1244" s="322" t="s">
        <v>799</v>
      </c>
      <c r="G1244" s="313" t="s">
        <v>664</v>
      </c>
      <c r="H1244" s="306" t="s">
        <v>70</v>
      </c>
      <c r="I1244" s="270" t="s">
        <v>79</v>
      </c>
      <c r="J1244" s="56" t="s">
        <v>207</v>
      </c>
      <c r="K1244" s="57" t="s">
        <v>107</v>
      </c>
      <c r="L1244" s="57" t="s">
        <v>86</v>
      </c>
      <c r="M1244" s="57">
        <v>40</v>
      </c>
      <c r="N1244" s="309" t="s">
        <v>683</v>
      </c>
      <c r="O1244" s="306" t="s">
        <v>360</v>
      </c>
      <c r="P1244" s="306" t="s">
        <v>75</v>
      </c>
      <c r="Q1244" s="306" t="s">
        <v>76</v>
      </c>
      <c r="R1244" s="306" t="s">
        <v>77</v>
      </c>
      <c r="S1244" s="351" t="s">
        <v>109</v>
      </c>
      <c r="T1244" s="602">
        <f>+V1244+Y1244</f>
        <v>39796.58</v>
      </c>
      <c r="U1244" s="602">
        <f>T1244</f>
        <v>39796.58</v>
      </c>
      <c r="V1244" s="358">
        <v>19898.29</v>
      </c>
      <c r="W1244" s="280" t="s">
        <v>98</v>
      </c>
      <c r="X1244" s="280" t="s">
        <v>98</v>
      </c>
      <c r="Y1244" s="358">
        <v>19898.29</v>
      </c>
      <c r="Z1244" s="280" t="s">
        <v>98</v>
      </c>
      <c r="AA1244" s="280" t="s">
        <v>98</v>
      </c>
      <c r="AB1244" s="358">
        <v>3226.75</v>
      </c>
      <c r="AC1244" s="309" t="s">
        <v>149</v>
      </c>
      <c r="AD1244" s="616">
        <f>+V1244+Y1244</f>
        <v>39796.58</v>
      </c>
      <c r="AE1244" s="280" t="s">
        <v>98</v>
      </c>
      <c r="AF1244" s="280" t="s">
        <v>98</v>
      </c>
      <c r="AG1244" s="309" t="s">
        <v>33</v>
      </c>
      <c r="AH1244" s="664" t="s">
        <v>157</v>
      </c>
      <c r="AI1244" s="664" t="s">
        <v>158</v>
      </c>
      <c r="AJ1244" s="306"/>
    </row>
    <row r="1245" spans="2:36" s="79" customFormat="1" ht="68.25" customHeight="1" x14ac:dyDescent="0.3">
      <c r="B1245" s="307"/>
      <c r="C1245" s="307"/>
      <c r="D1245" s="307"/>
      <c r="E1245" s="314"/>
      <c r="F1245" s="322"/>
      <c r="G1245" s="314"/>
      <c r="H1245" s="307"/>
      <c r="I1245" s="270"/>
      <c r="J1245" s="20" t="s">
        <v>111</v>
      </c>
      <c r="K1245" s="27" t="s">
        <v>673</v>
      </c>
      <c r="L1245" s="20" t="s">
        <v>674</v>
      </c>
      <c r="M1245" s="110" t="s">
        <v>678</v>
      </c>
      <c r="N1245" s="324"/>
      <c r="O1245" s="307"/>
      <c r="P1245" s="307"/>
      <c r="Q1245" s="307"/>
      <c r="R1245" s="307"/>
      <c r="S1245" s="436"/>
      <c r="T1245" s="602"/>
      <c r="U1245" s="602"/>
      <c r="V1245" s="359"/>
      <c r="W1245" s="281"/>
      <c r="X1245" s="281"/>
      <c r="Y1245" s="359"/>
      <c r="Z1245" s="281"/>
      <c r="AA1245" s="281"/>
      <c r="AB1245" s="359"/>
      <c r="AC1245" s="324"/>
      <c r="AD1245" s="617"/>
      <c r="AE1245" s="281"/>
      <c r="AF1245" s="281"/>
      <c r="AG1245" s="324"/>
      <c r="AH1245" s="665"/>
      <c r="AI1245" s="665"/>
      <c r="AJ1245" s="307"/>
    </row>
    <row r="1246" spans="2:36" s="79" customFormat="1" ht="60" customHeight="1" x14ac:dyDescent="0.3">
      <c r="B1246" s="308"/>
      <c r="C1246" s="308"/>
      <c r="D1246" s="308"/>
      <c r="E1246" s="315"/>
      <c r="F1246" s="322"/>
      <c r="G1246" s="315"/>
      <c r="H1246" s="308"/>
      <c r="I1246" s="270"/>
      <c r="J1246" s="20" t="s">
        <v>127</v>
      </c>
      <c r="K1246" s="27" t="s">
        <v>638</v>
      </c>
      <c r="L1246" s="20" t="s">
        <v>676</v>
      </c>
      <c r="M1246" s="58">
        <v>19</v>
      </c>
      <c r="N1246" s="325"/>
      <c r="O1246" s="308"/>
      <c r="P1246" s="308"/>
      <c r="Q1246" s="308"/>
      <c r="R1246" s="308"/>
      <c r="S1246" s="437"/>
      <c r="T1246" s="603"/>
      <c r="U1246" s="603"/>
      <c r="V1246" s="360"/>
      <c r="W1246" s="282"/>
      <c r="X1246" s="282"/>
      <c r="Y1246" s="360"/>
      <c r="Z1246" s="282"/>
      <c r="AA1246" s="282"/>
      <c r="AB1246" s="360"/>
      <c r="AC1246" s="325"/>
      <c r="AD1246" s="618"/>
      <c r="AE1246" s="282"/>
      <c r="AF1246" s="282"/>
      <c r="AG1246" s="325"/>
      <c r="AH1246" s="666"/>
      <c r="AI1246" s="666"/>
      <c r="AJ1246" s="308"/>
    </row>
    <row r="1247" spans="2:36" s="79" customFormat="1" ht="90" customHeight="1" x14ac:dyDescent="0.3">
      <c r="B1247" s="231" t="s">
        <v>667</v>
      </c>
      <c r="C1247" s="231" t="s">
        <v>732</v>
      </c>
      <c r="D1247" s="231" t="s">
        <v>66</v>
      </c>
      <c r="E1247" s="226" t="s">
        <v>67</v>
      </c>
      <c r="F1247" s="227" t="s">
        <v>800</v>
      </c>
      <c r="G1247" s="226" t="s">
        <v>663</v>
      </c>
      <c r="H1247" s="231" t="s">
        <v>70</v>
      </c>
      <c r="I1247" s="238" t="s">
        <v>79</v>
      </c>
      <c r="J1247" s="11" t="s">
        <v>113</v>
      </c>
      <c r="K1247" s="7" t="s">
        <v>114</v>
      </c>
      <c r="L1247" s="7" t="s">
        <v>115</v>
      </c>
      <c r="M1247" s="7">
        <v>3</v>
      </c>
      <c r="N1247" s="247" t="s">
        <v>683</v>
      </c>
      <c r="O1247" s="231" t="s">
        <v>685</v>
      </c>
      <c r="P1247" s="231" t="s">
        <v>75</v>
      </c>
      <c r="Q1247" s="231" t="s">
        <v>76</v>
      </c>
      <c r="R1247" s="231" t="s">
        <v>77</v>
      </c>
      <c r="S1247" s="262" t="s">
        <v>109</v>
      </c>
      <c r="T1247" s="438">
        <f>+V1247+Y1247</f>
        <v>227910</v>
      </c>
      <c r="U1247" s="438">
        <v>75970</v>
      </c>
      <c r="V1247" s="278">
        <v>113955</v>
      </c>
      <c r="W1247" s="258" t="s">
        <v>98</v>
      </c>
      <c r="X1247" s="258" t="s">
        <v>98</v>
      </c>
      <c r="Y1247" s="278">
        <v>113955</v>
      </c>
      <c r="Z1247" s="258" t="s">
        <v>98</v>
      </c>
      <c r="AA1247" s="258" t="s">
        <v>98</v>
      </c>
      <c r="AB1247" s="274">
        <v>18479.189999999999</v>
      </c>
      <c r="AC1247" s="247" t="s">
        <v>80</v>
      </c>
      <c r="AD1247" s="404">
        <f>+V1247+Y1247</f>
        <v>227910</v>
      </c>
      <c r="AE1247" s="258" t="s">
        <v>98</v>
      </c>
      <c r="AF1247" s="258" t="s">
        <v>98</v>
      </c>
      <c r="AG1247" s="247" t="s">
        <v>33</v>
      </c>
      <c r="AH1247" s="247" t="s">
        <v>161</v>
      </c>
      <c r="AI1247" s="247" t="s">
        <v>693</v>
      </c>
      <c r="AJ1247" s="231"/>
    </row>
    <row r="1248" spans="2:36" s="79" customFormat="1" ht="55.2" x14ac:dyDescent="0.3">
      <c r="B1248" s="232"/>
      <c r="C1248" s="232"/>
      <c r="D1248" s="232"/>
      <c r="E1248" s="234"/>
      <c r="F1248" s="227"/>
      <c r="G1248" s="234"/>
      <c r="H1248" s="232"/>
      <c r="I1248" s="238"/>
      <c r="J1248" s="11" t="s">
        <v>116</v>
      </c>
      <c r="K1248" s="7" t="s">
        <v>117</v>
      </c>
      <c r="L1248" s="7" t="s">
        <v>85</v>
      </c>
      <c r="M1248" s="7">
        <v>3</v>
      </c>
      <c r="N1248" s="248"/>
      <c r="O1248" s="232"/>
      <c r="P1248" s="232"/>
      <c r="Q1248" s="232"/>
      <c r="R1248" s="232"/>
      <c r="S1248" s="263"/>
      <c r="T1248" s="438"/>
      <c r="U1248" s="438"/>
      <c r="V1248" s="278"/>
      <c r="W1248" s="259"/>
      <c r="X1248" s="259"/>
      <c r="Y1248" s="278"/>
      <c r="Z1248" s="259"/>
      <c r="AA1248" s="259"/>
      <c r="AB1248" s="275"/>
      <c r="AC1248" s="248"/>
      <c r="AD1248" s="405"/>
      <c r="AE1248" s="259"/>
      <c r="AF1248" s="259"/>
      <c r="AG1248" s="248"/>
      <c r="AH1248" s="248"/>
      <c r="AI1248" s="248"/>
      <c r="AJ1248" s="232"/>
    </row>
    <row r="1249" spans="2:36" s="79" customFormat="1" ht="41.4" x14ac:dyDescent="0.3">
      <c r="B1249" s="232"/>
      <c r="C1249" s="232"/>
      <c r="D1249" s="232"/>
      <c r="E1249" s="234"/>
      <c r="F1249" s="227"/>
      <c r="G1249" s="234"/>
      <c r="H1249" s="232"/>
      <c r="I1249" s="238"/>
      <c r="J1249" s="11" t="s">
        <v>208</v>
      </c>
      <c r="K1249" s="7" t="s">
        <v>118</v>
      </c>
      <c r="L1249" s="7" t="s">
        <v>119</v>
      </c>
      <c r="M1249" s="7">
        <v>3</v>
      </c>
      <c r="N1249" s="248"/>
      <c r="O1249" s="232"/>
      <c r="P1249" s="232"/>
      <c r="Q1249" s="232"/>
      <c r="R1249" s="232"/>
      <c r="S1249" s="263"/>
      <c r="T1249" s="438"/>
      <c r="U1249" s="438"/>
      <c r="V1249" s="278"/>
      <c r="W1249" s="259"/>
      <c r="X1249" s="259"/>
      <c r="Y1249" s="278"/>
      <c r="Z1249" s="259"/>
      <c r="AA1249" s="259"/>
      <c r="AB1249" s="275"/>
      <c r="AC1249" s="248"/>
      <c r="AD1249" s="405"/>
      <c r="AE1249" s="259"/>
      <c r="AF1249" s="259"/>
      <c r="AG1249" s="248"/>
      <c r="AH1249" s="248"/>
      <c r="AI1249" s="248"/>
      <c r="AJ1249" s="232"/>
    </row>
    <row r="1250" spans="2:36" s="79" customFormat="1" ht="59.1" customHeight="1" x14ac:dyDescent="0.3">
      <c r="B1250" s="233"/>
      <c r="C1250" s="233"/>
      <c r="D1250" s="233"/>
      <c r="E1250" s="273"/>
      <c r="F1250" s="227"/>
      <c r="G1250" s="273"/>
      <c r="H1250" s="233"/>
      <c r="I1250" s="238"/>
      <c r="J1250" s="11" t="s">
        <v>120</v>
      </c>
      <c r="K1250" s="7" t="s">
        <v>121</v>
      </c>
      <c r="L1250" s="7" t="s">
        <v>119</v>
      </c>
      <c r="M1250" s="7">
        <v>3</v>
      </c>
      <c r="N1250" s="249"/>
      <c r="O1250" s="233"/>
      <c r="P1250" s="233"/>
      <c r="Q1250" s="233"/>
      <c r="R1250" s="233"/>
      <c r="S1250" s="264"/>
      <c r="T1250" s="438"/>
      <c r="U1250" s="438"/>
      <c r="V1250" s="278"/>
      <c r="W1250" s="260"/>
      <c r="X1250" s="260"/>
      <c r="Y1250" s="278"/>
      <c r="Z1250" s="260"/>
      <c r="AA1250" s="260"/>
      <c r="AB1250" s="276"/>
      <c r="AC1250" s="249"/>
      <c r="AD1250" s="406"/>
      <c r="AE1250" s="260"/>
      <c r="AF1250" s="260"/>
      <c r="AG1250" s="249"/>
      <c r="AH1250" s="249"/>
      <c r="AI1250" s="249"/>
      <c r="AJ1250" s="233"/>
    </row>
    <row r="1251" spans="2:36" s="79" customFormat="1" ht="135" customHeight="1" x14ac:dyDescent="0.3">
      <c r="B1251" s="306" t="s">
        <v>1102</v>
      </c>
      <c r="C1251" s="306" t="s">
        <v>736</v>
      </c>
      <c r="D1251" s="306" t="s">
        <v>66</v>
      </c>
      <c r="E1251" s="313" t="s">
        <v>67</v>
      </c>
      <c r="F1251" s="322" t="s">
        <v>799</v>
      </c>
      <c r="G1251" s="313" t="s">
        <v>664</v>
      </c>
      <c r="H1251" s="306" t="s">
        <v>70</v>
      </c>
      <c r="I1251" s="270" t="s">
        <v>79</v>
      </c>
      <c r="J1251" s="56" t="s">
        <v>207</v>
      </c>
      <c r="K1251" s="57" t="s">
        <v>107</v>
      </c>
      <c r="L1251" s="57" t="s">
        <v>86</v>
      </c>
      <c r="M1251" s="57">
        <v>40</v>
      </c>
      <c r="N1251" s="309" t="s">
        <v>683</v>
      </c>
      <c r="O1251" s="306" t="s">
        <v>686</v>
      </c>
      <c r="P1251" s="306" t="s">
        <v>75</v>
      </c>
      <c r="Q1251" s="306" t="s">
        <v>76</v>
      </c>
      <c r="R1251" s="306" t="s">
        <v>77</v>
      </c>
      <c r="S1251" s="351" t="s">
        <v>109</v>
      </c>
      <c r="T1251" s="335">
        <f>+V1251+Y1251</f>
        <v>107000</v>
      </c>
      <c r="U1251" s="604">
        <f>T1251/2</f>
        <v>53500</v>
      </c>
      <c r="V1251" s="358">
        <v>53500</v>
      </c>
      <c r="W1251" s="280" t="s">
        <v>98</v>
      </c>
      <c r="X1251" s="280" t="s">
        <v>98</v>
      </c>
      <c r="Y1251" s="358">
        <v>53500</v>
      </c>
      <c r="Z1251" s="280" t="s">
        <v>98</v>
      </c>
      <c r="AA1251" s="280" t="s">
        <v>98</v>
      </c>
      <c r="AB1251" s="358">
        <v>8675.69</v>
      </c>
      <c r="AC1251" s="309" t="s">
        <v>149</v>
      </c>
      <c r="AD1251" s="335">
        <f>+V1251+Y1251</f>
        <v>107000</v>
      </c>
      <c r="AE1251" s="280" t="s">
        <v>98</v>
      </c>
      <c r="AF1251" s="280" t="s">
        <v>98</v>
      </c>
      <c r="AG1251" s="309" t="s">
        <v>33</v>
      </c>
      <c r="AH1251" s="309" t="s">
        <v>161</v>
      </c>
      <c r="AI1251" s="309" t="s">
        <v>693</v>
      </c>
      <c r="AJ1251" s="306"/>
    </row>
    <row r="1252" spans="2:36" s="79" customFormat="1" ht="71.25" customHeight="1" x14ac:dyDescent="0.3">
      <c r="B1252" s="307"/>
      <c r="C1252" s="307"/>
      <c r="D1252" s="307"/>
      <c r="E1252" s="314"/>
      <c r="F1252" s="322"/>
      <c r="G1252" s="314"/>
      <c r="H1252" s="307"/>
      <c r="I1252" s="270"/>
      <c r="J1252" s="20" t="s">
        <v>111</v>
      </c>
      <c r="K1252" s="27" t="s">
        <v>679</v>
      </c>
      <c r="L1252" s="20" t="s">
        <v>680</v>
      </c>
      <c r="M1252" s="110" t="s">
        <v>672</v>
      </c>
      <c r="N1252" s="324"/>
      <c r="O1252" s="307"/>
      <c r="P1252" s="307"/>
      <c r="Q1252" s="307"/>
      <c r="R1252" s="307"/>
      <c r="S1252" s="436"/>
      <c r="T1252" s="602"/>
      <c r="U1252" s="604"/>
      <c r="V1252" s="359"/>
      <c r="W1252" s="281"/>
      <c r="X1252" s="281"/>
      <c r="Y1252" s="359"/>
      <c r="Z1252" s="281"/>
      <c r="AA1252" s="281"/>
      <c r="AB1252" s="359"/>
      <c r="AC1252" s="324"/>
      <c r="AD1252" s="602"/>
      <c r="AE1252" s="281"/>
      <c r="AF1252" s="281"/>
      <c r="AG1252" s="324"/>
      <c r="AH1252" s="324"/>
      <c r="AI1252" s="324"/>
      <c r="AJ1252" s="307"/>
    </row>
    <row r="1253" spans="2:36" s="79" customFormat="1" ht="60" customHeight="1" x14ac:dyDescent="0.3">
      <c r="B1253" s="308"/>
      <c r="C1253" s="308"/>
      <c r="D1253" s="308"/>
      <c r="E1253" s="315"/>
      <c r="F1253" s="322"/>
      <c r="G1253" s="315"/>
      <c r="H1253" s="308"/>
      <c r="I1253" s="270"/>
      <c r="J1253" s="20" t="s">
        <v>127</v>
      </c>
      <c r="K1253" s="27" t="s">
        <v>638</v>
      </c>
      <c r="L1253" s="20" t="s">
        <v>85</v>
      </c>
      <c r="M1253" s="27">
        <v>50</v>
      </c>
      <c r="N1253" s="325"/>
      <c r="O1253" s="308"/>
      <c r="P1253" s="308"/>
      <c r="Q1253" s="308"/>
      <c r="R1253" s="308"/>
      <c r="S1253" s="437"/>
      <c r="T1253" s="603"/>
      <c r="U1253" s="604"/>
      <c r="V1253" s="360"/>
      <c r="W1253" s="282"/>
      <c r="X1253" s="282"/>
      <c r="Y1253" s="360"/>
      <c r="Z1253" s="282"/>
      <c r="AA1253" s="282"/>
      <c r="AB1253" s="360"/>
      <c r="AC1253" s="325"/>
      <c r="AD1253" s="603"/>
      <c r="AE1253" s="282"/>
      <c r="AF1253" s="282"/>
      <c r="AG1253" s="325"/>
      <c r="AH1253" s="325"/>
      <c r="AI1253" s="325"/>
      <c r="AJ1253" s="308"/>
    </row>
    <row r="1254" spans="2:36" s="79" customFormat="1" ht="96.6" x14ac:dyDescent="0.3">
      <c r="B1254" s="306" t="s">
        <v>1103</v>
      </c>
      <c r="C1254" s="306" t="s">
        <v>737</v>
      </c>
      <c r="D1254" s="306" t="s">
        <v>66</v>
      </c>
      <c r="E1254" s="313" t="s">
        <v>67</v>
      </c>
      <c r="F1254" s="322" t="s">
        <v>799</v>
      </c>
      <c r="G1254" s="313" t="s">
        <v>664</v>
      </c>
      <c r="H1254" s="306" t="s">
        <v>70</v>
      </c>
      <c r="I1254" s="270" t="s">
        <v>79</v>
      </c>
      <c r="J1254" s="56" t="s">
        <v>207</v>
      </c>
      <c r="K1254" s="57" t="s">
        <v>107</v>
      </c>
      <c r="L1254" s="57" t="s">
        <v>86</v>
      </c>
      <c r="M1254" s="57">
        <v>40</v>
      </c>
      <c r="N1254" s="309" t="s">
        <v>683</v>
      </c>
      <c r="O1254" s="306" t="s">
        <v>687</v>
      </c>
      <c r="P1254" s="306" t="s">
        <v>75</v>
      </c>
      <c r="Q1254" s="306" t="s">
        <v>76</v>
      </c>
      <c r="R1254" s="306" t="s">
        <v>77</v>
      </c>
      <c r="S1254" s="351" t="s">
        <v>109</v>
      </c>
      <c r="T1254" s="335">
        <f>+V1254+Y1254</f>
        <v>74899.960000000006</v>
      </c>
      <c r="U1254" s="602">
        <f>T1254</f>
        <v>74899.960000000006</v>
      </c>
      <c r="V1254" s="358">
        <v>37449.980000000003</v>
      </c>
      <c r="W1254" s="280" t="s">
        <v>98</v>
      </c>
      <c r="X1254" s="280" t="s">
        <v>98</v>
      </c>
      <c r="Y1254" s="358">
        <v>37449.980000000003</v>
      </c>
      <c r="Z1254" s="280" t="s">
        <v>98</v>
      </c>
      <c r="AA1254" s="280" t="s">
        <v>98</v>
      </c>
      <c r="AB1254" s="358">
        <v>6072.97</v>
      </c>
      <c r="AC1254" s="309" t="s">
        <v>149</v>
      </c>
      <c r="AD1254" s="335">
        <f>+V1254+Y1254</f>
        <v>74899.960000000006</v>
      </c>
      <c r="AE1254" s="280" t="s">
        <v>98</v>
      </c>
      <c r="AF1254" s="280" t="s">
        <v>98</v>
      </c>
      <c r="AG1254" s="309" t="s">
        <v>33</v>
      </c>
      <c r="AH1254" s="309" t="s">
        <v>161</v>
      </c>
      <c r="AI1254" s="309" t="s">
        <v>693</v>
      </c>
      <c r="AJ1254" s="306"/>
    </row>
    <row r="1255" spans="2:36" s="79" customFormat="1" ht="63" customHeight="1" x14ac:dyDescent="0.3">
      <c r="B1255" s="307"/>
      <c r="C1255" s="307"/>
      <c r="D1255" s="307"/>
      <c r="E1255" s="314"/>
      <c r="F1255" s="322"/>
      <c r="G1255" s="314"/>
      <c r="H1255" s="307"/>
      <c r="I1255" s="270"/>
      <c r="J1255" s="20" t="s">
        <v>111</v>
      </c>
      <c r="K1255" s="27" t="s">
        <v>679</v>
      </c>
      <c r="L1255" s="20" t="s">
        <v>680</v>
      </c>
      <c r="M1255" s="166" t="s">
        <v>681</v>
      </c>
      <c r="N1255" s="324"/>
      <c r="O1255" s="307"/>
      <c r="P1255" s="307"/>
      <c r="Q1255" s="307"/>
      <c r="R1255" s="307"/>
      <c r="S1255" s="436"/>
      <c r="T1255" s="602"/>
      <c r="U1255" s="602"/>
      <c r="V1255" s="359"/>
      <c r="W1255" s="281"/>
      <c r="X1255" s="281"/>
      <c r="Y1255" s="359"/>
      <c r="Z1255" s="281"/>
      <c r="AA1255" s="281"/>
      <c r="AB1255" s="359"/>
      <c r="AC1255" s="324"/>
      <c r="AD1255" s="602"/>
      <c r="AE1255" s="281"/>
      <c r="AF1255" s="281"/>
      <c r="AG1255" s="324"/>
      <c r="AH1255" s="324"/>
      <c r="AI1255" s="324"/>
      <c r="AJ1255" s="307"/>
    </row>
    <row r="1256" spans="2:36" s="79" customFormat="1" ht="67.2" customHeight="1" x14ac:dyDescent="0.3">
      <c r="B1256" s="307"/>
      <c r="C1256" s="307"/>
      <c r="D1256" s="307"/>
      <c r="E1256" s="314"/>
      <c r="F1256" s="322"/>
      <c r="G1256" s="314"/>
      <c r="H1256" s="308"/>
      <c r="I1256" s="270"/>
      <c r="J1256" s="20" t="s">
        <v>127</v>
      </c>
      <c r="K1256" s="27" t="s">
        <v>638</v>
      </c>
      <c r="L1256" s="20" t="s">
        <v>680</v>
      </c>
      <c r="M1256" s="57">
        <v>35</v>
      </c>
      <c r="N1256" s="324"/>
      <c r="O1256" s="307"/>
      <c r="P1256" s="308"/>
      <c r="Q1256" s="308"/>
      <c r="R1256" s="308"/>
      <c r="S1256" s="437"/>
      <c r="T1256" s="603"/>
      <c r="U1256" s="602"/>
      <c r="V1256" s="359"/>
      <c r="W1256" s="282"/>
      <c r="X1256" s="282"/>
      <c r="Y1256" s="359"/>
      <c r="Z1256" s="282"/>
      <c r="AA1256" s="282"/>
      <c r="AB1256" s="360"/>
      <c r="AC1256" s="325"/>
      <c r="AD1256" s="603"/>
      <c r="AE1256" s="282"/>
      <c r="AF1256" s="282"/>
      <c r="AG1256" s="325"/>
      <c r="AH1256" s="325"/>
      <c r="AI1256" s="325"/>
      <c r="AJ1256" s="308"/>
    </row>
    <row r="1257" spans="2:36" s="79" customFormat="1" ht="131.69999999999999" customHeight="1" x14ac:dyDescent="0.3">
      <c r="B1257" s="306" t="s">
        <v>1104</v>
      </c>
      <c r="C1257" s="306" t="s">
        <v>738</v>
      </c>
      <c r="D1257" s="306" t="s">
        <v>66</v>
      </c>
      <c r="E1257" s="313" t="s">
        <v>757</v>
      </c>
      <c r="F1257" s="322" t="s">
        <v>799</v>
      </c>
      <c r="G1257" s="313" t="s">
        <v>664</v>
      </c>
      <c r="H1257" s="306" t="s">
        <v>70</v>
      </c>
      <c r="I1257" s="270" t="s">
        <v>79</v>
      </c>
      <c r="J1257" s="56" t="s">
        <v>207</v>
      </c>
      <c r="K1257" s="57" t="s">
        <v>107</v>
      </c>
      <c r="L1257" s="57" t="s">
        <v>86</v>
      </c>
      <c r="M1257" s="57">
        <v>40</v>
      </c>
      <c r="N1257" s="309" t="s">
        <v>683</v>
      </c>
      <c r="O1257" s="306" t="s">
        <v>688</v>
      </c>
      <c r="P1257" s="306" t="s">
        <v>75</v>
      </c>
      <c r="Q1257" s="306" t="s">
        <v>76</v>
      </c>
      <c r="R1257" s="306" t="s">
        <v>77</v>
      </c>
      <c r="S1257" s="351" t="s">
        <v>109</v>
      </c>
      <c r="T1257" s="335">
        <f>+V1257+Y1257</f>
        <v>79593.16</v>
      </c>
      <c r="U1257" s="335">
        <f>T1257/2</f>
        <v>39796.58</v>
      </c>
      <c r="V1257" s="358">
        <v>39796.58</v>
      </c>
      <c r="W1257" s="280" t="s">
        <v>98</v>
      </c>
      <c r="X1257" s="280" t="s">
        <v>98</v>
      </c>
      <c r="Y1257" s="358">
        <v>39796.58</v>
      </c>
      <c r="Z1257" s="280" t="s">
        <v>98</v>
      </c>
      <c r="AA1257" s="280" t="s">
        <v>98</v>
      </c>
      <c r="AB1257" s="358">
        <v>6453.5</v>
      </c>
      <c r="AC1257" s="309" t="s">
        <v>149</v>
      </c>
      <c r="AD1257" s="335">
        <f>+V1257+Y1257</f>
        <v>79593.16</v>
      </c>
      <c r="AE1257" s="280" t="s">
        <v>98</v>
      </c>
      <c r="AF1257" s="280" t="s">
        <v>98</v>
      </c>
      <c r="AG1257" s="309" t="s">
        <v>33</v>
      </c>
      <c r="AH1257" s="309" t="s">
        <v>161</v>
      </c>
      <c r="AI1257" s="309" t="s">
        <v>693</v>
      </c>
      <c r="AJ1257" s="306"/>
    </row>
    <row r="1258" spans="2:36" s="79" customFormat="1" ht="80.7" customHeight="1" x14ac:dyDescent="0.3">
      <c r="B1258" s="307"/>
      <c r="C1258" s="307"/>
      <c r="D1258" s="307"/>
      <c r="E1258" s="314"/>
      <c r="F1258" s="322"/>
      <c r="G1258" s="314"/>
      <c r="H1258" s="307"/>
      <c r="I1258" s="270"/>
      <c r="J1258" s="20" t="s">
        <v>111</v>
      </c>
      <c r="K1258" s="27" t="s">
        <v>673</v>
      </c>
      <c r="L1258" s="20" t="s">
        <v>674</v>
      </c>
      <c r="M1258" s="110" t="s">
        <v>672</v>
      </c>
      <c r="N1258" s="324"/>
      <c r="O1258" s="307"/>
      <c r="P1258" s="307"/>
      <c r="Q1258" s="307"/>
      <c r="R1258" s="307"/>
      <c r="S1258" s="436"/>
      <c r="T1258" s="602"/>
      <c r="U1258" s="602"/>
      <c r="V1258" s="359"/>
      <c r="W1258" s="281"/>
      <c r="X1258" s="281"/>
      <c r="Y1258" s="359"/>
      <c r="Z1258" s="281"/>
      <c r="AA1258" s="281"/>
      <c r="AB1258" s="359"/>
      <c r="AC1258" s="324"/>
      <c r="AD1258" s="602"/>
      <c r="AE1258" s="281"/>
      <c r="AF1258" s="281"/>
      <c r="AG1258" s="324"/>
      <c r="AH1258" s="324"/>
      <c r="AI1258" s="324"/>
      <c r="AJ1258" s="307"/>
    </row>
    <row r="1259" spans="2:36" s="79" customFormat="1" ht="61.5" customHeight="1" x14ac:dyDescent="0.3">
      <c r="B1259" s="308"/>
      <c r="C1259" s="308"/>
      <c r="D1259" s="308"/>
      <c r="E1259" s="315"/>
      <c r="F1259" s="322"/>
      <c r="G1259" s="315"/>
      <c r="H1259" s="308"/>
      <c r="I1259" s="270"/>
      <c r="J1259" s="20" t="s">
        <v>127</v>
      </c>
      <c r="K1259" s="27" t="s">
        <v>638</v>
      </c>
      <c r="L1259" s="20" t="s">
        <v>676</v>
      </c>
      <c r="M1259" s="27">
        <v>37</v>
      </c>
      <c r="N1259" s="325"/>
      <c r="O1259" s="308"/>
      <c r="P1259" s="308"/>
      <c r="Q1259" s="308"/>
      <c r="R1259" s="308"/>
      <c r="S1259" s="437"/>
      <c r="T1259" s="603"/>
      <c r="U1259" s="603"/>
      <c r="V1259" s="360"/>
      <c r="W1259" s="282"/>
      <c r="X1259" s="282"/>
      <c r="Y1259" s="360"/>
      <c r="Z1259" s="282"/>
      <c r="AA1259" s="282"/>
      <c r="AB1259" s="360"/>
      <c r="AC1259" s="325"/>
      <c r="AD1259" s="603"/>
      <c r="AE1259" s="282"/>
      <c r="AF1259" s="282"/>
      <c r="AG1259" s="325"/>
      <c r="AH1259" s="325"/>
      <c r="AI1259" s="325"/>
      <c r="AJ1259" s="308"/>
    </row>
    <row r="1260" spans="2:36" s="79" customFormat="1" ht="124.5" customHeight="1" x14ac:dyDescent="0.3">
      <c r="B1260" s="231" t="s">
        <v>668</v>
      </c>
      <c r="C1260" s="231" t="s">
        <v>739</v>
      </c>
      <c r="D1260" s="231" t="s">
        <v>66</v>
      </c>
      <c r="E1260" s="226" t="s">
        <v>67</v>
      </c>
      <c r="F1260" s="227" t="s">
        <v>799</v>
      </c>
      <c r="G1260" s="226" t="s">
        <v>664</v>
      </c>
      <c r="H1260" s="231" t="s">
        <v>70</v>
      </c>
      <c r="I1260" s="238" t="s">
        <v>79</v>
      </c>
      <c r="J1260" s="28" t="s">
        <v>207</v>
      </c>
      <c r="K1260" s="14" t="s">
        <v>107</v>
      </c>
      <c r="L1260" s="14" t="s">
        <v>86</v>
      </c>
      <c r="M1260" s="14">
        <v>40</v>
      </c>
      <c r="N1260" s="247" t="s">
        <v>683</v>
      </c>
      <c r="O1260" s="231" t="s">
        <v>689</v>
      </c>
      <c r="P1260" s="231" t="s">
        <v>75</v>
      </c>
      <c r="Q1260" s="231" t="s">
        <v>76</v>
      </c>
      <c r="R1260" s="231" t="s">
        <v>77</v>
      </c>
      <c r="S1260" s="262" t="s">
        <v>109</v>
      </c>
      <c r="T1260" s="404">
        <f>+V1260+Y1260</f>
        <v>96299.9</v>
      </c>
      <c r="U1260" s="404">
        <f>T1260</f>
        <v>96299.9</v>
      </c>
      <c r="V1260" s="274">
        <v>48149.95</v>
      </c>
      <c r="W1260" s="258" t="s">
        <v>98</v>
      </c>
      <c r="X1260" s="258" t="s">
        <v>98</v>
      </c>
      <c r="Y1260" s="274">
        <v>48149.95</v>
      </c>
      <c r="Z1260" s="258" t="s">
        <v>98</v>
      </c>
      <c r="AA1260" s="258" t="s">
        <v>98</v>
      </c>
      <c r="AB1260" s="274">
        <v>7808.1</v>
      </c>
      <c r="AC1260" s="247" t="s">
        <v>149</v>
      </c>
      <c r="AD1260" s="404">
        <f>+V1260+Y1260</f>
        <v>96299.9</v>
      </c>
      <c r="AE1260" s="258" t="s">
        <v>98</v>
      </c>
      <c r="AF1260" s="258" t="s">
        <v>98</v>
      </c>
      <c r="AG1260" s="247" t="s">
        <v>33</v>
      </c>
      <c r="AH1260" s="247" t="s">
        <v>166</v>
      </c>
      <c r="AI1260" s="247" t="s">
        <v>167</v>
      </c>
      <c r="AJ1260" s="231"/>
    </row>
    <row r="1261" spans="2:36" s="79" customFormat="1" ht="79.5" customHeight="1" x14ac:dyDescent="0.3">
      <c r="B1261" s="232"/>
      <c r="C1261" s="232"/>
      <c r="D1261" s="232"/>
      <c r="E1261" s="234"/>
      <c r="F1261" s="227"/>
      <c r="G1261" s="234"/>
      <c r="H1261" s="232"/>
      <c r="I1261" s="238"/>
      <c r="J1261" s="11" t="s">
        <v>111</v>
      </c>
      <c r="K1261" s="7" t="s">
        <v>673</v>
      </c>
      <c r="L1261" s="11" t="s">
        <v>674</v>
      </c>
      <c r="M1261" s="170" t="s">
        <v>682</v>
      </c>
      <c r="N1261" s="248"/>
      <c r="O1261" s="232"/>
      <c r="P1261" s="232"/>
      <c r="Q1261" s="232"/>
      <c r="R1261" s="232"/>
      <c r="S1261" s="263"/>
      <c r="T1261" s="405"/>
      <c r="U1261" s="405"/>
      <c r="V1261" s="275"/>
      <c r="W1261" s="259"/>
      <c r="X1261" s="259"/>
      <c r="Y1261" s="275"/>
      <c r="Z1261" s="259"/>
      <c r="AA1261" s="259"/>
      <c r="AB1261" s="275"/>
      <c r="AC1261" s="248"/>
      <c r="AD1261" s="405"/>
      <c r="AE1261" s="259"/>
      <c r="AF1261" s="259"/>
      <c r="AG1261" s="248"/>
      <c r="AH1261" s="248"/>
      <c r="AI1261" s="248"/>
      <c r="AJ1261" s="232"/>
    </row>
    <row r="1262" spans="2:36" s="79" customFormat="1" ht="52.5" customHeight="1" x14ac:dyDescent="0.3">
      <c r="B1262" s="233"/>
      <c r="C1262" s="233"/>
      <c r="D1262" s="233"/>
      <c r="E1262" s="273"/>
      <c r="F1262" s="227"/>
      <c r="G1262" s="273"/>
      <c r="H1262" s="233"/>
      <c r="I1262" s="238"/>
      <c r="J1262" s="11" t="s">
        <v>127</v>
      </c>
      <c r="K1262" s="7" t="s">
        <v>638</v>
      </c>
      <c r="L1262" s="11" t="s">
        <v>676</v>
      </c>
      <c r="M1262" s="7">
        <v>45</v>
      </c>
      <c r="N1262" s="249"/>
      <c r="O1262" s="233"/>
      <c r="P1262" s="233"/>
      <c r="Q1262" s="233"/>
      <c r="R1262" s="233"/>
      <c r="S1262" s="264"/>
      <c r="T1262" s="406"/>
      <c r="U1262" s="406"/>
      <c r="V1262" s="276"/>
      <c r="W1262" s="260"/>
      <c r="X1262" s="260"/>
      <c r="Y1262" s="276"/>
      <c r="Z1262" s="260"/>
      <c r="AA1262" s="260"/>
      <c r="AB1262" s="276"/>
      <c r="AC1262" s="249"/>
      <c r="AD1262" s="406"/>
      <c r="AE1262" s="260"/>
      <c r="AF1262" s="260"/>
      <c r="AG1262" s="249"/>
      <c r="AH1262" s="249"/>
      <c r="AI1262" s="249"/>
      <c r="AJ1262" s="233"/>
    </row>
    <row r="1263" spans="2:36" s="79" customFormat="1" ht="133.5" customHeight="1" x14ac:dyDescent="0.3">
      <c r="B1263" s="231" t="s">
        <v>669</v>
      </c>
      <c r="C1263" s="231" t="s">
        <v>736</v>
      </c>
      <c r="D1263" s="231" t="s">
        <v>66</v>
      </c>
      <c r="E1263" s="226" t="s">
        <v>67</v>
      </c>
      <c r="F1263" s="227" t="s">
        <v>799</v>
      </c>
      <c r="G1263" s="226" t="s">
        <v>664</v>
      </c>
      <c r="H1263" s="231" t="s">
        <v>70</v>
      </c>
      <c r="I1263" s="238" t="s">
        <v>79</v>
      </c>
      <c r="J1263" s="28" t="s">
        <v>207</v>
      </c>
      <c r="K1263" s="14" t="s">
        <v>107</v>
      </c>
      <c r="L1263" s="14" t="s">
        <v>86</v>
      </c>
      <c r="M1263" s="14">
        <v>40</v>
      </c>
      <c r="N1263" s="247" t="s">
        <v>683</v>
      </c>
      <c r="O1263" s="231" t="s">
        <v>690</v>
      </c>
      <c r="P1263" s="231" t="s">
        <v>75</v>
      </c>
      <c r="Q1263" s="231" t="s">
        <v>76</v>
      </c>
      <c r="R1263" s="231" t="s">
        <v>77</v>
      </c>
      <c r="S1263" s="262" t="s">
        <v>109</v>
      </c>
      <c r="T1263" s="404">
        <f>+V1263+Y1263</f>
        <v>160499.9</v>
      </c>
      <c r="U1263" s="438">
        <v>53499.96</v>
      </c>
      <c r="V1263" s="274">
        <v>80249.95</v>
      </c>
      <c r="W1263" s="258" t="s">
        <v>98</v>
      </c>
      <c r="X1263" s="258" t="s">
        <v>98</v>
      </c>
      <c r="Y1263" s="274">
        <v>80249.95</v>
      </c>
      <c r="Z1263" s="258" t="s">
        <v>98</v>
      </c>
      <c r="AA1263" s="258" t="s">
        <v>98</v>
      </c>
      <c r="AB1263" s="274">
        <v>13013.52</v>
      </c>
      <c r="AC1263" s="247" t="s">
        <v>149</v>
      </c>
      <c r="AD1263" s="404">
        <f>+V1263+Y1263</f>
        <v>160499.9</v>
      </c>
      <c r="AE1263" s="258" t="s">
        <v>98</v>
      </c>
      <c r="AF1263" s="258" t="s">
        <v>98</v>
      </c>
      <c r="AG1263" s="247" t="s">
        <v>33</v>
      </c>
      <c r="AH1263" s="247" t="s">
        <v>166</v>
      </c>
      <c r="AI1263" s="247" t="s">
        <v>167</v>
      </c>
      <c r="AJ1263" s="231"/>
    </row>
    <row r="1264" spans="2:36" s="79" customFormat="1" ht="59.1" customHeight="1" x14ac:dyDescent="0.3">
      <c r="B1264" s="232"/>
      <c r="C1264" s="232"/>
      <c r="D1264" s="232"/>
      <c r="E1264" s="234"/>
      <c r="F1264" s="227"/>
      <c r="G1264" s="234"/>
      <c r="H1264" s="232"/>
      <c r="I1264" s="238"/>
      <c r="J1264" s="11" t="s">
        <v>111</v>
      </c>
      <c r="K1264" s="7" t="s">
        <v>673</v>
      </c>
      <c r="L1264" s="11" t="s">
        <v>674</v>
      </c>
      <c r="M1264" s="170" t="s">
        <v>1101</v>
      </c>
      <c r="N1264" s="248"/>
      <c r="O1264" s="232"/>
      <c r="P1264" s="232"/>
      <c r="Q1264" s="232"/>
      <c r="R1264" s="232"/>
      <c r="S1264" s="263"/>
      <c r="T1264" s="405"/>
      <c r="U1264" s="438"/>
      <c r="V1264" s="275"/>
      <c r="W1264" s="259"/>
      <c r="X1264" s="259"/>
      <c r="Y1264" s="275"/>
      <c r="Z1264" s="259"/>
      <c r="AA1264" s="259"/>
      <c r="AB1264" s="275"/>
      <c r="AC1264" s="248"/>
      <c r="AD1264" s="405"/>
      <c r="AE1264" s="259"/>
      <c r="AF1264" s="259"/>
      <c r="AG1264" s="248"/>
      <c r="AH1264" s="248"/>
      <c r="AI1264" s="248"/>
      <c r="AJ1264" s="232"/>
    </row>
    <row r="1265" spans="2:36" s="79" customFormat="1" ht="64.5" customHeight="1" x14ac:dyDescent="0.3">
      <c r="B1265" s="233"/>
      <c r="C1265" s="233"/>
      <c r="D1265" s="233"/>
      <c r="E1265" s="273"/>
      <c r="F1265" s="227"/>
      <c r="G1265" s="273"/>
      <c r="H1265" s="233"/>
      <c r="I1265" s="238"/>
      <c r="J1265" s="11" t="s">
        <v>127</v>
      </c>
      <c r="K1265" s="7" t="s">
        <v>638</v>
      </c>
      <c r="L1265" s="11" t="s">
        <v>676</v>
      </c>
      <c r="M1265" s="7">
        <v>75</v>
      </c>
      <c r="N1265" s="249"/>
      <c r="O1265" s="233"/>
      <c r="P1265" s="233"/>
      <c r="Q1265" s="233"/>
      <c r="R1265" s="233"/>
      <c r="S1265" s="264"/>
      <c r="T1265" s="406"/>
      <c r="U1265" s="438"/>
      <c r="V1265" s="276"/>
      <c r="W1265" s="260"/>
      <c r="X1265" s="260"/>
      <c r="Y1265" s="276"/>
      <c r="Z1265" s="260"/>
      <c r="AA1265" s="260"/>
      <c r="AB1265" s="276"/>
      <c r="AC1265" s="249"/>
      <c r="AD1265" s="406"/>
      <c r="AE1265" s="260"/>
      <c r="AF1265" s="260"/>
      <c r="AG1265" s="249"/>
      <c r="AH1265" s="249"/>
      <c r="AI1265" s="249"/>
      <c r="AJ1265" s="233"/>
    </row>
    <row r="1266" spans="2:36" s="79" customFormat="1" ht="131.69999999999999" customHeight="1" x14ac:dyDescent="0.3">
      <c r="B1266" s="231" t="s">
        <v>670</v>
      </c>
      <c r="C1266" s="231" t="s">
        <v>740</v>
      </c>
      <c r="D1266" s="231" t="s">
        <v>66</v>
      </c>
      <c r="E1266" s="226" t="s">
        <v>67</v>
      </c>
      <c r="F1266" s="227" t="s">
        <v>799</v>
      </c>
      <c r="G1266" s="226" t="s">
        <v>664</v>
      </c>
      <c r="H1266" s="231" t="s">
        <v>70</v>
      </c>
      <c r="I1266" s="238" t="s">
        <v>79</v>
      </c>
      <c r="J1266" s="28" t="s">
        <v>207</v>
      </c>
      <c r="K1266" s="14" t="s">
        <v>107</v>
      </c>
      <c r="L1266" s="14" t="s">
        <v>86</v>
      </c>
      <c r="M1266" s="14">
        <v>40</v>
      </c>
      <c r="N1266" s="247" t="s">
        <v>683</v>
      </c>
      <c r="O1266" s="231" t="s">
        <v>691</v>
      </c>
      <c r="P1266" s="231" t="s">
        <v>75</v>
      </c>
      <c r="Q1266" s="231" t="s">
        <v>76</v>
      </c>
      <c r="R1266" s="231" t="s">
        <v>77</v>
      </c>
      <c r="S1266" s="262" t="s">
        <v>109</v>
      </c>
      <c r="T1266" s="404">
        <f>+V1266+Y1266</f>
        <v>149799.92000000001</v>
      </c>
      <c r="U1266" s="405">
        <f>T1266/2</f>
        <v>74899.960000000006</v>
      </c>
      <c r="V1266" s="274">
        <v>74899.960000000006</v>
      </c>
      <c r="W1266" s="258" t="s">
        <v>98</v>
      </c>
      <c r="X1266" s="258" t="s">
        <v>98</v>
      </c>
      <c r="Y1266" s="274">
        <v>74899.960000000006</v>
      </c>
      <c r="Z1266" s="258" t="s">
        <v>98</v>
      </c>
      <c r="AA1266" s="258" t="s">
        <v>98</v>
      </c>
      <c r="AB1266" s="274">
        <v>12145.94</v>
      </c>
      <c r="AC1266" s="247" t="s">
        <v>149</v>
      </c>
      <c r="AD1266" s="404">
        <f>+V1266+Y1266</f>
        <v>149799.92000000001</v>
      </c>
      <c r="AE1266" s="258" t="s">
        <v>98</v>
      </c>
      <c r="AF1266" s="258" t="s">
        <v>98</v>
      </c>
      <c r="AG1266" s="247" t="s">
        <v>33</v>
      </c>
      <c r="AH1266" s="247" t="s">
        <v>166</v>
      </c>
      <c r="AI1266" s="247" t="s">
        <v>167</v>
      </c>
      <c r="AJ1266" s="231"/>
    </row>
    <row r="1267" spans="2:36" s="79" customFormat="1" ht="72.75" customHeight="1" x14ac:dyDescent="0.3">
      <c r="B1267" s="232"/>
      <c r="C1267" s="232"/>
      <c r="D1267" s="232"/>
      <c r="E1267" s="234"/>
      <c r="F1267" s="227"/>
      <c r="G1267" s="234"/>
      <c r="H1267" s="232"/>
      <c r="I1267" s="238"/>
      <c r="J1267" s="11" t="s">
        <v>111</v>
      </c>
      <c r="K1267" s="7" t="s">
        <v>679</v>
      </c>
      <c r="L1267" s="11" t="s">
        <v>680</v>
      </c>
      <c r="M1267" s="167" t="s">
        <v>672</v>
      </c>
      <c r="N1267" s="248"/>
      <c r="O1267" s="232"/>
      <c r="P1267" s="232"/>
      <c r="Q1267" s="232"/>
      <c r="R1267" s="232"/>
      <c r="S1267" s="263"/>
      <c r="T1267" s="405"/>
      <c r="U1267" s="405"/>
      <c r="V1267" s="275"/>
      <c r="W1267" s="259"/>
      <c r="X1267" s="259"/>
      <c r="Y1267" s="275"/>
      <c r="Z1267" s="259"/>
      <c r="AA1267" s="259"/>
      <c r="AB1267" s="275"/>
      <c r="AC1267" s="248"/>
      <c r="AD1267" s="405"/>
      <c r="AE1267" s="259"/>
      <c r="AF1267" s="259"/>
      <c r="AG1267" s="248"/>
      <c r="AH1267" s="248"/>
      <c r="AI1267" s="248"/>
      <c r="AJ1267" s="232"/>
    </row>
    <row r="1268" spans="2:36" s="79" customFormat="1" ht="66.75" customHeight="1" x14ac:dyDescent="0.3">
      <c r="B1268" s="232"/>
      <c r="C1268" s="232"/>
      <c r="D1268" s="232"/>
      <c r="E1268" s="234"/>
      <c r="F1268" s="227"/>
      <c r="G1268" s="234"/>
      <c r="H1268" s="233"/>
      <c r="I1268" s="238"/>
      <c r="J1268" s="11" t="s">
        <v>127</v>
      </c>
      <c r="K1268" s="7" t="s">
        <v>638</v>
      </c>
      <c r="L1268" s="11" t="s">
        <v>680</v>
      </c>
      <c r="M1268" s="14">
        <v>70</v>
      </c>
      <c r="N1268" s="248"/>
      <c r="O1268" s="232"/>
      <c r="P1268" s="233"/>
      <c r="Q1268" s="233"/>
      <c r="R1268" s="233"/>
      <c r="S1268" s="264"/>
      <c r="T1268" s="406"/>
      <c r="U1268" s="405"/>
      <c r="V1268" s="275"/>
      <c r="W1268" s="260"/>
      <c r="X1268" s="260"/>
      <c r="Y1268" s="275"/>
      <c r="Z1268" s="260"/>
      <c r="AA1268" s="260"/>
      <c r="AB1268" s="276"/>
      <c r="AC1268" s="249"/>
      <c r="AD1268" s="406"/>
      <c r="AE1268" s="260"/>
      <c r="AF1268" s="260"/>
      <c r="AG1268" s="249"/>
      <c r="AH1268" s="249"/>
      <c r="AI1268" s="249"/>
      <c r="AJ1268" s="233"/>
    </row>
    <row r="1269" spans="2:36" s="79" customFormat="1" ht="126.6" customHeight="1" x14ac:dyDescent="0.3">
      <c r="B1269" s="231" t="s">
        <v>671</v>
      </c>
      <c r="C1269" s="231" t="s">
        <v>735</v>
      </c>
      <c r="D1269" s="231" t="s">
        <v>66</v>
      </c>
      <c r="E1269" s="226" t="s">
        <v>67</v>
      </c>
      <c r="F1269" s="227" t="s">
        <v>799</v>
      </c>
      <c r="G1269" s="226" t="s">
        <v>664</v>
      </c>
      <c r="H1269" s="231" t="s">
        <v>70</v>
      </c>
      <c r="I1269" s="231" t="s">
        <v>98</v>
      </c>
      <c r="J1269" s="28" t="s">
        <v>207</v>
      </c>
      <c r="K1269" s="14" t="s">
        <v>107</v>
      </c>
      <c r="L1269" s="14" t="s">
        <v>86</v>
      </c>
      <c r="M1269" s="14">
        <v>40</v>
      </c>
      <c r="N1269" s="247" t="s">
        <v>683</v>
      </c>
      <c r="O1269" s="231" t="s">
        <v>692</v>
      </c>
      <c r="P1269" s="231" t="s">
        <v>75</v>
      </c>
      <c r="Q1269" s="231" t="s">
        <v>76</v>
      </c>
      <c r="R1269" s="231" t="s">
        <v>77</v>
      </c>
      <c r="S1269" s="262" t="s">
        <v>109</v>
      </c>
      <c r="T1269" s="404">
        <f>+V1269+Y1269</f>
        <v>119389.74</v>
      </c>
      <c r="U1269" s="404">
        <f>T1269</f>
        <v>119389.74</v>
      </c>
      <c r="V1269" s="274">
        <v>59694.87</v>
      </c>
      <c r="W1269" s="258" t="s">
        <v>98</v>
      </c>
      <c r="X1269" s="258" t="s">
        <v>98</v>
      </c>
      <c r="Y1269" s="274">
        <v>59694.87</v>
      </c>
      <c r="Z1269" s="258" t="s">
        <v>98</v>
      </c>
      <c r="AA1269" s="258" t="s">
        <v>98</v>
      </c>
      <c r="AB1269" s="274">
        <v>9680.25</v>
      </c>
      <c r="AC1269" s="247" t="s">
        <v>149</v>
      </c>
      <c r="AD1269" s="404">
        <f>+V1269+Y1269</f>
        <v>119389.74</v>
      </c>
      <c r="AE1269" s="258" t="s">
        <v>98</v>
      </c>
      <c r="AF1269" s="258" t="s">
        <v>98</v>
      </c>
      <c r="AG1269" s="247" t="s">
        <v>33</v>
      </c>
      <c r="AH1269" s="247" t="s">
        <v>166</v>
      </c>
      <c r="AI1269" s="247" t="s">
        <v>167</v>
      </c>
      <c r="AJ1269" s="231"/>
    </row>
    <row r="1270" spans="2:36" s="79" customFormat="1" ht="68.25" customHeight="1" x14ac:dyDescent="0.3">
      <c r="B1270" s="232"/>
      <c r="C1270" s="232"/>
      <c r="D1270" s="232"/>
      <c r="E1270" s="234"/>
      <c r="F1270" s="227"/>
      <c r="G1270" s="234"/>
      <c r="H1270" s="232"/>
      <c r="I1270" s="232"/>
      <c r="J1270" s="11" t="s">
        <v>111</v>
      </c>
      <c r="K1270" s="7" t="s">
        <v>673</v>
      </c>
      <c r="L1270" s="11" t="s">
        <v>674</v>
      </c>
      <c r="M1270" s="170" t="s">
        <v>1101</v>
      </c>
      <c r="N1270" s="248"/>
      <c r="O1270" s="232"/>
      <c r="P1270" s="232"/>
      <c r="Q1270" s="232"/>
      <c r="R1270" s="232"/>
      <c r="S1270" s="263"/>
      <c r="T1270" s="405"/>
      <c r="U1270" s="405"/>
      <c r="V1270" s="275"/>
      <c r="W1270" s="259"/>
      <c r="X1270" s="259"/>
      <c r="Y1270" s="275"/>
      <c r="Z1270" s="259"/>
      <c r="AA1270" s="259"/>
      <c r="AB1270" s="275"/>
      <c r="AC1270" s="248"/>
      <c r="AD1270" s="405"/>
      <c r="AE1270" s="259"/>
      <c r="AF1270" s="259"/>
      <c r="AG1270" s="248"/>
      <c r="AH1270" s="248"/>
      <c r="AI1270" s="248"/>
      <c r="AJ1270" s="232"/>
    </row>
    <row r="1271" spans="2:36" s="79" customFormat="1" ht="54.75" customHeight="1" x14ac:dyDescent="0.3">
      <c r="B1271" s="233"/>
      <c r="C1271" s="233"/>
      <c r="D1271" s="233"/>
      <c r="E1271" s="273"/>
      <c r="F1271" s="227"/>
      <c r="G1271" s="273"/>
      <c r="H1271" s="233"/>
      <c r="I1271" s="233"/>
      <c r="J1271" s="11" t="s">
        <v>127</v>
      </c>
      <c r="K1271" s="7" t="s">
        <v>638</v>
      </c>
      <c r="L1271" s="11" t="s">
        <v>676</v>
      </c>
      <c r="M1271" s="52">
        <v>55</v>
      </c>
      <c r="N1271" s="249"/>
      <c r="O1271" s="233"/>
      <c r="P1271" s="233"/>
      <c r="Q1271" s="233"/>
      <c r="R1271" s="233"/>
      <c r="S1271" s="264"/>
      <c r="T1271" s="406"/>
      <c r="U1271" s="406"/>
      <c r="V1271" s="276"/>
      <c r="W1271" s="260"/>
      <c r="X1271" s="260"/>
      <c r="Y1271" s="276"/>
      <c r="Z1271" s="260"/>
      <c r="AA1271" s="260"/>
      <c r="AB1271" s="276"/>
      <c r="AC1271" s="249"/>
      <c r="AD1271" s="406"/>
      <c r="AE1271" s="260"/>
      <c r="AF1271" s="260"/>
      <c r="AG1271" s="249"/>
      <c r="AH1271" s="249"/>
      <c r="AI1271" s="249"/>
      <c r="AJ1271" s="233"/>
    </row>
    <row r="1272" spans="2:36" s="79" customFormat="1" ht="90" customHeight="1" x14ac:dyDescent="0.3">
      <c r="B1272" s="231" t="s">
        <v>1105</v>
      </c>
      <c r="C1272" s="231" t="s">
        <v>732</v>
      </c>
      <c r="D1272" s="231" t="s">
        <v>66</v>
      </c>
      <c r="E1272" s="226" t="s">
        <v>67</v>
      </c>
      <c r="F1272" s="227" t="s">
        <v>800</v>
      </c>
      <c r="G1272" s="226" t="s">
        <v>663</v>
      </c>
      <c r="H1272" s="231" t="s">
        <v>70</v>
      </c>
      <c r="I1272" s="238" t="s">
        <v>79</v>
      </c>
      <c r="J1272" s="11" t="s">
        <v>113</v>
      </c>
      <c r="K1272" s="7" t="s">
        <v>114</v>
      </c>
      <c r="L1272" s="7" t="s">
        <v>115</v>
      </c>
      <c r="M1272" s="7">
        <v>2</v>
      </c>
      <c r="N1272" s="247" t="s">
        <v>683</v>
      </c>
      <c r="O1272" s="231" t="s">
        <v>685</v>
      </c>
      <c r="P1272" s="231" t="s">
        <v>75</v>
      </c>
      <c r="Q1272" s="231" t="s">
        <v>76</v>
      </c>
      <c r="R1272" s="231" t="s">
        <v>77</v>
      </c>
      <c r="S1272" s="262" t="s">
        <v>109</v>
      </c>
      <c r="T1272" s="438">
        <f>+V1272+Y1272</f>
        <v>151940</v>
      </c>
      <c r="U1272" s="438">
        <v>75970</v>
      </c>
      <c r="V1272" s="278">
        <v>75970</v>
      </c>
      <c r="W1272" s="258" t="s">
        <v>98</v>
      </c>
      <c r="X1272" s="258" t="s">
        <v>98</v>
      </c>
      <c r="Y1272" s="278">
        <v>75970</v>
      </c>
      <c r="Z1272" s="258" t="s">
        <v>98</v>
      </c>
      <c r="AA1272" s="258" t="s">
        <v>98</v>
      </c>
      <c r="AB1272" s="274">
        <v>12319.46</v>
      </c>
      <c r="AC1272" s="247" t="s">
        <v>80</v>
      </c>
      <c r="AD1272" s="404">
        <f>+V1272+Y1272</f>
        <v>151940</v>
      </c>
      <c r="AE1272" s="258" t="s">
        <v>98</v>
      </c>
      <c r="AF1272" s="258" t="s">
        <v>98</v>
      </c>
      <c r="AG1272" s="247" t="s">
        <v>33</v>
      </c>
      <c r="AH1272" s="247" t="s">
        <v>166</v>
      </c>
      <c r="AI1272" s="247" t="s">
        <v>167</v>
      </c>
      <c r="AJ1272" s="231"/>
    </row>
    <row r="1273" spans="2:36" s="79" customFormat="1" ht="55.2" x14ac:dyDescent="0.3">
      <c r="B1273" s="232"/>
      <c r="C1273" s="232"/>
      <c r="D1273" s="232"/>
      <c r="E1273" s="234"/>
      <c r="F1273" s="227"/>
      <c r="G1273" s="234"/>
      <c r="H1273" s="232"/>
      <c r="I1273" s="238"/>
      <c r="J1273" s="11" t="s">
        <v>116</v>
      </c>
      <c r="K1273" s="7" t="s">
        <v>117</v>
      </c>
      <c r="L1273" s="7" t="s">
        <v>85</v>
      </c>
      <c r="M1273" s="7">
        <v>2</v>
      </c>
      <c r="N1273" s="248"/>
      <c r="O1273" s="232"/>
      <c r="P1273" s="232"/>
      <c r="Q1273" s="232"/>
      <c r="R1273" s="232"/>
      <c r="S1273" s="263"/>
      <c r="T1273" s="438"/>
      <c r="U1273" s="438"/>
      <c r="V1273" s="278"/>
      <c r="W1273" s="259"/>
      <c r="X1273" s="259"/>
      <c r="Y1273" s="278"/>
      <c r="Z1273" s="259"/>
      <c r="AA1273" s="259"/>
      <c r="AB1273" s="275"/>
      <c r="AC1273" s="248"/>
      <c r="AD1273" s="405"/>
      <c r="AE1273" s="259"/>
      <c r="AF1273" s="259"/>
      <c r="AG1273" s="248"/>
      <c r="AH1273" s="248"/>
      <c r="AI1273" s="248"/>
      <c r="AJ1273" s="232"/>
    </row>
    <row r="1274" spans="2:36" s="79" customFormat="1" ht="41.4" x14ac:dyDescent="0.3">
      <c r="B1274" s="232"/>
      <c r="C1274" s="232"/>
      <c r="D1274" s="232"/>
      <c r="E1274" s="234"/>
      <c r="F1274" s="227"/>
      <c r="G1274" s="234"/>
      <c r="H1274" s="232"/>
      <c r="I1274" s="238"/>
      <c r="J1274" s="11" t="s">
        <v>208</v>
      </c>
      <c r="K1274" s="7" t="s">
        <v>118</v>
      </c>
      <c r="L1274" s="7" t="s">
        <v>119</v>
      </c>
      <c r="M1274" s="7">
        <v>2</v>
      </c>
      <c r="N1274" s="248"/>
      <c r="O1274" s="232"/>
      <c r="P1274" s="232"/>
      <c r="Q1274" s="232"/>
      <c r="R1274" s="232"/>
      <c r="S1274" s="263"/>
      <c r="T1274" s="438"/>
      <c r="U1274" s="438"/>
      <c r="V1274" s="278"/>
      <c r="W1274" s="259"/>
      <c r="X1274" s="259"/>
      <c r="Y1274" s="278"/>
      <c r="Z1274" s="259"/>
      <c r="AA1274" s="259"/>
      <c r="AB1274" s="275"/>
      <c r="AC1274" s="248"/>
      <c r="AD1274" s="405"/>
      <c r="AE1274" s="259"/>
      <c r="AF1274" s="259"/>
      <c r="AG1274" s="248"/>
      <c r="AH1274" s="248"/>
      <c r="AI1274" s="248"/>
      <c r="AJ1274" s="232"/>
    </row>
    <row r="1275" spans="2:36" s="79" customFormat="1" ht="59.1" customHeight="1" x14ac:dyDescent="0.3">
      <c r="B1275" s="233"/>
      <c r="C1275" s="233"/>
      <c r="D1275" s="233"/>
      <c r="E1275" s="273"/>
      <c r="F1275" s="227"/>
      <c r="G1275" s="273"/>
      <c r="H1275" s="233"/>
      <c r="I1275" s="238"/>
      <c r="J1275" s="11" t="s">
        <v>120</v>
      </c>
      <c r="K1275" s="7" t="s">
        <v>121</v>
      </c>
      <c r="L1275" s="7" t="s">
        <v>119</v>
      </c>
      <c r="M1275" s="7">
        <v>2</v>
      </c>
      <c r="N1275" s="249"/>
      <c r="O1275" s="233"/>
      <c r="P1275" s="233"/>
      <c r="Q1275" s="233"/>
      <c r="R1275" s="233"/>
      <c r="S1275" s="264"/>
      <c r="T1275" s="438"/>
      <c r="U1275" s="438"/>
      <c r="V1275" s="278"/>
      <c r="W1275" s="260"/>
      <c r="X1275" s="260"/>
      <c r="Y1275" s="278"/>
      <c r="Z1275" s="260"/>
      <c r="AA1275" s="260"/>
      <c r="AB1275" s="276"/>
      <c r="AC1275" s="249"/>
      <c r="AD1275" s="406"/>
      <c r="AE1275" s="260"/>
      <c r="AF1275" s="260"/>
      <c r="AG1275" s="249"/>
      <c r="AH1275" s="249"/>
      <c r="AI1275" s="249"/>
      <c r="AJ1275" s="233"/>
    </row>
    <row r="1276" spans="2:36" s="89" customFormat="1" ht="52.2" customHeight="1" x14ac:dyDescent="0.3">
      <c r="B1276" s="238" t="s">
        <v>1059</v>
      </c>
      <c r="C1276" s="270" t="s">
        <v>378</v>
      </c>
      <c r="D1276" s="270" t="s">
        <v>66</v>
      </c>
      <c r="E1276" s="322" t="s">
        <v>67</v>
      </c>
      <c r="F1276" s="322" t="s">
        <v>800</v>
      </c>
      <c r="G1276" s="322" t="s">
        <v>69</v>
      </c>
      <c r="H1276" s="270" t="s">
        <v>70</v>
      </c>
      <c r="I1276" s="270" t="s">
        <v>79</v>
      </c>
      <c r="J1276" s="20" t="s">
        <v>113</v>
      </c>
      <c r="K1276" s="27" t="s">
        <v>114</v>
      </c>
      <c r="L1276" s="27" t="s">
        <v>115</v>
      </c>
      <c r="M1276" s="27">
        <v>1</v>
      </c>
      <c r="N1276" s="279" t="s">
        <v>108</v>
      </c>
      <c r="O1276" s="270" t="s">
        <v>376</v>
      </c>
      <c r="P1276" s="270" t="s">
        <v>75</v>
      </c>
      <c r="Q1276" s="270" t="s">
        <v>76</v>
      </c>
      <c r="R1276" s="310" t="s">
        <v>77</v>
      </c>
      <c r="S1276" s="310" t="s">
        <v>109</v>
      </c>
      <c r="T1276" s="286">
        <f>V1276+Y1276</f>
        <v>75970</v>
      </c>
      <c r="U1276" s="286">
        <f>T1276/M1277</f>
        <v>75970</v>
      </c>
      <c r="V1276" s="269">
        <v>37985</v>
      </c>
      <c r="W1276" s="269" t="s">
        <v>79</v>
      </c>
      <c r="X1276" s="269" t="s">
        <v>79</v>
      </c>
      <c r="Y1276" s="269">
        <v>37985</v>
      </c>
      <c r="Z1276" s="269" t="s">
        <v>79</v>
      </c>
      <c r="AA1276" s="269" t="s">
        <v>79</v>
      </c>
      <c r="AB1276" s="269">
        <v>6159.73</v>
      </c>
      <c r="AC1276" s="279" t="s">
        <v>80</v>
      </c>
      <c r="AD1276" s="295">
        <f>V1276+Y1276</f>
        <v>75970</v>
      </c>
      <c r="AE1276" s="295" t="s">
        <v>79</v>
      </c>
      <c r="AF1276" s="279" t="s">
        <v>79</v>
      </c>
      <c r="AG1276" s="279" t="s">
        <v>33</v>
      </c>
      <c r="AH1276" s="279" t="s">
        <v>150</v>
      </c>
      <c r="AI1276" s="279" t="s">
        <v>158</v>
      </c>
      <c r="AJ1276" s="279"/>
    </row>
    <row r="1277" spans="2:36" s="89" customFormat="1" ht="102.6" customHeight="1" x14ac:dyDescent="0.3">
      <c r="B1277" s="238"/>
      <c r="C1277" s="270"/>
      <c r="D1277" s="270"/>
      <c r="E1277" s="322"/>
      <c r="F1277" s="322"/>
      <c r="G1277" s="322"/>
      <c r="H1277" s="270"/>
      <c r="I1277" s="270"/>
      <c r="J1277" s="20" t="s">
        <v>116</v>
      </c>
      <c r="K1277" s="27" t="s">
        <v>117</v>
      </c>
      <c r="L1277" s="27" t="s">
        <v>85</v>
      </c>
      <c r="M1277" s="27">
        <v>1</v>
      </c>
      <c r="N1277" s="279"/>
      <c r="O1277" s="270"/>
      <c r="P1277" s="270"/>
      <c r="Q1277" s="270"/>
      <c r="R1277" s="310"/>
      <c r="S1277" s="310"/>
      <c r="T1277" s="286"/>
      <c r="U1277" s="286"/>
      <c r="V1277" s="269"/>
      <c r="W1277" s="269"/>
      <c r="X1277" s="269"/>
      <c r="Y1277" s="269"/>
      <c r="Z1277" s="269"/>
      <c r="AA1277" s="269"/>
      <c r="AB1277" s="269"/>
      <c r="AC1277" s="279"/>
      <c r="AD1277" s="295"/>
      <c r="AE1277" s="295"/>
      <c r="AF1277" s="270"/>
      <c r="AG1277" s="279"/>
      <c r="AH1277" s="279"/>
      <c r="AI1277" s="279"/>
      <c r="AJ1277" s="270"/>
    </row>
    <row r="1278" spans="2:36" s="89" customFormat="1" ht="74.099999999999994" customHeight="1" x14ac:dyDescent="0.3">
      <c r="B1278" s="238"/>
      <c r="C1278" s="270"/>
      <c r="D1278" s="270"/>
      <c r="E1278" s="322"/>
      <c r="F1278" s="322"/>
      <c r="G1278" s="322"/>
      <c r="H1278" s="270"/>
      <c r="I1278" s="270"/>
      <c r="J1278" s="20" t="s">
        <v>208</v>
      </c>
      <c r="K1278" s="27" t="s">
        <v>118</v>
      </c>
      <c r="L1278" s="27" t="s">
        <v>119</v>
      </c>
      <c r="M1278" s="27">
        <v>1</v>
      </c>
      <c r="N1278" s="279"/>
      <c r="O1278" s="270"/>
      <c r="P1278" s="270"/>
      <c r="Q1278" s="270"/>
      <c r="R1278" s="310"/>
      <c r="S1278" s="310"/>
      <c r="T1278" s="286"/>
      <c r="U1278" s="286"/>
      <c r="V1278" s="269"/>
      <c r="W1278" s="269"/>
      <c r="X1278" s="269"/>
      <c r="Y1278" s="269"/>
      <c r="Z1278" s="269"/>
      <c r="AA1278" s="269"/>
      <c r="AB1278" s="269"/>
      <c r="AC1278" s="279"/>
      <c r="AD1278" s="295"/>
      <c r="AE1278" s="295"/>
      <c r="AF1278" s="270"/>
      <c r="AG1278" s="279"/>
      <c r="AH1278" s="279"/>
      <c r="AI1278" s="279"/>
      <c r="AJ1278" s="270"/>
    </row>
    <row r="1279" spans="2:36" s="89" customFormat="1" ht="56.1" customHeight="1" x14ac:dyDescent="0.3">
      <c r="B1279" s="238"/>
      <c r="C1279" s="270"/>
      <c r="D1279" s="270"/>
      <c r="E1279" s="322"/>
      <c r="F1279" s="322"/>
      <c r="G1279" s="322"/>
      <c r="H1279" s="270"/>
      <c r="I1279" s="270"/>
      <c r="J1279" s="20" t="s">
        <v>120</v>
      </c>
      <c r="K1279" s="27" t="s">
        <v>121</v>
      </c>
      <c r="L1279" s="27" t="s">
        <v>119</v>
      </c>
      <c r="M1279" s="61">
        <v>1</v>
      </c>
      <c r="N1279" s="279"/>
      <c r="O1279" s="270"/>
      <c r="P1279" s="270"/>
      <c r="Q1279" s="270"/>
      <c r="R1279" s="310"/>
      <c r="S1279" s="310"/>
      <c r="T1279" s="286"/>
      <c r="U1279" s="286"/>
      <c r="V1279" s="269"/>
      <c r="W1279" s="269"/>
      <c r="X1279" s="269"/>
      <c r="Y1279" s="269"/>
      <c r="Z1279" s="269"/>
      <c r="AA1279" s="269"/>
      <c r="AB1279" s="269"/>
      <c r="AC1279" s="279"/>
      <c r="AD1279" s="295"/>
      <c r="AE1279" s="295"/>
      <c r="AF1279" s="270"/>
      <c r="AG1279" s="279"/>
      <c r="AH1279" s="279"/>
      <c r="AI1279" s="279"/>
      <c r="AJ1279" s="270"/>
    </row>
    <row r="1280" spans="2:36" s="89" customFormat="1" ht="52.2" customHeight="1" x14ac:dyDescent="0.3">
      <c r="B1280" s="238" t="s">
        <v>1060</v>
      </c>
      <c r="C1280" s="270" t="s">
        <v>377</v>
      </c>
      <c r="D1280" s="270" t="s">
        <v>66</v>
      </c>
      <c r="E1280" s="322" t="s">
        <v>67</v>
      </c>
      <c r="F1280" s="322" t="s">
        <v>800</v>
      </c>
      <c r="G1280" s="322" t="s">
        <v>69</v>
      </c>
      <c r="H1280" s="270" t="s">
        <v>70</v>
      </c>
      <c r="I1280" s="270" t="s">
        <v>79</v>
      </c>
      <c r="J1280" s="20" t="s">
        <v>113</v>
      </c>
      <c r="K1280" s="27" t="s">
        <v>114</v>
      </c>
      <c r="L1280" s="27" t="s">
        <v>115</v>
      </c>
      <c r="M1280" s="27">
        <v>1</v>
      </c>
      <c r="N1280" s="279" t="s">
        <v>108</v>
      </c>
      <c r="O1280" s="270" t="s">
        <v>376</v>
      </c>
      <c r="P1280" s="270" t="s">
        <v>75</v>
      </c>
      <c r="Q1280" s="270" t="s">
        <v>76</v>
      </c>
      <c r="R1280" s="310" t="s">
        <v>77</v>
      </c>
      <c r="S1280" s="310" t="s">
        <v>109</v>
      </c>
      <c r="T1280" s="286">
        <f>V1280+Y1280</f>
        <v>75970</v>
      </c>
      <c r="U1280" s="286">
        <f>T1280/M1281</f>
        <v>75970</v>
      </c>
      <c r="V1280" s="269">
        <v>37985</v>
      </c>
      <c r="W1280" s="269" t="s">
        <v>79</v>
      </c>
      <c r="X1280" s="269" t="s">
        <v>79</v>
      </c>
      <c r="Y1280" s="269">
        <v>37985</v>
      </c>
      <c r="Z1280" s="269" t="s">
        <v>79</v>
      </c>
      <c r="AA1280" s="269" t="s">
        <v>79</v>
      </c>
      <c r="AB1280" s="269">
        <v>6159.73</v>
      </c>
      <c r="AC1280" s="279" t="s">
        <v>80</v>
      </c>
      <c r="AD1280" s="295">
        <f>V1280+Y1280</f>
        <v>75970</v>
      </c>
      <c r="AE1280" s="295" t="s">
        <v>79</v>
      </c>
      <c r="AF1280" s="279" t="s">
        <v>79</v>
      </c>
      <c r="AG1280" s="279" t="s">
        <v>33</v>
      </c>
      <c r="AH1280" s="279" t="s">
        <v>150</v>
      </c>
      <c r="AI1280" s="279" t="s">
        <v>157</v>
      </c>
      <c r="AJ1280" s="279"/>
    </row>
    <row r="1281" spans="2:36" s="89" customFormat="1" ht="85.2" customHeight="1" x14ac:dyDescent="0.3">
      <c r="B1281" s="238"/>
      <c r="C1281" s="270"/>
      <c r="D1281" s="270"/>
      <c r="E1281" s="322"/>
      <c r="F1281" s="322"/>
      <c r="G1281" s="322"/>
      <c r="H1281" s="270"/>
      <c r="I1281" s="270"/>
      <c r="J1281" s="20" t="s">
        <v>116</v>
      </c>
      <c r="K1281" s="27" t="s">
        <v>117</v>
      </c>
      <c r="L1281" s="27" t="s">
        <v>85</v>
      </c>
      <c r="M1281" s="27">
        <v>1</v>
      </c>
      <c r="N1281" s="279"/>
      <c r="O1281" s="270"/>
      <c r="P1281" s="270"/>
      <c r="Q1281" s="270"/>
      <c r="R1281" s="310"/>
      <c r="S1281" s="310"/>
      <c r="T1281" s="286"/>
      <c r="U1281" s="286"/>
      <c r="V1281" s="269"/>
      <c r="W1281" s="269"/>
      <c r="X1281" s="269"/>
      <c r="Y1281" s="269"/>
      <c r="Z1281" s="269"/>
      <c r="AA1281" s="269"/>
      <c r="AB1281" s="269"/>
      <c r="AC1281" s="279"/>
      <c r="AD1281" s="295"/>
      <c r="AE1281" s="295"/>
      <c r="AF1281" s="270"/>
      <c r="AG1281" s="279"/>
      <c r="AH1281" s="279"/>
      <c r="AI1281" s="279"/>
      <c r="AJ1281" s="270"/>
    </row>
    <row r="1282" spans="2:36" s="89" customFormat="1" ht="81" customHeight="1" x14ac:dyDescent="0.3">
      <c r="B1282" s="238"/>
      <c r="C1282" s="270"/>
      <c r="D1282" s="270"/>
      <c r="E1282" s="322"/>
      <c r="F1282" s="322"/>
      <c r="G1282" s="322"/>
      <c r="H1282" s="270"/>
      <c r="I1282" s="270"/>
      <c r="J1282" s="20" t="s">
        <v>208</v>
      </c>
      <c r="K1282" s="27" t="s">
        <v>118</v>
      </c>
      <c r="L1282" s="27" t="s">
        <v>119</v>
      </c>
      <c r="M1282" s="27">
        <v>1</v>
      </c>
      <c r="N1282" s="279"/>
      <c r="O1282" s="270"/>
      <c r="P1282" s="270"/>
      <c r="Q1282" s="270"/>
      <c r="R1282" s="310"/>
      <c r="S1282" s="310"/>
      <c r="T1282" s="286"/>
      <c r="U1282" s="286"/>
      <c r="V1282" s="269"/>
      <c r="W1282" s="269"/>
      <c r="X1282" s="269"/>
      <c r="Y1282" s="269"/>
      <c r="Z1282" s="269"/>
      <c r="AA1282" s="269"/>
      <c r="AB1282" s="269"/>
      <c r="AC1282" s="279"/>
      <c r="AD1282" s="295"/>
      <c r="AE1282" s="295"/>
      <c r="AF1282" s="270"/>
      <c r="AG1282" s="279"/>
      <c r="AH1282" s="279"/>
      <c r="AI1282" s="279"/>
      <c r="AJ1282" s="270"/>
    </row>
    <row r="1283" spans="2:36" s="89" customFormat="1" ht="64.2" customHeight="1" x14ac:dyDescent="0.3">
      <c r="B1283" s="238"/>
      <c r="C1283" s="270"/>
      <c r="D1283" s="270"/>
      <c r="E1283" s="322"/>
      <c r="F1283" s="322"/>
      <c r="G1283" s="322"/>
      <c r="H1283" s="270"/>
      <c r="I1283" s="270"/>
      <c r="J1283" s="20" t="s">
        <v>120</v>
      </c>
      <c r="K1283" s="27" t="s">
        <v>121</v>
      </c>
      <c r="L1283" s="27" t="s">
        <v>119</v>
      </c>
      <c r="M1283" s="61">
        <v>1</v>
      </c>
      <c r="N1283" s="279"/>
      <c r="O1283" s="270"/>
      <c r="P1283" s="270"/>
      <c r="Q1283" s="270"/>
      <c r="R1283" s="310"/>
      <c r="S1283" s="310"/>
      <c r="T1283" s="286"/>
      <c r="U1283" s="286"/>
      <c r="V1283" s="269"/>
      <c r="W1283" s="269"/>
      <c r="X1283" s="269"/>
      <c r="Y1283" s="269"/>
      <c r="Z1283" s="269"/>
      <c r="AA1283" s="269"/>
      <c r="AB1283" s="269"/>
      <c r="AC1283" s="279"/>
      <c r="AD1283" s="295"/>
      <c r="AE1283" s="295"/>
      <c r="AF1283" s="270"/>
      <c r="AG1283" s="279"/>
      <c r="AH1283" s="279"/>
      <c r="AI1283" s="279"/>
      <c r="AJ1283" s="270"/>
    </row>
    <row r="1284" spans="2:36" s="79" customFormat="1" ht="123" customHeight="1" x14ac:dyDescent="0.3">
      <c r="B1284" s="231" t="s">
        <v>379</v>
      </c>
      <c r="C1284" s="231" t="s">
        <v>380</v>
      </c>
      <c r="D1284" s="231" t="s">
        <v>106</v>
      </c>
      <c r="E1284" s="226" t="s">
        <v>67</v>
      </c>
      <c r="F1284" s="287" t="s">
        <v>799</v>
      </c>
      <c r="G1284" s="226" t="s">
        <v>147</v>
      </c>
      <c r="H1284" s="288" t="s">
        <v>70</v>
      </c>
      <c r="I1284" s="288" t="s">
        <v>79</v>
      </c>
      <c r="J1284" s="11" t="s">
        <v>207</v>
      </c>
      <c r="K1284" s="7" t="s">
        <v>107</v>
      </c>
      <c r="L1284" s="7" t="s">
        <v>86</v>
      </c>
      <c r="M1284" s="7">
        <v>40</v>
      </c>
      <c r="N1284" s="272" t="s">
        <v>108</v>
      </c>
      <c r="O1284" s="231" t="s">
        <v>381</v>
      </c>
      <c r="P1284" s="231" t="s">
        <v>75</v>
      </c>
      <c r="Q1284" s="231" t="s">
        <v>76</v>
      </c>
      <c r="R1284" s="262" t="s">
        <v>77</v>
      </c>
      <c r="S1284" s="262" t="s">
        <v>109</v>
      </c>
      <c r="T1284" s="266">
        <f>V1284+Y1284</f>
        <v>256800</v>
      </c>
      <c r="U1284" s="266">
        <f>T1284/M1285</f>
        <v>85600</v>
      </c>
      <c r="V1284" s="258">
        <v>128400</v>
      </c>
      <c r="W1284" s="258" t="s">
        <v>79</v>
      </c>
      <c r="X1284" s="258" t="s">
        <v>79</v>
      </c>
      <c r="Y1284" s="258">
        <v>128400</v>
      </c>
      <c r="Z1284" s="258" t="s">
        <v>98</v>
      </c>
      <c r="AA1284" s="258" t="s">
        <v>79</v>
      </c>
      <c r="AB1284" s="258">
        <v>20821.63</v>
      </c>
      <c r="AC1284" s="247" t="s">
        <v>149</v>
      </c>
      <c r="AD1284" s="274">
        <f>V1284+Y1284</f>
        <v>256800</v>
      </c>
      <c r="AE1284" s="274" t="s">
        <v>79</v>
      </c>
      <c r="AF1284" s="247" t="s">
        <v>79</v>
      </c>
      <c r="AG1284" s="247" t="s">
        <v>33</v>
      </c>
      <c r="AH1284" s="272" t="s">
        <v>150</v>
      </c>
      <c r="AI1284" s="247" t="s">
        <v>158</v>
      </c>
      <c r="AJ1284" s="247"/>
    </row>
    <row r="1285" spans="2:36" s="79" customFormat="1" ht="86.1" customHeight="1" x14ac:dyDescent="0.3">
      <c r="B1285" s="232"/>
      <c r="C1285" s="232"/>
      <c r="D1285" s="232"/>
      <c r="E1285" s="234"/>
      <c r="F1285" s="234"/>
      <c r="G1285" s="234"/>
      <c r="H1285" s="232"/>
      <c r="I1285" s="232"/>
      <c r="J1285" s="11" t="s">
        <v>111</v>
      </c>
      <c r="K1285" s="7" t="s">
        <v>112</v>
      </c>
      <c r="L1285" s="7" t="s">
        <v>85</v>
      </c>
      <c r="M1285" s="7">
        <v>3</v>
      </c>
      <c r="N1285" s="248"/>
      <c r="O1285" s="232"/>
      <c r="P1285" s="232"/>
      <c r="Q1285" s="232"/>
      <c r="R1285" s="263"/>
      <c r="S1285" s="263"/>
      <c r="T1285" s="267"/>
      <c r="U1285" s="267"/>
      <c r="V1285" s="259"/>
      <c r="W1285" s="259"/>
      <c r="X1285" s="259"/>
      <c r="Y1285" s="259"/>
      <c r="Z1285" s="259"/>
      <c r="AA1285" s="259"/>
      <c r="AB1285" s="259"/>
      <c r="AC1285" s="248"/>
      <c r="AD1285" s="275"/>
      <c r="AE1285" s="275"/>
      <c r="AF1285" s="232"/>
      <c r="AG1285" s="248"/>
      <c r="AH1285" s="248"/>
      <c r="AI1285" s="248"/>
      <c r="AJ1285" s="232"/>
    </row>
    <row r="1286" spans="2:36" s="79" customFormat="1" ht="59.1" customHeight="1" x14ac:dyDescent="0.3">
      <c r="B1286" s="233"/>
      <c r="C1286" s="233"/>
      <c r="D1286" s="233"/>
      <c r="E1286" s="273"/>
      <c r="F1286" s="273"/>
      <c r="G1286" s="273"/>
      <c r="H1286" s="233"/>
      <c r="I1286" s="233"/>
      <c r="J1286" s="11" t="s">
        <v>127</v>
      </c>
      <c r="K1286" s="7" t="s">
        <v>128</v>
      </c>
      <c r="L1286" s="7" t="s">
        <v>85</v>
      </c>
      <c r="M1286" s="63">
        <v>111</v>
      </c>
      <c r="N1286" s="249"/>
      <c r="O1286" s="233"/>
      <c r="P1286" s="233"/>
      <c r="Q1286" s="233"/>
      <c r="R1286" s="264"/>
      <c r="S1286" s="264"/>
      <c r="T1286" s="268"/>
      <c r="U1286" s="268"/>
      <c r="V1286" s="260"/>
      <c r="W1286" s="260"/>
      <c r="X1286" s="260"/>
      <c r="Y1286" s="260"/>
      <c r="Z1286" s="260"/>
      <c r="AA1286" s="260"/>
      <c r="AB1286" s="260"/>
      <c r="AC1286" s="249"/>
      <c r="AD1286" s="276"/>
      <c r="AE1286" s="276"/>
      <c r="AF1286" s="233"/>
      <c r="AG1286" s="249"/>
      <c r="AH1286" s="249"/>
      <c r="AI1286" s="249"/>
      <c r="AJ1286" s="233"/>
    </row>
    <row r="1287" spans="2:36" s="79" customFormat="1" ht="132" customHeight="1" x14ac:dyDescent="0.3">
      <c r="B1287" s="238" t="s">
        <v>382</v>
      </c>
      <c r="C1287" s="238" t="s">
        <v>383</v>
      </c>
      <c r="D1287" s="238" t="s">
        <v>106</v>
      </c>
      <c r="E1287" s="227" t="s">
        <v>67</v>
      </c>
      <c r="F1287" s="227" t="s">
        <v>799</v>
      </c>
      <c r="G1287" s="227" t="s">
        <v>147</v>
      </c>
      <c r="H1287" s="238" t="s">
        <v>70</v>
      </c>
      <c r="I1287" s="238" t="s">
        <v>79</v>
      </c>
      <c r="J1287" s="11" t="s">
        <v>207</v>
      </c>
      <c r="K1287" s="7" t="s">
        <v>107</v>
      </c>
      <c r="L1287" s="7" t="s">
        <v>86</v>
      </c>
      <c r="M1287" s="7">
        <v>40</v>
      </c>
      <c r="N1287" s="239" t="s">
        <v>108</v>
      </c>
      <c r="O1287" s="238" t="s">
        <v>384</v>
      </c>
      <c r="P1287" s="238" t="s">
        <v>75</v>
      </c>
      <c r="Q1287" s="238" t="s">
        <v>76</v>
      </c>
      <c r="R1287" s="265" t="s">
        <v>77</v>
      </c>
      <c r="S1287" s="265" t="s">
        <v>109</v>
      </c>
      <c r="T1287" s="271">
        <f>V1287+Y1287</f>
        <v>129826.66</v>
      </c>
      <c r="U1287" s="271">
        <f>T1287/M1288</f>
        <v>64913.33</v>
      </c>
      <c r="V1287" s="258">
        <v>64913.33</v>
      </c>
      <c r="W1287" s="261" t="s">
        <v>79</v>
      </c>
      <c r="X1287" s="261" t="s">
        <v>79</v>
      </c>
      <c r="Y1287" s="261">
        <v>64913.33</v>
      </c>
      <c r="Z1287" s="261" t="s">
        <v>98</v>
      </c>
      <c r="AA1287" s="261" t="s">
        <v>79</v>
      </c>
      <c r="AB1287" s="261">
        <v>10526.49</v>
      </c>
      <c r="AC1287" s="239" t="s">
        <v>149</v>
      </c>
      <c r="AD1287" s="278">
        <f>V1287+Y1287</f>
        <v>129826.66</v>
      </c>
      <c r="AE1287" s="278" t="s">
        <v>79</v>
      </c>
      <c r="AF1287" s="239" t="s">
        <v>79</v>
      </c>
      <c r="AG1287" s="239" t="s">
        <v>33</v>
      </c>
      <c r="AH1287" s="239" t="s">
        <v>150</v>
      </c>
      <c r="AI1287" s="239" t="s">
        <v>157</v>
      </c>
      <c r="AJ1287" s="239"/>
    </row>
    <row r="1288" spans="2:36" s="79" customFormat="1" ht="86.1" customHeight="1" x14ac:dyDescent="0.3">
      <c r="B1288" s="238"/>
      <c r="C1288" s="238"/>
      <c r="D1288" s="238"/>
      <c r="E1288" s="227"/>
      <c r="F1288" s="227"/>
      <c r="G1288" s="227"/>
      <c r="H1288" s="238"/>
      <c r="I1288" s="238"/>
      <c r="J1288" s="11" t="s">
        <v>111</v>
      </c>
      <c r="K1288" s="7" t="s">
        <v>112</v>
      </c>
      <c r="L1288" s="7" t="s">
        <v>85</v>
      </c>
      <c r="M1288" s="7">
        <v>2</v>
      </c>
      <c r="N1288" s="239"/>
      <c r="O1288" s="238"/>
      <c r="P1288" s="238"/>
      <c r="Q1288" s="238"/>
      <c r="R1288" s="265"/>
      <c r="S1288" s="265"/>
      <c r="T1288" s="271"/>
      <c r="U1288" s="271"/>
      <c r="V1288" s="259"/>
      <c r="W1288" s="261"/>
      <c r="X1288" s="261"/>
      <c r="Y1288" s="261"/>
      <c r="Z1288" s="261"/>
      <c r="AA1288" s="261"/>
      <c r="AB1288" s="261"/>
      <c r="AC1288" s="239"/>
      <c r="AD1288" s="278"/>
      <c r="AE1288" s="278"/>
      <c r="AF1288" s="238"/>
      <c r="AG1288" s="239"/>
      <c r="AH1288" s="239"/>
      <c r="AI1288" s="239"/>
      <c r="AJ1288" s="238"/>
    </row>
    <row r="1289" spans="2:36" s="79" customFormat="1" ht="59.1" customHeight="1" x14ac:dyDescent="0.3">
      <c r="B1289" s="238"/>
      <c r="C1289" s="238"/>
      <c r="D1289" s="238"/>
      <c r="E1289" s="227"/>
      <c r="F1289" s="227"/>
      <c r="G1289" s="227"/>
      <c r="H1289" s="238"/>
      <c r="I1289" s="238"/>
      <c r="J1289" s="11" t="s">
        <v>127</v>
      </c>
      <c r="K1289" s="7" t="s">
        <v>128</v>
      </c>
      <c r="L1289" s="7" t="s">
        <v>85</v>
      </c>
      <c r="M1289" s="63">
        <v>72</v>
      </c>
      <c r="N1289" s="239"/>
      <c r="O1289" s="238"/>
      <c r="P1289" s="238"/>
      <c r="Q1289" s="238"/>
      <c r="R1289" s="265"/>
      <c r="S1289" s="265"/>
      <c r="T1289" s="271"/>
      <c r="U1289" s="271"/>
      <c r="V1289" s="260"/>
      <c r="W1289" s="261"/>
      <c r="X1289" s="261"/>
      <c r="Y1289" s="261"/>
      <c r="Z1289" s="261"/>
      <c r="AA1289" s="261"/>
      <c r="AB1289" s="261"/>
      <c r="AC1289" s="239"/>
      <c r="AD1289" s="278"/>
      <c r="AE1289" s="278"/>
      <c r="AF1289" s="238"/>
      <c r="AG1289" s="239"/>
      <c r="AH1289" s="239"/>
      <c r="AI1289" s="239"/>
      <c r="AJ1289" s="238"/>
    </row>
    <row r="1290" spans="2:36" s="79" customFormat="1" ht="95.1" customHeight="1" x14ac:dyDescent="0.3">
      <c r="B1290" s="238" t="s">
        <v>385</v>
      </c>
      <c r="C1290" s="238" t="s">
        <v>386</v>
      </c>
      <c r="D1290" s="238" t="s">
        <v>106</v>
      </c>
      <c r="E1290" s="227" t="s">
        <v>67</v>
      </c>
      <c r="F1290" s="227" t="s">
        <v>808</v>
      </c>
      <c r="G1290" s="227" t="s">
        <v>147</v>
      </c>
      <c r="H1290" s="238" t="s">
        <v>70</v>
      </c>
      <c r="I1290" s="238" t="s">
        <v>79</v>
      </c>
      <c r="J1290" s="28" t="s">
        <v>207</v>
      </c>
      <c r="K1290" s="14" t="s">
        <v>107</v>
      </c>
      <c r="L1290" s="14" t="s">
        <v>86</v>
      </c>
      <c r="M1290" s="14">
        <v>40</v>
      </c>
      <c r="N1290" s="239" t="s">
        <v>108</v>
      </c>
      <c r="O1290" s="238" t="s">
        <v>387</v>
      </c>
      <c r="P1290" s="238" t="s">
        <v>75</v>
      </c>
      <c r="Q1290" s="238" t="s">
        <v>76</v>
      </c>
      <c r="R1290" s="265" t="s">
        <v>77</v>
      </c>
      <c r="S1290" s="265" t="s">
        <v>109</v>
      </c>
      <c r="T1290" s="271">
        <f>V1290+Y1290</f>
        <v>74674.92</v>
      </c>
      <c r="U1290" s="271">
        <f>T1290/M1291</f>
        <v>74674.92</v>
      </c>
      <c r="V1290" s="258">
        <v>37337.46</v>
      </c>
      <c r="W1290" s="261" t="s">
        <v>79</v>
      </c>
      <c r="X1290" s="261" t="s">
        <v>79</v>
      </c>
      <c r="Y1290" s="261">
        <v>37337.46</v>
      </c>
      <c r="Z1290" s="261" t="s">
        <v>98</v>
      </c>
      <c r="AA1290" s="261" t="s">
        <v>79</v>
      </c>
      <c r="AB1290" s="261">
        <v>6054.73</v>
      </c>
      <c r="AC1290" s="239" t="s">
        <v>149</v>
      </c>
      <c r="AD1290" s="278">
        <f>V1290+Y1290</f>
        <v>74674.92</v>
      </c>
      <c r="AE1290" s="278" t="s">
        <v>79</v>
      </c>
      <c r="AF1290" s="239" t="s">
        <v>79</v>
      </c>
      <c r="AG1290" s="239" t="s">
        <v>33</v>
      </c>
      <c r="AH1290" s="239" t="s">
        <v>150</v>
      </c>
      <c r="AI1290" s="239" t="s">
        <v>157</v>
      </c>
      <c r="AJ1290" s="239"/>
    </row>
    <row r="1291" spans="2:36" s="79" customFormat="1" ht="52.2" customHeight="1" x14ac:dyDescent="0.3">
      <c r="B1291" s="238"/>
      <c r="C1291" s="238"/>
      <c r="D1291" s="238"/>
      <c r="E1291" s="227"/>
      <c r="F1291" s="227"/>
      <c r="G1291" s="227"/>
      <c r="H1291" s="238"/>
      <c r="I1291" s="238"/>
      <c r="J1291" s="11" t="s">
        <v>111</v>
      </c>
      <c r="K1291" s="7" t="s">
        <v>112</v>
      </c>
      <c r="L1291" s="7" t="s">
        <v>85</v>
      </c>
      <c r="M1291" s="7">
        <v>1</v>
      </c>
      <c r="N1291" s="239"/>
      <c r="O1291" s="238"/>
      <c r="P1291" s="238"/>
      <c r="Q1291" s="238"/>
      <c r="R1291" s="265"/>
      <c r="S1291" s="265"/>
      <c r="T1291" s="271"/>
      <c r="U1291" s="271"/>
      <c r="V1291" s="259"/>
      <c r="W1291" s="261"/>
      <c r="X1291" s="261"/>
      <c r="Y1291" s="261"/>
      <c r="Z1291" s="261"/>
      <c r="AA1291" s="261"/>
      <c r="AB1291" s="261"/>
      <c r="AC1291" s="239"/>
      <c r="AD1291" s="278"/>
      <c r="AE1291" s="278"/>
      <c r="AF1291" s="238"/>
      <c r="AG1291" s="239"/>
      <c r="AH1291" s="239"/>
      <c r="AI1291" s="239"/>
      <c r="AJ1291" s="238"/>
    </row>
    <row r="1292" spans="2:36" s="79" customFormat="1" ht="59.1" customHeight="1" x14ac:dyDescent="0.3">
      <c r="B1292" s="238"/>
      <c r="C1292" s="238"/>
      <c r="D1292" s="238"/>
      <c r="E1292" s="227"/>
      <c r="F1292" s="227"/>
      <c r="G1292" s="227"/>
      <c r="H1292" s="238"/>
      <c r="I1292" s="238"/>
      <c r="J1292" s="11" t="s">
        <v>127</v>
      </c>
      <c r="K1292" s="7" t="s">
        <v>128</v>
      </c>
      <c r="L1292" s="7" t="s">
        <v>85</v>
      </c>
      <c r="M1292" s="63">
        <v>36</v>
      </c>
      <c r="N1292" s="239"/>
      <c r="O1292" s="238"/>
      <c r="P1292" s="238"/>
      <c r="Q1292" s="238"/>
      <c r="R1292" s="265"/>
      <c r="S1292" s="265"/>
      <c r="T1292" s="271"/>
      <c r="U1292" s="271"/>
      <c r="V1292" s="260"/>
      <c r="W1292" s="261"/>
      <c r="X1292" s="261"/>
      <c r="Y1292" s="261"/>
      <c r="Z1292" s="261"/>
      <c r="AA1292" s="261"/>
      <c r="AB1292" s="261"/>
      <c r="AC1292" s="239"/>
      <c r="AD1292" s="278"/>
      <c r="AE1292" s="278"/>
      <c r="AF1292" s="238"/>
      <c r="AG1292" s="239"/>
      <c r="AH1292" s="239"/>
      <c r="AI1292" s="239"/>
      <c r="AJ1292" s="238"/>
    </row>
    <row r="1293" spans="2:36" s="89" customFormat="1" ht="41.4" x14ac:dyDescent="0.3">
      <c r="B1293" s="238" t="s">
        <v>388</v>
      </c>
      <c r="C1293" s="238" t="s">
        <v>378</v>
      </c>
      <c r="D1293" s="238" t="s">
        <v>66</v>
      </c>
      <c r="E1293" s="227" t="s">
        <v>67</v>
      </c>
      <c r="F1293" s="227" t="s">
        <v>800</v>
      </c>
      <c r="G1293" s="227" t="s">
        <v>69</v>
      </c>
      <c r="H1293" s="238" t="s">
        <v>70</v>
      </c>
      <c r="I1293" s="238" t="s">
        <v>79</v>
      </c>
      <c r="J1293" s="11" t="s">
        <v>113</v>
      </c>
      <c r="K1293" s="7" t="s">
        <v>114</v>
      </c>
      <c r="L1293" s="7" t="s">
        <v>115</v>
      </c>
      <c r="M1293" s="7">
        <v>2</v>
      </c>
      <c r="N1293" s="239" t="s">
        <v>108</v>
      </c>
      <c r="O1293" s="238" t="s">
        <v>376</v>
      </c>
      <c r="P1293" s="238" t="s">
        <v>75</v>
      </c>
      <c r="Q1293" s="238" t="s">
        <v>76</v>
      </c>
      <c r="R1293" s="265" t="s">
        <v>77</v>
      </c>
      <c r="S1293" s="265" t="s">
        <v>109</v>
      </c>
      <c r="T1293" s="271">
        <f>V1293+Y1293</f>
        <v>151940</v>
      </c>
      <c r="U1293" s="271">
        <f>T1293/M1294</f>
        <v>75970</v>
      </c>
      <c r="V1293" s="261">
        <v>75970</v>
      </c>
      <c r="W1293" s="261" t="s">
        <v>79</v>
      </c>
      <c r="X1293" s="261" t="s">
        <v>79</v>
      </c>
      <c r="Y1293" s="261">
        <v>75970</v>
      </c>
      <c r="Z1293" s="261" t="s">
        <v>79</v>
      </c>
      <c r="AA1293" s="261" t="s">
        <v>79</v>
      </c>
      <c r="AB1293" s="261">
        <v>12319.46</v>
      </c>
      <c r="AC1293" s="239" t="s">
        <v>80</v>
      </c>
      <c r="AD1293" s="278">
        <f>V1293+Y1293</f>
        <v>151940</v>
      </c>
      <c r="AE1293" s="278" t="s">
        <v>79</v>
      </c>
      <c r="AF1293" s="238" t="s">
        <v>79</v>
      </c>
      <c r="AG1293" s="239" t="s">
        <v>33</v>
      </c>
      <c r="AH1293" s="239" t="s">
        <v>229</v>
      </c>
      <c r="AI1293" s="239" t="s">
        <v>294</v>
      </c>
      <c r="AJ1293" s="238"/>
    </row>
    <row r="1294" spans="2:36" s="89" customFormat="1" ht="55.2" x14ac:dyDescent="0.3">
      <c r="B1294" s="238"/>
      <c r="C1294" s="238"/>
      <c r="D1294" s="238"/>
      <c r="E1294" s="227"/>
      <c r="F1294" s="227"/>
      <c r="G1294" s="227"/>
      <c r="H1294" s="238"/>
      <c r="I1294" s="238"/>
      <c r="J1294" s="11" t="s">
        <v>116</v>
      </c>
      <c r="K1294" s="7" t="s">
        <v>117</v>
      </c>
      <c r="L1294" s="7" t="s">
        <v>85</v>
      </c>
      <c r="M1294" s="7">
        <v>2</v>
      </c>
      <c r="N1294" s="239"/>
      <c r="O1294" s="238"/>
      <c r="P1294" s="238"/>
      <c r="Q1294" s="238"/>
      <c r="R1294" s="265"/>
      <c r="S1294" s="265"/>
      <c r="T1294" s="271"/>
      <c r="U1294" s="271"/>
      <c r="V1294" s="261"/>
      <c r="W1294" s="261"/>
      <c r="X1294" s="261"/>
      <c r="Y1294" s="261"/>
      <c r="Z1294" s="261"/>
      <c r="AA1294" s="261"/>
      <c r="AB1294" s="261"/>
      <c r="AC1294" s="239"/>
      <c r="AD1294" s="278"/>
      <c r="AE1294" s="278"/>
      <c r="AF1294" s="238"/>
      <c r="AG1294" s="239"/>
      <c r="AH1294" s="239"/>
      <c r="AI1294" s="239"/>
      <c r="AJ1294" s="238"/>
    </row>
    <row r="1295" spans="2:36" s="89" customFormat="1" ht="41.4" x14ac:dyDescent="0.3">
      <c r="B1295" s="238"/>
      <c r="C1295" s="238"/>
      <c r="D1295" s="238"/>
      <c r="E1295" s="227"/>
      <c r="F1295" s="227"/>
      <c r="G1295" s="227"/>
      <c r="H1295" s="238"/>
      <c r="I1295" s="238"/>
      <c r="J1295" s="11" t="s">
        <v>208</v>
      </c>
      <c r="K1295" s="7" t="s">
        <v>118</v>
      </c>
      <c r="L1295" s="7" t="s">
        <v>119</v>
      </c>
      <c r="M1295" s="7">
        <v>2</v>
      </c>
      <c r="N1295" s="239"/>
      <c r="O1295" s="238"/>
      <c r="P1295" s="238"/>
      <c r="Q1295" s="238"/>
      <c r="R1295" s="265"/>
      <c r="S1295" s="265"/>
      <c r="T1295" s="271"/>
      <c r="U1295" s="271"/>
      <c r="V1295" s="261"/>
      <c r="W1295" s="261"/>
      <c r="X1295" s="261"/>
      <c r="Y1295" s="261"/>
      <c r="Z1295" s="261"/>
      <c r="AA1295" s="261"/>
      <c r="AB1295" s="261"/>
      <c r="AC1295" s="239"/>
      <c r="AD1295" s="278"/>
      <c r="AE1295" s="278"/>
      <c r="AF1295" s="238"/>
      <c r="AG1295" s="239"/>
      <c r="AH1295" s="239"/>
      <c r="AI1295" s="239"/>
      <c r="AJ1295" s="238"/>
    </row>
    <row r="1296" spans="2:36" s="89" customFormat="1" ht="27.6" x14ac:dyDescent="0.3">
      <c r="B1296" s="238"/>
      <c r="C1296" s="238"/>
      <c r="D1296" s="238"/>
      <c r="E1296" s="227"/>
      <c r="F1296" s="227"/>
      <c r="G1296" s="227"/>
      <c r="H1296" s="238"/>
      <c r="I1296" s="238"/>
      <c r="J1296" s="11" t="s">
        <v>120</v>
      </c>
      <c r="K1296" s="7" t="s">
        <v>121</v>
      </c>
      <c r="L1296" s="7" t="s">
        <v>119</v>
      </c>
      <c r="M1296" s="7">
        <v>2</v>
      </c>
      <c r="N1296" s="239"/>
      <c r="O1296" s="238"/>
      <c r="P1296" s="238"/>
      <c r="Q1296" s="238"/>
      <c r="R1296" s="265"/>
      <c r="S1296" s="265"/>
      <c r="T1296" s="271"/>
      <c r="U1296" s="271"/>
      <c r="V1296" s="261"/>
      <c r="W1296" s="261"/>
      <c r="X1296" s="261"/>
      <c r="Y1296" s="261"/>
      <c r="Z1296" s="261"/>
      <c r="AA1296" s="261"/>
      <c r="AB1296" s="261"/>
      <c r="AC1296" s="239"/>
      <c r="AD1296" s="278"/>
      <c r="AE1296" s="278"/>
      <c r="AF1296" s="238"/>
      <c r="AG1296" s="239"/>
      <c r="AH1296" s="239"/>
      <c r="AI1296" s="239"/>
      <c r="AJ1296" s="238"/>
    </row>
    <row r="1297" spans="2:36" s="79" customFormat="1" ht="95.1" customHeight="1" x14ac:dyDescent="0.3">
      <c r="B1297" s="238" t="s">
        <v>389</v>
      </c>
      <c r="C1297" s="238" t="s">
        <v>390</v>
      </c>
      <c r="D1297" s="238" t="s">
        <v>106</v>
      </c>
      <c r="E1297" s="227" t="s">
        <v>67</v>
      </c>
      <c r="F1297" s="227" t="s">
        <v>799</v>
      </c>
      <c r="G1297" s="227" t="s">
        <v>147</v>
      </c>
      <c r="H1297" s="238" t="s">
        <v>70</v>
      </c>
      <c r="I1297" s="238" t="s">
        <v>79</v>
      </c>
      <c r="J1297" s="28" t="s">
        <v>207</v>
      </c>
      <c r="K1297" s="14" t="s">
        <v>107</v>
      </c>
      <c r="L1297" s="14" t="s">
        <v>86</v>
      </c>
      <c r="M1297" s="14">
        <v>40</v>
      </c>
      <c r="N1297" s="239" t="s">
        <v>108</v>
      </c>
      <c r="O1297" s="238" t="s">
        <v>391</v>
      </c>
      <c r="P1297" s="238" t="s">
        <v>75</v>
      </c>
      <c r="Q1297" s="238" t="s">
        <v>76</v>
      </c>
      <c r="R1297" s="265" t="s">
        <v>77</v>
      </c>
      <c r="S1297" s="265" t="s">
        <v>109</v>
      </c>
      <c r="T1297" s="271">
        <f>V1297+Y1297</f>
        <v>171200</v>
      </c>
      <c r="U1297" s="271">
        <f>T1297/2</f>
        <v>85600</v>
      </c>
      <c r="V1297" s="258">
        <v>85600</v>
      </c>
      <c r="W1297" s="261" t="s">
        <v>79</v>
      </c>
      <c r="X1297" s="261" t="s">
        <v>79</v>
      </c>
      <c r="Y1297" s="261">
        <v>85600</v>
      </c>
      <c r="Z1297" s="261" t="s">
        <v>98</v>
      </c>
      <c r="AA1297" s="261" t="s">
        <v>79</v>
      </c>
      <c r="AB1297" s="261">
        <v>13881.09</v>
      </c>
      <c r="AC1297" s="239" t="s">
        <v>149</v>
      </c>
      <c r="AD1297" s="278">
        <f>V1297+Y1297</f>
        <v>171200</v>
      </c>
      <c r="AE1297" s="278" t="s">
        <v>79</v>
      </c>
      <c r="AF1297" s="239" t="s">
        <v>79</v>
      </c>
      <c r="AG1297" s="239" t="s">
        <v>33</v>
      </c>
      <c r="AH1297" s="239" t="s">
        <v>161</v>
      </c>
      <c r="AI1297" s="239" t="s">
        <v>294</v>
      </c>
      <c r="AJ1297" s="239"/>
    </row>
    <row r="1298" spans="2:36" s="79" customFormat="1" ht="59.1" customHeight="1" x14ac:dyDescent="0.3">
      <c r="B1298" s="238"/>
      <c r="C1298" s="238"/>
      <c r="D1298" s="238"/>
      <c r="E1298" s="227"/>
      <c r="F1298" s="227"/>
      <c r="G1298" s="227"/>
      <c r="H1298" s="238"/>
      <c r="I1298" s="238"/>
      <c r="J1298" s="11" t="s">
        <v>111</v>
      </c>
      <c r="K1298" s="7" t="s">
        <v>112</v>
      </c>
      <c r="L1298" s="7" t="s">
        <v>85</v>
      </c>
      <c r="M1298" s="7">
        <v>2</v>
      </c>
      <c r="N1298" s="239"/>
      <c r="O1298" s="238"/>
      <c r="P1298" s="238"/>
      <c r="Q1298" s="238"/>
      <c r="R1298" s="265"/>
      <c r="S1298" s="265"/>
      <c r="T1298" s="271"/>
      <c r="U1298" s="271"/>
      <c r="V1298" s="259"/>
      <c r="W1298" s="261"/>
      <c r="X1298" s="261"/>
      <c r="Y1298" s="261"/>
      <c r="Z1298" s="261"/>
      <c r="AA1298" s="261"/>
      <c r="AB1298" s="261"/>
      <c r="AC1298" s="239"/>
      <c r="AD1298" s="278"/>
      <c r="AE1298" s="278"/>
      <c r="AF1298" s="238"/>
      <c r="AG1298" s="239"/>
      <c r="AH1298" s="239"/>
      <c r="AI1298" s="239"/>
      <c r="AJ1298" s="238"/>
    </row>
    <row r="1299" spans="2:36" s="79" customFormat="1" ht="59.1" customHeight="1" x14ac:dyDescent="0.3">
      <c r="B1299" s="238"/>
      <c r="C1299" s="238"/>
      <c r="D1299" s="238"/>
      <c r="E1299" s="227"/>
      <c r="F1299" s="227"/>
      <c r="G1299" s="227"/>
      <c r="H1299" s="238"/>
      <c r="I1299" s="238"/>
      <c r="J1299" s="11" t="s">
        <v>127</v>
      </c>
      <c r="K1299" s="7" t="s">
        <v>128</v>
      </c>
      <c r="L1299" s="7" t="s">
        <v>85</v>
      </c>
      <c r="M1299" s="63">
        <v>70</v>
      </c>
      <c r="N1299" s="239"/>
      <c r="O1299" s="238"/>
      <c r="P1299" s="238"/>
      <c r="Q1299" s="238"/>
      <c r="R1299" s="265"/>
      <c r="S1299" s="265"/>
      <c r="T1299" s="271"/>
      <c r="U1299" s="271"/>
      <c r="V1299" s="260"/>
      <c r="W1299" s="261"/>
      <c r="X1299" s="261"/>
      <c r="Y1299" s="261"/>
      <c r="Z1299" s="261"/>
      <c r="AA1299" s="261"/>
      <c r="AB1299" s="261"/>
      <c r="AC1299" s="239"/>
      <c r="AD1299" s="278"/>
      <c r="AE1299" s="278"/>
      <c r="AF1299" s="238"/>
      <c r="AG1299" s="239"/>
      <c r="AH1299" s="239"/>
      <c r="AI1299" s="239"/>
      <c r="AJ1299" s="238"/>
    </row>
    <row r="1300" spans="2:36" s="79" customFormat="1" ht="132" customHeight="1" x14ac:dyDescent="0.3">
      <c r="B1300" s="238" t="s">
        <v>392</v>
      </c>
      <c r="C1300" s="238" t="s">
        <v>383</v>
      </c>
      <c r="D1300" s="238" t="s">
        <v>106</v>
      </c>
      <c r="E1300" s="227" t="s">
        <v>67</v>
      </c>
      <c r="F1300" s="227" t="s">
        <v>799</v>
      </c>
      <c r="G1300" s="227" t="s">
        <v>147</v>
      </c>
      <c r="H1300" s="238" t="s">
        <v>70</v>
      </c>
      <c r="I1300" s="238" t="s">
        <v>79</v>
      </c>
      <c r="J1300" s="11" t="s">
        <v>207</v>
      </c>
      <c r="K1300" s="7" t="s">
        <v>107</v>
      </c>
      <c r="L1300" s="7" t="s">
        <v>86</v>
      </c>
      <c r="M1300" s="7">
        <v>40</v>
      </c>
      <c r="N1300" s="239" t="s">
        <v>108</v>
      </c>
      <c r="O1300" s="238" t="s">
        <v>393</v>
      </c>
      <c r="P1300" s="238" t="s">
        <v>75</v>
      </c>
      <c r="Q1300" s="238" t="s">
        <v>76</v>
      </c>
      <c r="R1300" s="265" t="s">
        <v>77</v>
      </c>
      <c r="S1300" s="265" t="s">
        <v>109</v>
      </c>
      <c r="T1300" s="271">
        <f>V1300+Y1300</f>
        <v>64913.34</v>
      </c>
      <c r="U1300" s="271">
        <f>T1300</f>
        <v>64913.34</v>
      </c>
      <c r="V1300" s="258">
        <v>32456.67</v>
      </c>
      <c r="W1300" s="261" t="s">
        <v>79</v>
      </c>
      <c r="X1300" s="261" t="s">
        <v>79</v>
      </c>
      <c r="Y1300" s="261">
        <v>32456.67</v>
      </c>
      <c r="Z1300" s="261" t="s">
        <v>98</v>
      </c>
      <c r="AA1300" s="261" t="s">
        <v>79</v>
      </c>
      <c r="AB1300" s="261">
        <v>5263.25</v>
      </c>
      <c r="AC1300" s="239" t="s">
        <v>149</v>
      </c>
      <c r="AD1300" s="278">
        <f>V1300+Y1300</f>
        <v>64913.34</v>
      </c>
      <c r="AE1300" s="278" t="s">
        <v>79</v>
      </c>
      <c r="AF1300" s="239" t="s">
        <v>79</v>
      </c>
      <c r="AG1300" s="239" t="s">
        <v>33</v>
      </c>
      <c r="AH1300" s="239" t="s">
        <v>161</v>
      </c>
      <c r="AI1300" s="239" t="s">
        <v>294</v>
      </c>
      <c r="AJ1300" s="239"/>
    </row>
    <row r="1301" spans="2:36" s="79" customFormat="1" ht="86.1" customHeight="1" x14ac:dyDescent="0.3">
      <c r="B1301" s="238"/>
      <c r="C1301" s="238"/>
      <c r="D1301" s="238"/>
      <c r="E1301" s="227"/>
      <c r="F1301" s="227"/>
      <c r="G1301" s="227"/>
      <c r="H1301" s="238"/>
      <c r="I1301" s="238"/>
      <c r="J1301" s="11" t="s">
        <v>111</v>
      </c>
      <c r="K1301" s="7" t="s">
        <v>112</v>
      </c>
      <c r="L1301" s="7" t="s">
        <v>85</v>
      </c>
      <c r="M1301" s="7">
        <v>1</v>
      </c>
      <c r="N1301" s="239"/>
      <c r="O1301" s="238"/>
      <c r="P1301" s="238"/>
      <c r="Q1301" s="238"/>
      <c r="R1301" s="265"/>
      <c r="S1301" s="265"/>
      <c r="T1301" s="271"/>
      <c r="U1301" s="271"/>
      <c r="V1301" s="259"/>
      <c r="W1301" s="261"/>
      <c r="X1301" s="261"/>
      <c r="Y1301" s="261"/>
      <c r="Z1301" s="261"/>
      <c r="AA1301" s="261"/>
      <c r="AB1301" s="261"/>
      <c r="AC1301" s="239"/>
      <c r="AD1301" s="278"/>
      <c r="AE1301" s="278"/>
      <c r="AF1301" s="238"/>
      <c r="AG1301" s="239"/>
      <c r="AH1301" s="239"/>
      <c r="AI1301" s="239"/>
      <c r="AJ1301" s="238"/>
    </row>
    <row r="1302" spans="2:36" s="79" customFormat="1" ht="59.1" customHeight="1" x14ac:dyDescent="0.3">
      <c r="B1302" s="238"/>
      <c r="C1302" s="238"/>
      <c r="D1302" s="238"/>
      <c r="E1302" s="227"/>
      <c r="F1302" s="227"/>
      <c r="G1302" s="227"/>
      <c r="H1302" s="238"/>
      <c r="I1302" s="238"/>
      <c r="J1302" s="11" t="s">
        <v>127</v>
      </c>
      <c r="K1302" s="7" t="s">
        <v>128</v>
      </c>
      <c r="L1302" s="7" t="s">
        <v>85</v>
      </c>
      <c r="M1302" s="63">
        <v>36</v>
      </c>
      <c r="N1302" s="239"/>
      <c r="O1302" s="238"/>
      <c r="P1302" s="238"/>
      <c r="Q1302" s="238"/>
      <c r="R1302" s="265"/>
      <c r="S1302" s="265"/>
      <c r="T1302" s="271"/>
      <c r="U1302" s="271"/>
      <c r="V1302" s="260"/>
      <c r="W1302" s="261"/>
      <c r="X1302" s="261"/>
      <c r="Y1302" s="261"/>
      <c r="Z1302" s="261"/>
      <c r="AA1302" s="261"/>
      <c r="AB1302" s="261"/>
      <c r="AC1302" s="239"/>
      <c r="AD1302" s="278"/>
      <c r="AE1302" s="278"/>
      <c r="AF1302" s="238"/>
      <c r="AG1302" s="239"/>
      <c r="AH1302" s="239"/>
      <c r="AI1302" s="239"/>
      <c r="AJ1302" s="238"/>
    </row>
    <row r="1303" spans="2:36" s="79" customFormat="1" ht="96.6" x14ac:dyDescent="0.3">
      <c r="B1303" s="238" t="s">
        <v>394</v>
      </c>
      <c r="C1303" s="238" t="s">
        <v>386</v>
      </c>
      <c r="D1303" s="238" t="s">
        <v>106</v>
      </c>
      <c r="E1303" s="227" t="s">
        <v>67</v>
      </c>
      <c r="F1303" s="227" t="s">
        <v>799</v>
      </c>
      <c r="G1303" s="227" t="s">
        <v>147</v>
      </c>
      <c r="H1303" s="238" t="s">
        <v>70</v>
      </c>
      <c r="I1303" s="238" t="s">
        <v>79</v>
      </c>
      <c r="J1303" s="11" t="s">
        <v>207</v>
      </c>
      <c r="K1303" s="7" t="s">
        <v>107</v>
      </c>
      <c r="L1303" s="7" t="s">
        <v>86</v>
      </c>
      <c r="M1303" s="7">
        <v>40</v>
      </c>
      <c r="N1303" s="239" t="s">
        <v>108</v>
      </c>
      <c r="O1303" s="238" t="s">
        <v>387</v>
      </c>
      <c r="P1303" s="238" t="s">
        <v>75</v>
      </c>
      <c r="Q1303" s="238" t="s">
        <v>76</v>
      </c>
      <c r="R1303" s="265" t="s">
        <v>77</v>
      </c>
      <c r="S1303" s="265" t="s">
        <v>109</v>
      </c>
      <c r="T1303" s="271">
        <f>V1303+Y1303</f>
        <v>74674.94</v>
      </c>
      <c r="U1303" s="271">
        <f>T1303</f>
        <v>74674.94</v>
      </c>
      <c r="V1303" s="258">
        <v>37337.47</v>
      </c>
      <c r="W1303" s="261" t="s">
        <v>79</v>
      </c>
      <c r="X1303" s="261" t="s">
        <v>79</v>
      </c>
      <c r="Y1303" s="261">
        <v>37337.47</v>
      </c>
      <c r="Z1303" s="261" t="s">
        <v>98</v>
      </c>
      <c r="AA1303" s="261" t="s">
        <v>79</v>
      </c>
      <c r="AB1303" s="261">
        <v>6054.73</v>
      </c>
      <c r="AC1303" s="239" t="s">
        <v>149</v>
      </c>
      <c r="AD1303" s="278">
        <f>V1303+Y1303</f>
        <v>74674.94</v>
      </c>
      <c r="AE1303" s="278" t="s">
        <v>79</v>
      </c>
      <c r="AF1303" s="238" t="s">
        <v>79</v>
      </c>
      <c r="AG1303" s="239" t="s">
        <v>33</v>
      </c>
      <c r="AH1303" s="239" t="s">
        <v>253</v>
      </c>
      <c r="AI1303" s="239" t="s">
        <v>166</v>
      </c>
      <c r="AJ1303" s="238"/>
    </row>
    <row r="1304" spans="2:36" s="79" customFormat="1" ht="86.1" customHeight="1" x14ac:dyDescent="0.3">
      <c r="B1304" s="238"/>
      <c r="C1304" s="238"/>
      <c r="D1304" s="238"/>
      <c r="E1304" s="227"/>
      <c r="F1304" s="227"/>
      <c r="G1304" s="227"/>
      <c r="H1304" s="238"/>
      <c r="I1304" s="238"/>
      <c r="J1304" s="11" t="s">
        <v>111</v>
      </c>
      <c r="K1304" s="7" t="s">
        <v>112</v>
      </c>
      <c r="L1304" s="7" t="s">
        <v>85</v>
      </c>
      <c r="M1304" s="7">
        <v>1</v>
      </c>
      <c r="N1304" s="239"/>
      <c r="O1304" s="238"/>
      <c r="P1304" s="238"/>
      <c r="Q1304" s="238"/>
      <c r="R1304" s="265"/>
      <c r="S1304" s="265"/>
      <c r="T1304" s="271"/>
      <c r="U1304" s="271"/>
      <c r="V1304" s="259"/>
      <c r="W1304" s="261"/>
      <c r="X1304" s="261"/>
      <c r="Y1304" s="261"/>
      <c r="Z1304" s="261"/>
      <c r="AA1304" s="261"/>
      <c r="AB1304" s="261"/>
      <c r="AC1304" s="239"/>
      <c r="AD1304" s="278"/>
      <c r="AE1304" s="278"/>
      <c r="AF1304" s="238"/>
      <c r="AG1304" s="239"/>
      <c r="AH1304" s="239"/>
      <c r="AI1304" s="239"/>
      <c r="AJ1304" s="238"/>
    </row>
    <row r="1305" spans="2:36" s="79" customFormat="1" ht="59.1" customHeight="1" x14ac:dyDescent="0.3">
      <c r="B1305" s="238"/>
      <c r="C1305" s="238"/>
      <c r="D1305" s="238"/>
      <c r="E1305" s="227"/>
      <c r="F1305" s="227"/>
      <c r="G1305" s="227"/>
      <c r="H1305" s="238"/>
      <c r="I1305" s="238"/>
      <c r="J1305" s="11" t="s">
        <v>127</v>
      </c>
      <c r="K1305" s="7" t="s">
        <v>128</v>
      </c>
      <c r="L1305" s="7" t="s">
        <v>85</v>
      </c>
      <c r="M1305" s="63">
        <v>36</v>
      </c>
      <c r="N1305" s="239"/>
      <c r="O1305" s="238"/>
      <c r="P1305" s="238"/>
      <c r="Q1305" s="238"/>
      <c r="R1305" s="265"/>
      <c r="S1305" s="265"/>
      <c r="T1305" s="271"/>
      <c r="U1305" s="271"/>
      <c r="V1305" s="260"/>
      <c r="W1305" s="261"/>
      <c r="X1305" s="261"/>
      <c r="Y1305" s="261"/>
      <c r="Z1305" s="261"/>
      <c r="AA1305" s="261"/>
      <c r="AB1305" s="261"/>
      <c r="AC1305" s="239"/>
      <c r="AD1305" s="278"/>
      <c r="AE1305" s="278"/>
      <c r="AF1305" s="238"/>
      <c r="AG1305" s="239"/>
      <c r="AH1305" s="239"/>
      <c r="AI1305" s="239"/>
      <c r="AJ1305" s="238"/>
    </row>
    <row r="1306" spans="2:36" s="79" customFormat="1" ht="132" customHeight="1" x14ac:dyDescent="0.3">
      <c r="B1306" s="238" t="s">
        <v>930</v>
      </c>
      <c r="C1306" s="238" t="s">
        <v>383</v>
      </c>
      <c r="D1306" s="238" t="s">
        <v>106</v>
      </c>
      <c r="E1306" s="227" t="s">
        <v>67</v>
      </c>
      <c r="F1306" s="227" t="s">
        <v>799</v>
      </c>
      <c r="G1306" s="227" t="s">
        <v>147</v>
      </c>
      <c r="H1306" s="238" t="s">
        <v>70</v>
      </c>
      <c r="I1306" s="238" t="s">
        <v>79</v>
      </c>
      <c r="J1306" s="11" t="s">
        <v>207</v>
      </c>
      <c r="K1306" s="7" t="s">
        <v>107</v>
      </c>
      <c r="L1306" s="7" t="s">
        <v>86</v>
      </c>
      <c r="M1306" s="7">
        <v>40</v>
      </c>
      <c r="N1306" s="239" t="s">
        <v>108</v>
      </c>
      <c r="O1306" s="238" t="s">
        <v>384</v>
      </c>
      <c r="P1306" s="238" t="s">
        <v>75</v>
      </c>
      <c r="Q1306" s="238" t="s">
        <v>76</v>
      </c>
      <c r="R1306" s="265" t="s">
        <v>77</v>
      </c>
      <c r="S1306" s="265" t="s">
        <v>109</v>
      </c>
      <c r="T1306" s="271">
        <f>V1306+Y1306</f>
        <v>64913.32</v>
      </c>
      <c r="U1306" s="271">
        <f>T1306/M1307</f>
        <v>64913.32</v>
      </c>
      <c r="V1306" s="258">
        <v>32456.66</v>
      </c>
      <c r="W1306" s="261" t="s">
        <v>79</v>
      </c>
      <c r="X1306" s="261" t="s">
        <v>79</v>
      </c>
      <c r="Y1306" s="261">
        <v>32456.66</v>
      </c>
      <c r="Z1306" s="261" t="s">
        <v>98</v>
      </c>
      <c r="AA1306" s="261" t="s">
        <v>79</v>
      </c>
      <c r="AB1306" s="261">
        <v>5263.25</v>
      </c>
      <c r="AC1306" s="239" t="s">
        <v>149</v>
      </c>
      <c r="AD1306" s="278">
        <f>V1306+Y1306</f>
        <v>64913.32</v>
      </c>
      <c r="AE1306" s="278" t="s">
        <v>79</v>
      </c>
      <c r="AF1306" s="239" t="s">
        <v>79</v>
      </c>
      <c r="AG1306" s="239" t="s">
        <v>33</v>
      </c>
      <c r="AH1306" s="239" t="s">
        <v>160</v>
      </c>
      <c r="AI1306" s="239" t="s">
        <v>161</v>
      </c>
      <c r="AJ1306" s="239"/>
    </row>
    <row r="1307" spans="2:36" s="79" customFormat="1" ht="86.1" customHeight="1" x14ac:dyDescent="0.3">
      <c r="B1307" s="238"/>
      <c r="C1307" s="238"/>
      <c r="D1307" s="238"/>
      <c r="E1307" s="227"/>
      <c r="F1307" s="227"/>
      <c r="G1307" s="227"/>
      <c r="H1307" s="238"/>
      <c r="I1307" s="238"/>
      <c r="J1307" s="11" t="s">
        <v>111</v>
      </c>
      <c r="K1307" s="7" t="s">
        <v>112</v>
      </c>
      <c r="L1307" s="7" t="s">
        <v>85</v>
      </c>
      <c r="M1307" s="7">
        <v>1</v>
      </c>
      <c r="N1307" s="239"/>
      <c r="O1307" s="238"/>
      <c r="P1307" s="238"/>
      <c r="Q1307" s="238"/>
      <c r="R1307" s="265"/>
      <c r="S1307" s="265"/>
      <c r="T1307" s="271"/>
      <c r="U1307" s="271"/>
      <c r="V1307" s="259"/>
      <c r="W1307" s="261"/>
      <c r="X1307" s="261"/>
      <c r="Y1307" s="261"/>
      <c r="Z1307" s="261"/>
      <c r="AA1307" s="261"/>
      <c r="AB1307" s="261"/>
      <c r="AC1307" s="239"/>
      <c r="AD1307" s="278"/>
      <c r="AE1307" s="278"/>
      <c r="AF1307" s="238"/>
      <c r="AG1307" s="239"/>
      <c r="AH1307" s="239"/>
      <c r="AI1307" s="239"/>
      <c r="AJ1307" s="238"/>
    </row>
    <row r="1308" spans="2:36" s="79" customFormat="1" ht="59.1" customHeight="1" x14ac:dyDescent="0.3">
      <c r="B1308" s="238"/>
      <c r="C1308" s="238"/>
      <c r="D1308" s="238"/>
      <c r="E1308" s="227"/>
      <c r="F1308" s="227"/>
      <c r="G1308" s="227"/>
      <c r="H1308" s="238"/>
      <c r="I1308" s="238"/>
      <c r="J1308" s="11" t="s">
        <v>127</v>
      </c>
      <c r="K1308" s="7" t="s">
        <v>128</v>
      </c>
      <c r="L1308" s="7" t="s">
        <v>85</v>
      </c>
      <c r="M1308" s="63">
        <v>40</v>
      </c>
      <c r="N1308" s="239"/>
      <c r="O1308" s="238"/>
      <c r="P1308" s="238"/>
      <c r="Q1308" s="238"/>
      <c r="R1308" s="265"/>
      <c r="S1308" s="265"/>
      <c r="T1308" s="271"/>
      <c r="U1308" s="271"/>
      <c r="V1308" s="260"/>
      <c r="W1308" s="261"/>
      <c r="X1308" s="261"/>
      <c r="Y1308" s="261"/>
      <c r="Z1308" s="261"/>
      <c r="AA1308" s="261"/>
      <c r="AB1308" s="261"/>
      <c r="AC1308" s="239"/>
      <c r="AD1308" s="278"/>
      <c r="AE1308" s="278"/>
      <c r="AF1308" s="238"/>
      <c r="AG1308" s="239"/>
      <c r="AH1308" s="239"/>
      <c r="AI1308" s="239"/>
      <c r="AJ1308" s="238"/>
    </row>
    <row r="1309" spans="2:36" s="79" customFormat="1" ht="123" customHeight="1" x14ac:dyDescent="0.3">
      <c r="B1309" s="231" t="s">
        <v>931</v>
      </c>
      <c r="C1309" s="231" t="s">
        <v>380</v>
      </c>
      <c r="D1309" s="231" t="s">
        <v>106</v>
      </c>
      <c r="E1309" s="226" t="s">
        <v>67</v>
      </c>
      <c r="F1309" s="287" t="s">
        <v>799</v>
      </c>
      <c r="G1309" s="226" t="s">
        <v>147</v>
      </c>
      <c r="H1309" s="288" t="s">
        <v>70</v>
      </c>
      <c r="I1309" s="288" t="s">
        <v>79</v>
      </c>
      <c r="J1309" s="11" t="s">
        <v>207</v>
      </c>
      <c r="K1309" s="7" t="s">
        <v>107</v>
      </c>
      <c r="L1309" s="7" t="s">
        <v>86</v>
      </c>
      <c r="M1309" s="7">
        <v>40</v>
      </c>
      <c r="N1309" s="272" t="s">
        <v>108</v>
      </c>
      <c r="O1309" s="231" t="s">
        <v>381</v>
      </c>
      <c r="P1309" s="231" t="s">
        <v>75</v>
      </c>
      <c r="Q1309" s="231" t="s">
        <v>76</v>
      </c>
      <c r="R1309" s="262" t="s">
        <v>77</v>
      </c>
      <c r="S1309" s="262" t="s">
        <v>109</v>
      </c>
      <c r="T1309" s="266">
        <f>V1309+Y1309</f>
        <v>171200</v>
      </c>
      <c r="U1309" s="266">
        <f>T1309/M1310</f>
        <v>85600</v>
      </c>
      <c r="V1309" s="258">
        <v>85600</v>
      </c>
      <c r="W1309" s="258" t="s">
        <v>79</v>
      </c>
      <c r="X1309" s="258" t="s">
        <v>79</v>
      </c>
      <c r="Y1309" s="258">
        <v>85600</v>
      </c>
      <c r="Z1309" s="258" t="s">
        <v>98</v>
      </c>
      <c r="AA1309" s="258" t="s">
        <v>79</v>
      </c>
      <c r="AB1309" s="258">
        <v>13881.09</v>
      </c>
      <c r="AC1309" s="247" t="s">
        <v>149</v>
      </c>
      <c r="AD1309" s="274">
        <f>V1309+Y1309</f>
        <v>171200</v>
      </c>
      <c r="AE1309" s="274" t="s">
        <v>79</v>
      </c>
      <c r="AF1309" s="247" t="s">
        <v>79</v>
      </c>
      <c r="AG1309" s="247" t="s">
        <v>33</v>
      </c>
      <c r="AH1309" s="272" t="s">
        <v>253</v>
      </c>
      <c r="AI1309" s="247" t="s">
        <v>166</v>
      </c>
      <c r="AJ1309" s="247"/>
    </row>
    <row r="1310" spans="2:36" s="79" customFormat="1" ht="86.1" customHeight="1" x14ac:dyDescent="0.3">
      <c r="B1310" s="232"/>
      <c r="C1310" s="232"/>
      <c r="D1310" s="232"/>
      <c r="E1310" s="234"/>
      <c r="F1310" s="234"/>
      <c r="G1310" s="234"/>
      <c r="H1310" s="232"/>
      <c r="I1310" s="232"/>
      <c r="J1310" s="11" t="s">
        <v>111</v>
      </c>
      <c r="K1310" s="7" t="s">
        <v>112</v>
      </c>
      <c r="L1310" s="7" t="s">
        <v>85</v>
      </c>
      <c r="M1310" s="7">
        <v>2</v>
      </c>
      <c r="N1310" s="248"/>
      <c r="O1310" s="232"/>
      <c r="P1310" s="232"/>
      <c r="Q1310" s="232"/>
      <c r="R1310" s="263"/>
      <c r="S1310" s="263"/>
      <c r="T1310" s="267"/>
      <c r="U1310" s="267"/>
      <c r="V1310" s="259"/>
      <c r="W1310" s="259"/>
      <c r="X1310" s="259"/>
      <c r="Y1310" s="259"/>
      <c r="Z1310" s="259"/>
      <c r="AA1310" s="259"/>
      <c r="AB1310" s="259"/>
      <c r="AC1310" s="248"/>
      <c r="AD1310" s="275"/>
      <c r="AE1310" s="275"/>
      <c r="AF1310" s="232"/>
      <c r="AG1310" s="248"/>
      <c r="AH1310" s="248"/>
      <c r="AI1310" s="248"/>
      <c r="AJ1310" s="232"/>
    </row>
    <row r="1311" spans="2:36" s="79" customFormat="1" ht="59.1" customHeight="1" x14ac:dyDescent="0.3">
      <c r="B1311" s="233"/>
      <c r="C1311" s="233"/>
      <c r="D1311" s="233"/>
      <c r="E1311" s="273"/>
      <c r="F1311" s="273"/>
      <c r="G1311" s="273"/>
      <c r="H1311" s="233"/>
      <c r="I1311" s="233"/>
      <c r="J1311" s="11" t="s">
        <v>127</v>
      </c>
      <c r="K1311" s="7" t="s">
        <v>128</v>
      </c>
      <c r="L1311" s="7" t="s">
        <v>85</v>
      </c>
      <c r="M1311" s="63">
        <v>70</v>
      </c>
      <c r="N1311" s="249"/>
      <c r="O1311" s="233"/>
      <c r="P1311" s="233"/>
      <c r="Q1311" s="233"/>
      <c r="R1311" s="264"/>
      <c r="S1311" s="264"/>
      <c r="T1311" s="268"/>
      <c r="U1311" s="268"/>
      <c r="V1311" s="260"/>
      <c r="W1311" s="260"/>
      <c r="X1311" s="260"/>
      <c r="Y1311" s="260"/>
      <c r="Z1311" s="260"/>
      <c r="AA1311" s="260"/>
      <c r="AB1311" s="260"/>
      <c r="AC1311" s="249"/>
      <c r="AD1311" s="276"/>
      <c r="AE1311" s="276"/>
      <c r="AF1311" s="233"/>
      <c r="AG1311" s="249"/>
      <c r="AH1311" s="249"/>
      <c r="AI1311" s="249"/>
      <c r="AJ1311" s="233"/>
    </row>
    <row r="1312" spans="2:36" s="89" customFormat="1" ht="52.2" customHeight="1" x14ac:dyDescent="0.3">
      <c r="B1312" s="238" t="s">
        <v>932</v>
      </c>
      <c r="C1312" s="238" t="s">
        <v>377</v>
      </c>
      <c r="D1312" s="238" t="s">
        <v>66</v>
      </c>
      <c r="E1312" s="227" t="s">
        <v>67</v>
      </c>
      <c r="F1312" s="227" t="s">
        <v>800</v>
      </c>
      <c r="G1312" s="227" t="s">
        <v>69</v>
      </c>
      <c r="H1312" s="238" t="s">
        <v>70</v>
      </c>
      <c r="I1312" s="238" t="s">
        <v>79</v>
      </c>
      <c r="J1312" s="11" t="s">
        <v>113</v>
      </c>
      <c r="K1312" s="7" t="s">
        <v>114</v>
      </c>
      <c r="L1312" s="7" t="s">
        <v>115</v>
      </c>
      <c r="M1312" s="7">
        <v>1</v>
      </c>
      <c r="N1312" s="239" t="s">
        <v>108</v>
      </c>
      <c r="O1312" s="238" t="s">
        <v>376</v>
      </c>
      <c r="P1312" s="238" t="s">
        <v>75</v>
      </c>
      <c r="Q1312" s="238" t="s">
        <v>76</v>
      </c>
      <c r="R1312" s="265" t="s">
        <v>77</v>
      </c>
      <c r="S1312" s="265" t="s">
        <v>109</v>
      </c>
      <c r="T1312" s="271">
        <f>V1312+Y1312</f>
        <v>75970</v>
      </c>
      <c r="U1312" s="271">
        <f>T1312/M1313</f>
        <v>75970</v>
      </c>
      <c r="V1312" s="261">
        <v>37985</v>
      </c>
      <c r="W1312" s="261" t="s">
        <v>79</v>
      </c>
      <c r="X1312" s="261" t="s">
        <v>79</v>
      </c>
      <c r="Y1312" s="261">
        <v>37985</v>
      </c>
      <c r="Z1312" s="261" t="s">
        <v>79</v>
      </c>
      <c r="AA1312" s="261" t="s">
        <v>79</v>
      </c>
      <c r="AB1312" s="261">
        <v>6159.73</v>
      </c>
      <c r="AC1312" s="239" t="s">
        <v>80</v>
      </c>
      <c r="AD1312" s="278">
        <f>V1312+Y1312</f>
        <v>75970</v>
      </c>
      <c r="AE1312" s="278" t="s">
        <v>79</v>
      </c>
      <c r="AF1312" s="239" t="s">
        <v>79</v>
      </c>
      <c r="AG1312" s="239" t="s">
        <v>33</v>
      </c>
      <c r="AH1312" s="239" t="s">
        <v>160</v>
      </c>
      <c r="AI1312" s="239" t="s">
        <v>161</v>
      </c>
      <c r="AJ1312" s="239"/>
    </row>
    <row r="1313" spans="2:36" s="89" customFormat="1" ht="85.2" customHeight="1" x14ac:dyDescent="0.3">
      <c r="B1313" s="238"/>
      <c r="C1313" s="238"/>
      <c r="D1313" s="238"/>
      <c r="E1313" s="227"/>
      <c r="F1313" s="227"/>
      <c r="G1313" s="227"/>
      <c r="H1313" s="238"/>
      <c r="I1313" s="238"/>
      <c r="J1313" s="11" t="s">
        <v>116</v>
      </c>
      <c r="K1313" s="7" t="s">
        <v>117</v>
      </c>
      <c r="L1313" s="7" t="s">
        <v>85</v>
      </c>
      <c r="M1313" s="7">
        <v>1</v>
      </c>
      <c r="N1313" s="239"/>
      <c r="O1313" s="238"/>
      <c r="P1313" s="238"/>
      <c r="Q1313" s="238"/>
      <c r="R1313" s="265"/>
      <c r="S1313" s="265"/>
      <c r="T1313" s="271"/>
      <c r="U1313" s="271"/>
      <c r="V1313" s="261"/>
      <c r="W1313" s="261"/>
      <c r="X1313" s="261"/>
      <c r="Y1313" s="261"/>
      <c r="Z1313" s="261"/>
      <c r="AA1313" s="261"/>
      <c r="AB1313" s="261"/>
      <c r="AC1313" s="239"/>
      <c r="AD1313" s="278"/>
      <c r="AE1313" s="278"/>
      <c r="AF1313" s="238"/>
      <c r="AG1313" s="239"/>
      <c r="AH1313" s="239"/>
      <c r="AI1313" s="239"/>
      <c r="AJ1313" s="238"/>
    </row>
    <row r="1314" spans="2:36" s="89" customFormat="1" ht="81" customHeight="1" x14ac:dyDescent="0.3">
      <c r="B1314" s="238"/>
      <c r="C1314" s="238"/>
      <c r="D1314" s="238"/>
      <c r="E1314" s="227"/>
      <c r="F1314" s="227"/>
      <c r="G1314" s="227"/>
      <c r="H1314" s="238"/>
      <c r="I1314" s="238"/>
      <c r="J1314" s="11" t="s">
        <v>208</v>
      </c>
      <c r="K1314" s="7" t="s">
        <v>118</v>
      </c>
      <c r="L1314" s="7" t="s">
        <v>119</v>
      </c>
      <c r="M1314" s="7">
        <v>1</v>
      </c>
      <c r="N1314" s="239"/>
      <c r="O1314" s="238"/>
      <c r="P1314" s="238"/>
      <c r="Q1314" s="238"/>
      <c r="R1314" s="265"/>
      <c r="S1314" s="265"/>
      <c r="T1314" s="271"/>
      <c r="U1314" s="271"/>
      <c r="V1314" s="261"/>
      <c r="W1314" s="261"/>
      <c r="X1314" s="261"/>
      <c r="Y1314" s="261"/>
      <c r="Z1314" s="261"/>
      <c r="AA1314" s="261"/>
      <c r="AB1314" s="261"/>
      <c r="AC1314" s="239"/>
      <c r="AD1314" s="278"/>
      <c r="AE1314" s="278"/>
      <c r="AF1314" s="238"/>
      <c r="AG1314" s="239"/>
      <c r="AH1314" s="239"/>
      <c r="AI1314" s="239"/>
      <c r="AJ1314" s="238"/>
    </row>
    <row r="1315" spans="2:36" s="89" customFormat="1" ht="64.2" customHeight="1" x14ac:dyDescent="0.3">
      <c r="B1315" s="238"/>
      <c r="C1315" s="238"/>
      <c r="D1315" s="238"/>
      <c r="E1315" s="227"/>
      <c r="F1315" s="227"/>
      <c r="G1315" s="227"/>
      <c r="H1315" s="238"/>
      <c r="I1315" s="238"/>
      <c r="J1315" s="11" t="s">
        <v>120</v>
      </c>
      <c r="K1315" s="7" t="s">
        <v>121</v>
      </c>
      <c r="L1315" s="7" t="s">
        <v>119</v>
      </c>
      <c r="M1315" s="63">
        <v>1</v>
      </c>
      <c r="N1315" s="239"/>
      <c r="O1315" s="238"/>
      <c r="P1315" s="238"/>
      <c r="Q1315" s="238"/>
      <c r="R1315" s="265"/>
      <c r="S1315" s="265"/>
      <c r="T1315" s="271"/>
      <c r="U1315" s="271"/>
      <c r="V1315" s="261"/>
      <c r="W1315" s="261"/>
      <c r="X1315" s="261"/>
      <c r="Y1315" s="261"/>
      <c r="Z1315" s="261"/>
      <c r="AA1315" s="261"/>
      <c r="AB1315" s="261"/>
      <c r="AC1315" s="239"/>
      <c r="AD1315" s="278"/>
      <c r="AE1315" s="278"/>
      <c r="AF1315" s="238"/>
      <c r="AG1315" s="239"/>
      <c r="AH1315" s="239"/>
      <c r="AI1315" s="239"/>
      <c r="AJ1315" s="238"/>
    </row>
    <row r="1316" spans="2:36" s="89" customFormat="1" ht="52.2" customHeight="1" x14ac:dyDescent="0.3">
      <c r="B1316" s="238" t="s">
        <v>1248</v>
      </c>
      <c r="C1316" s="238" t="s">
        <v>377</v>
      </c>
      <c r="D1316" s="238" t="s">
        <v>66</v>
      </c>
      <c r="E1316" s="227" t="s">
        <v>67</v>
      </c>
      <c r="F1316" s="227" t="s">
        <v>800</v>
      </c>
      <c r="G1316" s="227" t="s">
        <v>69</v>
      </c>
      <c r="H1316" s="238" t="s">
        <v>70</v>
      </c>
      <c r="I1316" s="238" t="s">
        <v>79</v>
      </c>
      <c r="J1316" s="11" t="s">
        <v>113</v>
      </c>
      <c r="K1316" s="7" t="s">
        <v>114</v>
      </c>
      <c r="L1316" s="7" t="s">
        <v>115</v>
      </c>
      <c r="M1316" s="7">
        <v>1</v>
      </c>
      <c r="N1316" s="239" t="s">
        <v>108</v>
      </c>
      <c r="O1316" s="238" t="s">
        <v>376</v>
      </c>
      <c r="P1316" s="238" t="s">
        <v>75</v>
      </c>
      <c r="Q1316" s="238" t="s">
        <v>76</v>
      </c>
      <c r="R1316" s="265" t="s">
        <v>77</v>
      </c>
      <c r="S1316" s="265" t="s">
        <v>109</v>
      </c>
      <c r="T1316" s="271">
        <f>V1316+Y1316</f>
        <v>78763.5</v>
      </c>
      <c r="U1316" s="271">
        <f>T1316/M1317</f>
        <v>78763.5</v>
      </c>
      <c r="V1316" s="261">
        <v>39381.75</v>
      </c>
      <c r="W1316" s="261" t="s">
        <v>79</v>
      </c>
      <c r="X1316" s="261" t="s">
        <v>79</v>
      </c>
      <c r="Y1316" s="261">
        <v>39381.75</v>
      </c>
      <c r="Z1316" s="261" t="s">
        <v>79</v>
      </c>
      <c r="AA1316" s="261" t="s">
        <v>79</v>
      </c>
      <c r="AB1316" s="261">
        <v>6386.23</v>
      </c>
      <c r="AC1316" s="239" t="s">
        <v>80</v>
      </c>
      <c r="AD1316" s="278">
        <f>V1316+Y1316</f>
        <v>78763.5</v>
      </c>
      <c r="AE1316" s="278" t="s">
        <v>79</v>
      </c>
      <c r="AF1316" s="239" t="s">
        <v>79</v>
      </c>
      <c r="AG1316" s="239" t="s">
        <v>33</v>
      </c>
      <c r="AH1316" s="239" t="s">
        <v>406</v>
      </c>
      <c r="AI1316" s="239" t="s">
        <v>510</v>
      </c>
      <c r="AJ1316" s="239"/>
    </row>
    <row r="1317" spans="2:36" s="89" customFormat="1" ht="85.2" customHeight="1" x14ac:dyDescent="0.3">
      <c r="B1317" s="238"/>
      <c r="C1317" s="238"/>
      <c r="D1317" s="238"/>
      <c r="E1317" s="227"/>
      <c r="F1317" s="227"/>
      <c r="G1317" s="227"/>
      <c r="H1317" s="238"/>
      <c r="I1317" s="238"/>
      <c r="J1317" s="11" t="s">
        <v>116</v>
      </c>
      <c r="K1317" s="7" t="s">
        <v>117</v>
      </c>
      <c r="L1317" s="7" t="s">
        <v>85</v>
      </c>
      <c r="M1317" s="7">
        <v>1</v>
      </c>
      <c r="N1317" s="239"/>
      <c r="O1317" s="238"/>
      <c r="P1317" s="238"/>
      <c r="Q1317" s="238"/>
      <c r="R1317" s="265"/>
      <c r="S1317" s="265"/>
      <c r="T1317" s="271"/>
      <c r="U1317" s="271"/>
      <c r="V1317" s="261"/>
      <c r="W1317" s="261"/>
      <c r="X1317" s="261"/>
      <c r="Y1317" s="261"/>
      <c r="Z1317" s="261"/>
      <c r="AA1317" s="261"/>
      <c r="AB1317" s="261"/>
      <c r="AC1317" s="239"/>
      <c r="AD1317" s="278"/>
      <c r="AE1317" s="278"/>
      <c r="AF1317" s="238"/>
      <c r="AG1317" s="239"/>
      <c r="AH1317" s="239"/>
      <c r="AI1317" s="239"/>
      <c r="AJ1317" s="238"/>
    </row>
    <row r="1318" spans="2:36" s="89" customFormat="1" ht="81" customHeight="1" x14ac:dyDescent="0.3">
      <c r="B1318" s="238"/>
      <c r="C1318" s="238"/>
      <c r="D1318" s="238"/>
      <c r="E1318" s="227"/>
      <c r="F1318" s="227"/>
      <c r="G1318" s="227"/>
      <c r="H1318" s="238"/>
      <c r="I1318" s="238"/>
      <c r="J1318" s="11" t="s">
        <v>208</v>
      </c>
      <c r="K1318" s="7" t="s">
        <v>118</v>
      </c>
      <c r="L1318" s="7" t="s">
        <v>119</v>
      </c>
      <c r="M1318" s="7">
        <v>1</v>
      </c>
      <c r="N1318" s="239"/>
      <c r="O1318" s="238"/>
      <c r="P1318" s="238"/>
      <c r="Q1318" s="238"/>
      <c r="R1318" s="265"/>
      <c r="S1318" s="265"/>
      <c r="T1318" s="271"/>
      <c r="U1318" s="271"/>
      <c r="V1318" s="261"/>
      <c r="W1318" s="261"/>
      <c r="X1318" s="261"/>
      <c r="Y1318" s="261"/>
      <c r="Z1318" s="261"/>
      <c r="AA1318" s="261"/>
      <c r="AB1318" s="261"/>
      <c r="AC1318" s="239"/>
      <c r="AD1318" s="278"/>
      <c r="AE1318" s="278"/>
      <c r="AF1318" s="238"/>
      <c r="AG1318" s="239"/>
      <c r="AH1318" s="239"/>
      <c r="AI1318" s="239"/>
      <c r="AJ1318" s="238"/>
    </row>
    <row r="1319" spans="2:36" s="89" customFormat="1" ht="64.2" customHeight="1" x14ac:dyDescent="0.3">
      <c r="B1319" s="238"/>
      <c r="C1319" s="238"/>
      <c r="D1319" s="238"/>
      <c r="E1319" s="227"/>
      <c r="F1319" s="227"/>
      <c r="G1319" s="227"/>
      <c r="H1319" s="238"/>
      <c r="I1319" s="238"/>
      <c r="J1319" s="11" t="s">
        <v>120</v>
      </c>
      <c r="K1319" s="7" t="s">
        <v>121</v>
      </c>
      <c r="L1319" s="7" t="s">
        <v>119</v>
      </c>
      <c r="M1319" s="63">
        <v>1</v>
      </c>
      <c r="N1319" s="239"/>
      <c r="O1319" s="238"/>
      <c r="P1319" s="238"/>
      <c r="Q1319" s="238"/>
      <c r="R1319" s="265"/>
      <c r="S1319" s="265"/>
      <c r="T1319" s="271"/>
      <c r="U1319" s="271"/>
      <c r="V1319" s="261"/>
      <c r="W1319" s="261"/>
      <c r="X1319" s="261"/>
      <c r="Y1319" s="261"/>
      <c r="Z1319" s="261"/>
      <c r="AA1319" s="261"/>
      <c r="AB1319" s="261"/>
      <c r="AC1319" s="239"/>
      <c r="AD1319" s="278"/>
      <c r="AE1319" s="278"/>
      <c r="AF1319" s="238"/>
      <c r="AG1319" s="239"/>
      <c r="AH1319" s="239"/>
      <c r="AI1319" s="239"/>
      <c r="AJ1319" s="238"/>
    </row>
    <row r="1320" spans="2:36" s="79" customFormat="1" ht="132" customHeight="1" x14ac:dyDescent="0.3">
      <c r="B1320" s="238" t="s">
        <v>1249</v>
      </c>
      <c r="C1320" s="238" t="s">
        <v>383</v>
      </c>
      <c r="D1320" s="238" t="s">
        <v>106</v>
      </c>
      <c r="E1320" s="227" t="s">
        <v>67</v>
      </c>
      <c r="F1320" s="227" t="s">
        <v>799</v>
      </c>
      <c r="G1320" s="227" t="s">
        <v>147</v>
      </c>
      <c r="H1320" s="238" t="s">
        <v>70</v>
      </c>
      <c r="I1320" s="238" t="s">
        <v>79</v>
      </c>
      <c r="J1320" s="11" t="s">
        <v>207</v>
      </c>
      <c r="K1320" s="7" t="s">
        <v>107</v>
      </c>
      <c r="L1320" s="7" t="s">
        <v>86</v>
      </c>
      <c r="M1320" s="7">
        <v>40</v>
      </c>
      <c r="N1320" s="239" t="s">
        <v>108</v>
      </c>
      <c r="O1320" s="238" t="s">
        <v>384</v>
      </c>
      <c r="P1320" s="238" t="s">
        <v>75</v>
      </c>
      <c r="Q1320" s="238" t="s">
        <v>76</v>
      </c>
      <c r="R1320" s="265" t="s">
        <v>77</v>
      </c>
      <c r="S1320" s="265" t="s">
        <v>109</v>
      </c>
      <c r="T1320" s="271">
        <f>V1320+Y1320</f>
        <v>16178.74</v>
      </c>
      <c r="U1320" s="271">
        <f>T1320/M1321</f>
        <v>16178.74</v>
      </c>
      <c r="V1320" s="258">
        <v>8089.37</v>
      </c>
      <c r="W1320" s="261" t="s">
        <v>79</v>
      </c>
      <c r="X1320" s="261" t="s">
        <v>79</v>
      </c>
      <c r="Y1320" s="261">
        <v>8089.37</v>
      </c>
      <c r="Z1320" s="261" t="s">
        <v>98</v>
      </c>
      <c r="AA1320" s="261" t="s">
        <v>79</v>
      </c>
      <c r="AB1320" s="261">
        <v>1311.79</v>
      </c>
      <c r="AC1320" s="239" t="s">
        <v>149</v>
      </c>
      <c r="AD1320" s="278">
        <f>V1320+Y1320</f>
        <v>16178.74</v>
      </c>
      <c r="AE1320" s="278" t="s">
        <v>79</v>
      </c>
      <c r="AF1320" s="239" t="s">
        <v>79</v>
      </c>
      <c r="AG1320" s="239" t="s">
        <v>33</v>
      </c>
      <c r="AH1320" s="239" t="s">
        <v>406</v>
      </c>
      <c r="AI1320" s="239" t="s">
        <v>510</v>
      </c>
      <c r="AJ1320" s="239"/>
    </row>
    <row r="1321" spans="2:36" s="79" customFormat="1" ht="86.1" customHeight="1" x14ac:dyDescent="0.3">
      <c r="B1321" s="238"/>
      <c r="C1321" s="238"/>
      <c r="D1321" s="238"/>
      <c r="E1321" s="227"/>
      <c r="F1321" s="227"/>
      <c r="G1321" s="227"/>
      <c r="H1321" s="238"/>
      <c r="I1321" s="238"/>
      <c r="J1321" s="11" t="s">
        <v>111</v>
      </c>
      <c r="K1321" s="7" t="s">
        <v>112</v>
      </c>
      <c r="L1321" s="7" t="s">
        <v>85</v>
      </c>
      <c r="M1321" s="7">
        <v>1</v>
      </c>
      <c r="N1321" s="239"/>
      <c r="O1321" s="238"/>
      <c r="P1321" s="238"/>
      <c r="Q1321" s="238"/>
      <c r="R1321" s="265"/>
      <c r="S1321" s="265"/>
      <c r="T1321" s="271"/>
      <c r="U1321" s="271"/>
      <c r="V1321" s="259"/>
      <c r="W1321" s="261"/>
      <c r="X1321" s="261"/>
      <c r="Y1321" s="261"/>
      <c r="Z1321" s="261"/>
      <c r="AA1321" s="261"/>
      <c r="AB1321" s="261"/>
      <c r="AC1321" s="239"/>
      <c r="AD1321" s="278"/>
      <c r="AE1321" s="278"/>
      <c r="AF1321" s="238"/>
      <c r="AG1321" s="239"/>
      <c r="AH1321" s="239"/>
      <c r="AI1321" s="239"/>
      <c r="AJ1321" s="238"/>
    </row>
    <row r="1322" spans="2:36" s="79" customFormat="1" ht="59.1" customHeight="1" x14ac:dyDescent="0.3">
      <c r="B1322" s="238"/>
      <c r="C1322" s="238"/>
      <c r="D1322" s="238"/>
      <c r="E1322" s="227"/>
      <c r="F1322" s="227"/>
      <c r="G1322" s="227"/>
      <c r="H1322" s="238"/>
      <c r="I1322" s="238"/>
      <c r="J1322" s="11" t="s">
        <v>127</v>
      </c>
      <c r="K1322" s="7" t="s">
        <v>128</v>
      </c>
      <c r="L1322" s="7" t="s">
        <v>85</v>
      </c>
      <c r="M1322" s="63">
        <v>10</v>
      </c>
      <c r="N1322" s="239"/>
      <c r="O1322" s="238"/>
      <c r="P1322" s="238"/>
      <c r="Q1322" s="238"/>
      <c r="R1322" s="265"/>
      <c r="S1322" s="265"/>
      <c r="T1322" s="271"/>
      <c r="U1322" s="271"/>
      <c r="V1322" s="260"/>
      <c r="W1322" s="261"/>
      <c r="X1322" s="261"/>
      <c r="Y1322" s="261"/>
      <c r="Z1322" s="261"/>
      <c r="AA1322" s="261"/>
      <c r="AB1322" s="261"/>
      <c r="AC1322" s="239"/>
      <c r="AD1322" s="278"/>
      <c r="AE1322" s="278"/>
      <c r="AF1322" s="238"/>
      <c r="AG1322" s="239"/>
      <c r="AH1322" s="239"/>
      <c r="AI1322" s="239"/>
      <c r="AJ1322" s="238"/>
    </row>
    <row r="1323" spans="2:36" s="79" customFormat="1" ht="96.6" x14ac:dyDescent="0.3">
      <c r="B1323" s="605" t="s">
        <v>773</v>
      </c>
      <c r="C1323" s="231" t="s">
        <v>774</v>
      </c>
      <c r="D1323" s="226" t="s">
        <v>66</v>
      </c>
      <c r="E1323" s="226" t="s">
        <v>67</v>
      </c>
      <c r="F1323" s="226" t="s">
        <v>799</v>
      </c>
      <c r="G1323" s="227" t="s">
        <v>147</v>
      </c>
      <c r="H1323" s="238" t="s">
        <v>70</v>
      </c>
      <c r="I1323" s="238" t="s">
        <v>79</v>
      </c>
      <c r="J1323" s="11" t="s">
        <v>207</v>
      </c>
      <c r="K1323" s="7" t="s">
        <v>107</v>
      </c>
      <c r="L1323" s="7" t="s">
        <v>86</v>
      </c>
      <c r="M1323" s="7">
        <v>40</v>
      </c>
      <c r="N1323" s="600" t="s">
        <v>641</v>
      </c>
      <c r="O1323" s="236" t="s">
        <v>778</v>
      </c>
      <c r="P1323" s="238" t="s">
        <v>75</v>
      </c>
      <c r="Q1323" s="238" t="s">
        <v>76</v>
      </c>
      <c r="R1323" s="265" t="s">
        <v>77</v>
      </c>
      <c r="S1323" s="265" t="s">
        <v>109</v>
      </c>
      <c r="T1323" s="271">
        <f>V1323+Y1323</f>
        <v>63650.82</v>
      </c>
      <c r="U1323" s="266" t="s">
        <v>98</v>
      </c>
      <c r="V1323" s="274">
        <v>31825.41</v>
      </c>
      <c r="W1323" s="261" t="s">
        <v>79</v>
      </c>
      <c r="X1323" s="261" t="s">
        <v>79</v>
      </c>
      <c r="Y1323" s="274">
        <v>31825.41</v>
      </c>
      <c r="Z1323" s="258"/>
      <c r="AA1323" s="261" t="s">
        <v>79</v>
      </c>
      <c r="AB1323" s="620">
        <v>5160.88</v>
      </c>
      <c r="AC1323" s="258"/>
      <c r="AD1323" s="278">
        <f>V1323+Y1323</f>
        <v>63650.82</v>
      </c>
      <c r="AE1323" s="258"/>
      <c r="AF1323" s="238" t="s">
        <v>79</v>
      </c>
      <c r="AG1323" s="239" t="s">
        <v>33</v>
      </c>
      <c r="AH1323" s="408" t="s">
        <v>158</v>
      </c>
      <c r="AI1323" s="296" t="s">
        <v>176</v>
      </c>
      <c r="AJ1323" s="238"/>
    </row>
    <row r="1324" spans="2:36" s="79" customFormat="1" ht="59.1" customHeight="1" x14ac:dyDescent="0.3">
      <c r="B1324" s="606"/>
      <c r="C1324" s="232"/>
      <c r="D1324" s="234"/>
      <c r="E1324" s="234"/>
      <c r="F1324" s="234"/>
      <c r="G1324" s="227"/>
      <c r="H1324" s="238"/>
      <c r="I1324" s="238"/>
      <c r="J1324" s="11" t="s">
        <v>111</v>
      </c>
      <c r="K1324" s="7" t="s">
        <v>112</v>
      </c>
      <c r="L1324" s="7" t="s">
        <v>85</v>
      </c>
      <c r="M1324" s="86">
        <v>1</v>
      </c>
      <c r="N1324" s="611"/>
      <c r="O1324" s="577"/>
      <c r="P1324" s="238"/>
      <c r="Q1324" s="238"/>
      <c r="R1324" s="265"/>
      <c r="S1324" s="265"/>
      <c r="T1324" s="271"/>
      <c r="U1324" s="267"/>
      <c r="V1324" s="275"/>
      <c r="W1324" s="261"/>
      <c r="X1324" s="261"/>
      <c r="Y1324" s="275"/>
      <c r="Z1324" s="259"/>
      <c r="AA1324" s="261"/>
      <c r="AB1324" s="621"/>
      <c r="AC1324" s="259"/>
      <c r="AD1324" s="278"/>
      <c r="AE1324" s="259"/>
      <c r="AF1324" s="238"/>
      <c r="AG1324" s="239"/>
      <c r="AH1324" s="409"/>
      <c r="AI1324" s="297"/>
      <c r="AJ1324" s="238"/>
    </row>
    <row r="1325" spans="2:36" s="79" customFormat="1" ht="123" customHeight="1" x14ac:dyDescent="0.3">
      <c r="B1325" s="607"/>
      <c r="C1325" s="233"/>
      <c r="D1325" s="273"/>
      <c r="E1325" s="273"/>
      <c r="F1325" s="273"/>
      <c r="G1325" s="227"/>
      <c r="H1325" s="238"/>
      <c r="I1325" s="238"/>
      <c r="J1325" s="11" t="s">
        <v>127</v>
      </c>
      <c r="K1325" s="7" t="s">
        <v>128</v>
      </c>
      <c r="L1325" s="7" t="s">
        <v>85</v>
      </c>
      <c r="M1325" s="52">
        <v>50</v>
      </c>
      <c r="N1325" s="432"/>
      <c r="O1325" s="344"/>
      <c r="P1325" s="238"/>
      <c r="Q1325" s="238"/>
      <c r="R1325" s="265"/>
      <c r="S1325" s="265"/>
      <c r="T1325" s="271"/>
      <c r="U1325" s="268"/>
      <c r="V1325" s="276"/>
      <c r="W1325" s="261"/>
      <c r="X1325" s="261"/>
      <c r="Y1325" s="276"/>
      <c r="Z1325" s="260"/>
      <c r="AA1325" s="261"/>
      <c r="AB1325" s="622"/>
      <c r="AC1325" s="260"/>
      <c r="AD1325" s="278"/>
      <c r="AE1325" s="260"/>
      <c r="AF1325" s="238"/>
      <c r="AG1325" s="239"/>
      <c r="AH1325" s="410"/>
      <c r="AI1325" s="298"/>
      <c r="AJ1325" s="238"/>
    </row>
    <row r="1326" spans="2:36" s="79" customFormat="1" ht="59.1" customHeight="1" x14ac:dyDescent="0.3">
      <c r="B1326" s="612" t="s">
        <v>1061</v>
      </c>
      <c r="C1326" s="270" t="s">
        <v>775</v>
      </c>
      <c r="D1326" s="322" t="s">
        <v>66</v>
      </c>
      <c r="E1326" s="322" t="s">
        <v>67</v>
      </c>
      <c r="F1326" s="322" t="s">
        <v>800</v>
      </c>
      <c r="G1326" s="322" t="s">
        <v>69</v>
      </c>
      <c r="H1326" s="306" t="s">
        <v>70</v>
      </c>
      <c r="I1326" s="306" t="s">
        <v>98</v>
      </c>
      <c r="J1326" s="20" t="s">
        <v>113</v>
      </c>
      <c r="K1326" s="27" t="s">
        <v>114</v>
      </c>
      <c r="L1326" s="27" t="s">
        <v>115</v>
      </c>
      <c r="M1326" s="61">
        <v>4</v>
      </c>
      <c r="N1326" s="594" t="s">
        <v>641</v>
      </c>
      <c r="O1326" s="323" t="s">
        <v>779</v>
      </c>
      <c r="P1326" s="306" t="s">
        <v>75</v>
      </c>
      <c r="Q1326" s="306" t="s">
        <v>76</v>
      </c>
      <c r="R1326" s="306" t="s">
        <v>77</v>
      </c>
      <c r="S1326" s="306" t="s">
        <v>109</v>
      </c>
      <c r="T1326" s="361">
        <f>+V1326+Y1326</f>
        <v>120700</v>
      </c>
      <c r="U1326" s="306" t="s">
        <v>98</v>
      </c>
      <c r="V1326" s="295">
        <v>60350</v>
      </c>
      <c r="W1326" s="309"/>
      <c r="X1326" s="309"/>
      <c r="Y1326" s="295">
        <v>60350</v>
      </c>
      <c r="Z1326" s="309"/>
      <c r="AA1326" s="309"/>
      <c r="AB1326" s="389">
        <v>9786.49</v>
      </c>
      <c r="AC1326" s="309" t="s">
        <v>80</v>
      </c>
      <c r="AD1326" s="361">
        <f>+V1326+Y1326</f>
        <v>120700</v>
      </c>
      <c r="AE1326" s="309"/>
      <c r="AF1326" s="306"/>
      <c r="AG1326" s="309" t="s">
        <v>33</v>
      </c>
      <c r="AH1326" s="506" t="s">
        <v>158</v>
      </c>
      <c r="AI1326" s="407" t="s">
        <v>176</v>
      </c>
      <c r="AJ1326" s="306"/>
    </row>
    <row r="1327" spans="2:36" s="79" customFormat="1" ht="59.1" customHeight="1" x14ac:dyDescent="0.3">
      <c r="B1327" s="613"/>
      <c r="C1327" s="270"/>
      <c r="D1327" s="323"/>
      <c r="E1327" s="323"/>
      <c r="F1327" s="322"/>
      <c r="G1327" s="322"/>
      <c r="H1327" s="307"/>
      <c r="I1327" s="307"/>
      <c r="J1327" s="20" t="s">
        <v>116</v>
      </c>
      <c r="K1327" s="27" t="s">
        <v>117</v>
      </c>
      <c r="L1327" s="27" t="s">
        <v>85</v>
      </c>
      <c r="M1327" s="61">
        <v>1</v>
      </c>
      <c r="N1327" s="614"/>
      <c r="O1327" s="323"/>
      <c r="P1327" s="307"/>
      <c r="Q1327" s="307"/>
      <c r="R1327" s="307"/>
      <c r="S1327" s="307"/>
      <c r="T1327" s="362"/>
      <c r="U1327" s="307"/>
      <c r="V1327" s="619"/>
      <c r="W1327" s="324"/>
      <c r="X1327" s="324"/>
      <c r="Y1327" s="619"/>
      <c r="Z1327" s="324"/>
      <c r="AA1327" s="324"/>
      <c r="AB1327" s="390"/>
      <c r="AC1327" s="324"/>
      <c r="AD1327" s="362"/>
      <c r="AE1327" s="324"/>
      <c r="AF1327" s="307"/>
      <c r="AG1327" s="324"/>
      <c r="AH1327" s="506"/>
      <c r="AI1327" s="407"/>
      <c r="AJ1327" s="307"/>
    </row>
    <row r="1328" spans="2:36" s="79" customFormat="1" ht="59.1" customHeight="1" x14ac:dyDescent="0.3">
      <c r="B1328" s="613"/>
      <c r="C1328" s="270"/>
      <c r="D1328" s="323"/>
      <c r="E1328" s="323"/>
      <c r="F1328" s="322"/>
      <c r="G1328" s="322"/>
      <c r="H1328" s="307"/>
      <c r="I1328" s="307"/>
      <c r="J1328" s="20" t="s">
        <v>208</v>
      </c>
      <c r="K1328" s="27" t="s">
        <v>118</v>
      </c>
      <c r="L1328" s="27" t="s">
        <v>119</v>
      </c>
      <c r="M1328" s="61">
        <v>1</v>
      </c>
      <c r="N1328" s="614"/>
      <c r="O1328" s="323"/>
      <c r="P1328" s="307"/>
      <c r="Q1328" s="307"/>
      <c r="R1328" s="307"/>
      <c r="S1328" s="307"/>
      <c r="T1328" s="362"/>
      <c r="U1328" s="307"/>
      <c r="V1328" s="619"/>
      <c r="W1328" s="324"/>
      <c r="X1328" s="324"/>
      <c r="Y1328" s="619"/>
      <c r="Z1328" s="324"/>
      <c r="AA1328" s="324"/>
      <c r="AB1328" s="390"/>
      <c r="AC1328" s="324"/>
      <c r="AD1328" s="362"/>
      <c r="AE1328" s="324"/>
      <c r="AF1328" s="307"/>
      <c r="AG1328" s="324"/>
      <c r="AH1328" s="506"/>
      <c r="AI1328" s="407"/>
      <c r="AJ1328" s="307"/>
    </row>
    <row r="1329" spans="2:36" s="79" customFormat="1" ht="59.1" customHeight="1" x14ac:dyDescent="0.3">
      <c r="B1329" s="613"/>
      <c r="C1329" s="270"/>
      <c r="D1329" s="323"/>
      <c r="E1329" s="323"/>
      <c r="F1329" s="322"/>
      <c r="G1329" s="322"/>
      <c r="H1329" s="308"/>
      <c r="I1329" s="308"/>
      <c r="J1329" s="20" t="s">
        <v>120</v>
      </c>
      <c r="K1329" s="27" t="s">
        <v>121</v>
      </c>
      <c r="L1329" s="27" t="s">
        <v>119</v>
      </c>
      <c r="M1329" s="61">
        <v>1</v>
      </c>
      <c r="N1329" s="614"/>
      <c r="O1329" s="323"/>
      <c r="P1329" s="308"/>
      <c r="Q1329" s="308"/>
      <c r="R1329" s="308"/>
      <c r="S1329" s="308"/>
      <c r="T1329" s="363"/>
      <c r="U1329" s="308"/>
      <c r="V1329" s="619"/>
      <c r="W1329" s="325"/>
      <c r="X1329" s="325"/>
      <c r="Y1329" s="619"/>
      <c r="Z1329" s="325"/>
      <c r="AA1329" s="325"/>
      <c r="AB1329" s="390"/>
      <c r="AC1329" s="325"/>
      <c r="AD1329" s="363"/>
      <c r="AE1329" s="325"/>
      <c r="AF1329" s="308"/>
      <c r="AG1329" s="325"/>
      <c r="AH1329" s="506"/>
      <c r="AI1329" s="407"/>
      <c r="AJ1329" s="308"/>
    </row>
    <row r="1330" spans="2:36" s="79" customFormat="1" ht="96.6" x14ac:dyDescent="0.3">
      <c r="B1330" s="608" t="s">
        <v>914</v>
      </c>
      <c r="C1330" s="231" t="s">
        <v>776</v>
      </c>
      <c r="D1330" s="231" t="s">
        <v>66</v>
      </c>
      <c r="E1330" s="226" t="s">
        <v>67</v>
      </c>
      <c r="F1330" s="226" t="s">
        <v>799</v>
      </c>
      <c r="G1330" s="227" t="s">
        <v>147</v>
      </c>
      <c r="H1330" s="231" t="s">
        <v>70</v>
      </c>
      <c r="I1330" s="231" t="s">
        <v>98</v>
      </c>
      <c r="J1330" s="11" t="s">
        <v>207</v>
      </c>
      <c r="K1330" s="7" t="s">
        <v>107</v>
      </c>
      <c r="L1330" s="7" t="s">
        <v>86</v>
      </c>
      <c r="M1330" s="7">
        <v>40</v>
      </c>
      <c r="N1330" s="255" t="s">
        <v>641</v>
      </c>
      <c r="O1330" s="354" t="s">
        <v>778</v>
      </c>
      <c r="P1330" s="238" t="s">
        <v>75</v>
      </c>
      <c r="Q1330" s="238" t="s">
        <v>76</v>
      </c>
      <c r="R1330" s="265" t="s">
        <v>77</v>
      </c>
      <c r="S1330" s="265" t="s">
        <v>109</v>
      </c>
      <c r="T1330" s="271">
        <f>V1330+Y1330</f>
        <v>180556.38</v>
      </c>
      <c r="U1330" s="266" t="s">
        <v>98</v>
      </c>
      <c r="V1330" s="283">
        <v>90278.19</v>
      </c>
      <c r="W1330" s="261" t="s">
        <v>79</v>
      </c>
      <c r="X1330" s="261" t="s">
        <v>79</v>
      </c>
      <c r="Y1330" s="283">
        <v>90278.19</v>
      </c>
      <c r="Z1330" s="261" t="s">
        <v>98</v>
      </c>
      <c r="AA1330" s="261" t="s">
        <v>79</v>
      </c>
      <c r="AB1330" s="283">
        <v>14639.71</v>
      </c>
      <c r="AC1330" s="239" t="s">
        <v>149</v>
      </c>
      <c r="AD1330" s="278">
        <f>V1330+Y1330</f>
        <v>180556.38</v>
      </c>
      <c r="AE1330" s="278" t="s">
        <v>79</v>
      </c>
      <c r="AF1330" s="238" t="s">
        <v>79</v>
      </c>
      <c r="AG1330" s="239" t="s">
        <v>33</v>
      </c>
      <c r="AH1330" s="408" t="s">
        <v>158</v>
      </c>
      <c r="AI1330" s="296" t="s">
        <v>176</v>
      </c>
      <c r="AJ1330" s="231"/>
    </row>
    <row r="1331" spans="2:36" s="79" customFormat="1" ht="59.1" customHeight="1" x14ac:dyDescent="0.3">
      <c r="B1331" s="609"/>
      <c r="C1331" s="232"/>
      <c r="D1331" s="232"/>
      <c r="E1331" s="234"/>
      <c r="F1331" s="234"/>
      <c r="G1331" s="227"/>
      <c r="H1331" s="232"/>
      <c r="I1331" s="232"/>
      <c r="J1331" s="11" t="s">
        <v>111</v>
      </c>
      <c r="K1331" s="7" t="s">
        <v>112</v>
      </c>
      <c r="L1331" s="7" t="s">
        <v>85</v>
      </c>
      <c r="M1331" s="86">
        <v>8</v>
      </c>
      <c r="N1331" s="256"/>
      <c r="O1331" s="355"/>
      <c r="P1331" s="238"/>
      <c r="Q1331" s="238"/>
      <c r="R1331" s="265"/>
      <c r="S1331" s="265"/>
      <c r="T1331" s="271"/>
      <c r="U1331" s="267"/>
      <c r="V1331" s="284"/>
      <c r="W1331" s="261"/>
      <c r="X1331" s="261"/>
      <c r="Y1331" s="284"/>
      <c r="Z1331" s="261"/>
      <c r="AA1331" s="261"/>
      <c r="AB1331" s="284"/>
      <c r="AC1331" s="239"/>
      <c r="AD1331" s="278"/>
      <c r="AE1331" s="278"/>
      <c r="AF1331" s="238"/>
      <c r="AG1331" s="239"/>
      <c r="AH1331" s="409"/>
      <c r="AI1331" s="297"/>
      <c r="AJ1331" s="232"/>
    </row>
    <row r="1332" spans="2:36" s="79" customFormat="1" ht="144" customHeight="1" x14ac:dyDescent="0.3">
      <c r="B1332" s="610"/>
      <c r="C1332" s="233"/>
      <c r="D1332" s="233"/>
      <c r="E1332" s="273"/>
      <c r="F1332" s="273"/>
      <c r="G1332" s="227"/>
      <c r="H1332" s="233"/>
      <c r="I1332" s="233"/>
      <c r="J1332" s="11" t="s">
        <v>127</v>
      </c>
      <c r="K1332" s="7" t="s">
        <v>128</v>
      </c>
      <c r="L1332" s="7" t="s">
        <v>85</v>
      </c>
      <c r="M1332" s="86">
        <v>430</v>
      </c>
      <c r="N1332" s="257"/>
      <c r="O1332" s="356"/>
      <c r="P1332" s="238"/>
      <c r="Q1332" s="238"/>
      <c r="R1332" s="265"/>
      <c r="S1332" s="265"/>
      <c r="T1332" s="271"/>
      <c r="U1332" s="268"/>
      <c r="V1332" s="285"/>
      <c r="W1332" s="261"/>
      <c r="X1332" s="261"/>
      <c r="Y1332" s="285"/>
      <c r="Z1332" s="261"/>
      <c r="AA1332" s="261"/>
      <c r="AB1332" s="285"/>
      <c r="AC1332" s="239"/>
      <c r="AD1332" s="278"/>
      <c r="AE1332" s="278"/>
      <c r="AF1332" s="238"/>
      <c r="AG1332" s="239"/>
      <c r="AH1332" s="410"/>
      <c r="AI1332" s="298"/>
      <c r="AJ1332" s="233"/>
    </row>
    <row r="1333" spans="2:36" s="79" customFormat="1" ht="96.6" x14ac:dyDescent="0.3">
      <c r="B1333" s="608" t="s">
        <v>772</v>
      </c>
      <c r="C1333" s="231" t="s">
        <v>777</v>
      </c>
      <c r="D1333" s="231" t="s">
        <v>66</v>
      </c>
      <c r="E1333" s="226" t="s">
        <v>67</v>
      </c>
      <c r="F1333" s="226" t="s">
        <v>809</v>
      </c>
      <c r="G1333" s="227" t="s">
        <v>147</v>
      </c>
      <c r="H1333" s="231" t="s">
        <v>70</v>
      </c>
      <c r="I1333" s="231" t="s">
        <v>98</v>
      </c>
      <c r="J1333" s="11" t="s">
        <v>207</v>
      </c>
      <c r="K1333" s="7" t="s">
        <v>107</v>
      </c>
      <c r="L1333" s="7" t="s">
        <v>86</v>
      </c>
      <c r="M1333" s="7">
        <v>40</v>
      </c>
      <c r="N1333" s="255" t="s">
        <v>641</v>
      </c>
      <c r="O1333" s="354" t="s">
        <v>778</v>
      </c>
      <c r="P1333" s="238" t="s">
        <v>75</v>
      </c>
      <c r="Q1333" s="238" t="s">
        <v>76</v>
      </c>
      <c r="R1333" s="265" t="s">
        <v>77</v>
      </c>
      <c r="S1333" s="265" t="s">
        <v>109</v>
      </c>
      <c r="T1333" s="271">
        <f>V1333+Y1333</f>
        <v>185607.02</v>
      </c>
      <c r="U1333" s="266" t="s">
        <v>98</v>
      </c>
      <c r="V1333" s="283">
        <v>92803.51</v>
      </c>
      <c r="W1333" s="261" t="s">
        <v>79</v>
      </c>
      <c r="X1333" s="261" t="s">
        <v>79</v>
      </c>
      <c r="Y1333" s="283">
        <v>92803.51</v>
      </c>
      <c r="Z1333" s="261" t="s">
        <v>98</v>
      </c>
      <c r="AA1333" s="261" t="s">
        <v>79</v>
      </c>
      <c r="AB1333" s="283">
        <v>15049.22</v>
      </c>
      <c r="AC1333" s="239" t="s">
        <v>149</v>
      </c>
      <c r="AD1333" s="278">
        <f>V1333+Y1333</f>
        <v>185607.02</v>
      </c>
      <c r="AE1333" s="278" t="s">
        <v>79</v>
      </c>
      <c r="AF1333" s="238" t="s">
        <v>79</v>
      </c>
      <c r="AG1333" s="239" t="s">
        <v>33</v>
      </c>
      <c r="AH1333" s="408" t="s">
        <v>158</v>
      </c>
      <c r="AI1333" s="296" t="s">
        <v>176</v>
      </c>
      <c r="AJ1333" s="266"/>
    </row>
    <row r="1334" spans="2:36" s="79" customFormat="1" ht="59.1" customHeight="1" x14ac:dyDescent="0.3">
      <c r="B1334" s="609"/>
      <c r="C1334" s="232"/>
      <c r="D1334" s="232"/>
      <c r="E1334" s="234"/>
      <c r="F1334" s="234"/>
      <c r="G1334" s="227"/>
      <c r="H1334" s="232"/>
      <c r="I1334" s="232"/>
      <c r="J1334" s="11" t="s">
        <v>111</v>
      </c>
      <c r="K1334" s="7" t="s">
        <v>112</v>
      </c>
      <c r="L1334" s="7" t="s">
        <v>85</v>
      </c>
      <c r="M1334" s="86">
        <v>5</v>
      </c>
      <c r="N1334" s="256"/>
      <c r="O1334" s="355"/>
      <c r="P1334" s="238"/>
      <c r="Q1334" s="238"/>
      <c r="R1334" s="265"/>
      <c r="S1334" s="265"/>
      <c r="T1334" s="271"/>
      <c r="U1334" s="267"/>
      <c r="V1334" s="284"/>
      <c r="W1334" s="261"/>
      <c r="X1334" s="261"/>
      <c r="Y1334" s="284"/>
      <c r="Z1334" s="261"/>
      <c r="AA1334" s="261"/>
      <c r="AB1334" s="284"/>
      <c r="AC1334" s="239"/>
      <c r="AD1334" s="278"/>
      <c r="AE1334" s="278"/>
      <c r="AF1334" s="238"/>
      <c r="AG1334" s="239"/>
      <c r="AH1334" s="409"/>
      <c r="AI1334" s="297"/>
      <c r="AJ1334" s="267"/>
    </row>
    <row r="1335" spans="2:36" s="79" customFormat="1" ht="140.69999999999999" customHeight="1" x14ac:dyDescent="0.3">
      <c r="B1335" s="610"/>
      <c r="C1335" s="233"/>
      <c r="D1335" s="233"/>
      <c r="E1335" s="273"/>
      <c r="F1335" s="273"/>
      <c r="G1335" s="227"/>
      <c r="H1335" s="233"/>
      <c r="I1335" s="233"/>
      <c r="J1335" s="11" t="s">
        <v>127</v>
      </c>
      <c r="K1335" s="7" t="s">
        <v>128</v>
      </c>
      <c r="L1335" s="7" t="s">
        <v>85</v>
      </c>
      <c r="M1335" s="86">
        <v>122</v>
      </c>
      <c r="N1335" s="257"/>
      <c r="O1335" s="356"/>
      <c r="P1335" s="238"/>
      <c r="Q1335" s="238"/>
      <c r="R1335" s="265"/>
      <c r="S1335" s="265"/>
      <c r="T1335" s="271"/>
      <c r="U1335" s="268"/>
      <c r="V1335" s="285"/>
      <c r="W1335" s="261"/>
      <c r="X1335" s="261"/>
      <c r="Y1335" s="285"/>
      <c r="Z1335" s="261"/>
      <c r="AA1335" s="261"/>
      <c r="AB1335" s="285"/>
      <c r="AC1335" s="239"/>
      <c r="AD1335" s="278"/>
      <c r="AE1335" s="278"/>
      <c r="AF1335" s="238"/>
      <c r="AG1335" s="239"/>
      <c r="AH1335" s="410"/>
      <c r="AI1335" s="298"/>
      <c r="AJ1335" s="268"/>
    </row>
    <row r="1336" spans="2:36" s="79" customFormat="1" ht="96.6" x14ac:dyDescent="0.3">
      <c r="B1336" s="605" t="s">
        <v>771</v>
      </c>
      <c r="C1336" s="231" t="s">
        <v>774</v>
      </c>
      <c r="D1336" s="231" t="s">
        <v>66</v>
      </c>
      <c r="E1336" s="226" t="s">
        <v>67</v>
      </c>
      <c r="F1336" s="226" t="s">
        <v>809</v>
      </c>
      <c r="G1336" s="227" t="s">
        <v>147</v>
      </c>
      <c r="H1336" s="231" t="s">
        <v>70</v>
      </c>
      <c r="I1336" s="231" t="s">
        <v>98</v>
      </c>
      <c r="J1336" s="11" t="s">
        <v>207</v>
      </c>
      <c r="K1336" s="7" t="s">
        <v>107</v>
      </c>
      <c r="L1336" s="7" t="s">
        <v>86</v>
      </c>
      <c r="M1336" s="7">
        <v>40</v>
      </c>
      <c r="N1336" s="255" t="s">
        <v>641</v>
      </c>
      <c r="O1336" s="354" t="s">
        <v>778</v>
      </c>
      <c r="P1336" s="238" t="s">
        <v>75</v>
      </c>
      <c r="Q1336" s="238" t="s">
        <v>76</v>
      </c>
      <c r="R1336" s="265" t="s">
        <v>77</v>
      </c>
      <c r="S1336" s="265" t="s">
        <v>109</v>
      </c>
      <c r="T1336" s="271">
        <f>V1336+Y1336</f>
        <v>64178.34</v>
      </c>
      <c r="U1336" s="266" t="s">
        <v>98</v>
      </c>
      <c r="V1336" s="274">
        <v>32089.17</v>
      </c>
      <c r="W1336" s="261" t="s">
        <v>79</v>
      </c>
      <c r="X1336" s="261" t="s">
        <v>79</v>
      </c>
      <c r="Y1336" s="274">
        <v>32089.17</v>
      </c>
      <c r="Z1336" s="261" t="s">
        <v>98</v>
      </c>
      <c r="AA1336" s="261" t="s">
        <v>79</v>
      </c>
      <c r="AB1336" s="620">
        <v>5203.6499999999996</v>
      </c>
      <c r="AC1336" s="239" t="s">
        <v>149</v>
      </c>
      <c r="AD1336" s="278">
        <f>V1336+Y1336</f>
        <v>64178.34</v>
      </c>
      <c r="AE1336" s="278" t="s">
        <v>79</v>
      </c>
      <c r="AF1336" s="238" t="s">
        <v>79</v>
      </c>
      <c r="AG1336" s="239" t="s">
        <v>33</v>
      </c>
      <c r="AH1336" s="408" t="s">
        <v>166</v>
      </c>
      <c r="AI1336" s="296" t="s">
        <v>167</v>
      </c>
      <c r="AJ1336" s="266"/>
    </row>
    <row r="1337" spans="2:36" s="79" customFormat="1" ht="59.1" customHeight="1" x14ac:dyDescent="0.3">
      <c r="B1337" s="606"/>
      <c r="C1337" s="232"/>
      <c r="D1337" s="232"/>
      <c r="E1337" s="234"/>
      <c r="F1337" s="234"/>
      <c r="G1337" s="227"/>
      <c r="H1337" s="232"/>
      <c r="I1337" s="232"/>
      <c r="J1337" s="11" t="s">
        <v>111</v>
      </c>
      <c r="K1337" s="7" t="s">
        <v>112</v>
      </c>
      <c r="L1337" s="7" t="s">
        <v>85</v>
      </c>
      <c r="M1337" s="52">
        <v>1</v>
      </c>
      <c r="N1337" s="256"/>
      <c r="O1337" s="355"/>
      <c r="P1337" s="238"/>
      <c r="Q1337" s="238"/>
      <c r="R1337" s="265"/>
      <c r="S1337" s="265"/>
      <c r="T1337" s="271"/>
      <c r="U1337" s="267"/>
      <c r="V1337" s="275"/>
      <c r="W1337" s="261"/>
      <c r="X1337" s="261"/>
      <c r="Y1337" s="275"/>
      <c r="Z1337" s="261"/>
      <c r="AA1337" s="261"/>
      <c r="AB1337" s="621"/>
      <c r="AC1337" s="239"/>
      <c r="AD1337" s="278"/>
      <c r="AE1337" s="278"/>
      <c r="AF1337" s="238"/>
      <c r="AG1337" s="239"/>
      <c r="AH1337" s="409"/>
      <c r="AI1337" s="297"/>
      <c r="AJ1337" s="267"/>
    </row>
    <row r="1338" spans="2:36" s="79" customFormat="1" ht="134.1" customHeight="1" x14ac:dyDescent="0.3">
      <c r="B1338" s="607"/>
      <c r="C1338" s="233"/>
      <c r="D1338" s="233"/>
      <c r="E1338" s="273"/>
      <c r="F1338" s="273"/>
      <c r="G1338" s="227"/>
      <c r="H1338" s="233"/>
      <c r="I1338" s="233"/>
      <c r="J1338" s="11" t="s">
        <v>127</v>
      </c>
      <c r="K1338" s="7" t="s">
        <v>128</v>
      </c>
      <c r="L1338" s="7" t="s">
        <v>85</v>
      </c>
      <c r="M1338" s="52">
        <v>50</v>
      </c>
      <c r="N1338" s="257"/>
      <c r="O1338" s="356"/>
      <c r="P1338" s="238"/>
      <c r="Q1338" s="238"/>
      <c r="R1338" s="265"/>
      <c r="S1338" s="265"/>
      <c r="T1338" s="271"/>
      <c r="U1338" s="268"/>
      <c r="V1338" s="276"/>
      <c r="W1338" s="261"/>
      <c r="X1338" s="261"/>
      <c r="Y1338" s="276"/>
      <c r="Z1338" s="261"/>
      <c r="AA1338" s="261"/>
      <c r="AB1338" s="622"/>
      <c r="AC1338" s="239"/>
      <c r="AD1338" s="278"/>
      <c r="AE1338" s="278"/>
      <c r="AF1338" s="238"/>
      <c r="AG1338" s="239"/>
      <c r="AH1338" s="410"/>
      <c r="AI1338" s="298"/>
      <c r="AJ1338" s="268"/>
    </row>
    <row r="1339" spans="2:36" s="79" customFormat="1" ht="96.6" x14ac:dyDescent="0.3">
      <c r="B1339" s="605" t="s">
        <v>770</v>
      </c>
      <c r="C1339" s="231" t="s">
        <v>776</v>
      </c>
      <c r="D1339" s="231" t="s">
        <v>66</v>
      </c>
      <c r="E1339" s="226" t="s">
        <v>67</v>
      </c>
      <c r="F1339" s="226" t="s">
        <v>809</v>
      </c>
      <c r="G1339" s="227" t="s">
        <v>147</v>
      </c>
      <c r="H1339" s="231" t="s">
        <v>70</v>
      </c>
      <c r="I1339" s="231" t="s">
        <v>98</v>
      </c>
      <c r="J1339" s="11" t="s">
        <v>207</v>
      </c>
      <c r="K1339" s="7" t="s">
        <v>107</v>
      </c>
      <c r="L1339" s="7" t="s">
        <v>86</v>
      </c>
      <c r="M1339" s="7">
        <v>40</v>
      </c>
      <c r="N1339" s="255" t="s">
        <v>641</v>
      </c>
      <c r="O1339" s="354" t="s">
        <v>778</v>
      </c>
      <c r="P1339" s="238" t="s">
        <v>75</v>
      </c>
      <c r="Q1339" s="238" t="s">
        <v>76</v>
      </c>
      <c r="R1339" s="265" t="s">
        <v>77</v>
      </c>
      <c r="S1339" s="265" t="s">
        <v>109</v>
      </c>
      <c r="T1339" s="271">
        <f>V1339+Y1339</f>
        <v>219800.44</v>
      </c>
      <c r="U1339" s="266" t="s">
        <v>98</v>
      </c>
      <c r="V1339" s="258">
        <v>109900.22</v>
      </c>
      <c r="W1339" s="261" t="s">
        <v>79</v>
      </c>
      <c r="X1339" s="261" t="s">
        <v>79</v>
      </c>
      <c r="Y1339" s="258">
        <v>109900.22</v>
      </c>
      <c r="Z1339" s="261" t="s">
        <v>98</v>
      </c>
      <c r="AA1339" s="261" t="s">
        <v>79</v>
      </c>
      <c r="AB1339" s="258">
        <v>17821.66</v>
      </c>
      <c r="AC1339" s="239" t="s">
        <v>149</v>
      </c>
      <c r="AD1339" s="278">
        <f>V1339+Y1339</f>
        <v>219800.44</v>
      </c>
      <c r="AE1339" s="278" t="s">
        <v>79</v>
      </c>
      <c r="AF1339" s="238" t="s">
        <v>79</v>
      </c>
      <c r="AG1339" s="239" t="s">
        <v>33</v>
      </c>
      <c r="AH1339" s="408" t="s">
        <v>166</v>
      </c>
      <c r="AI1339" s="296" t="s">
        <v>167</v>
      </c>
      <c r="AJ1339" s="266"/>
    </row>
    <row r="1340" spans="2:36" s="79" customFormat="1" ht="59.1" customHeight="1" x14ac:dyDescent="0.3">
      <c r="B1340" s="606"/>
      <c r="C1340" s="232"/>
      <c r="D1340" s="232"/>
      <c r="E1340" s="234"/>
      <c r="F1340" s="234"/>
      <c r="G1340" s="227"/>
      <c r="H1340" s="232"/>
      <c r="I1340" s="232"/>
      <c r="J1340" s="11" t="s">
        <v>111</v>
      </c>
      <c r="K1340" s="7" t="s">
        <v>112</v>
      </c>
      <c r="L1340" s="7" t="s">
        <v>85</v>
      </c>
      <c r="M1340" s="63">
        <v>9</v>
      </c>
      <c r="N1340" s="256"/>
      <c r="O1340" s="355"/>
      <c r="P1340" s="238"/>
      <c r="Q1340" s="238"/>
      <c r="R1340" s="265"/>
      <c r="S1340" s="265"/>
      <c r="T1340" s="271"/>
      <c r="U1340" s="267"/>
      <c r="V1340" s="259"/>
      <c r="W1340" s="261"/>
      <c r="X1340" s="261"/>
      <c r="Y1340" s="259"/>
      <c r="Z1340" s="261"/>
      <c r="AA1340" s="261"/>
      <c r="AB1340" s="259"/>
      <c r="AC1340" s="239"/>
      <c r="AD1340" s="278"/>
      <c r="AE1340" s="278"/>
      <c r="AF1340" s="238"/>
      <c r="AG1340" s="239"/>
      <c r="AH1340" s="409"/>
      <c r="AI1340" s="297"/>
      <c r="AJ1340" s="267"/>
    </row>
    <row r="1341" spans="2:36" s="79" customFormat="1" ht="143.1" customHeight="1" x14ac:dyDescent="0.3">
      <c r="B1341" s="606"/>
      <c r="C1341" s="232"/>
      <c r="D1341" s="232"/>
      <c r="E1341" s="234"/>
      <c r="F1341" s="234"/>
      <c r="G1341" s="227"/>
      <c r="H1341" s="233"/>
      <c r="I1341" s="233"/>
      <c r="J1341" s="11" t="s">
        <v>127</v>
      </c>
      <c r="K1341" s="7" t="s">
        <v>128</v>
      </c>
      <c r="L1341" s="7" t="s">
        <v>85</v>
      </c>
      <c r="M1341" s="63">
        <v>102</v>
      </c>
      <c r="N1341" s="257"/>
      <c r="O1341" s="356"/>
      <c r="P1341" s="238"/>
      <c r="Q1341" s="238"/>
      <c r="R1341" s="265"/>
      <c r="S1341" s="265"/>
      <c r="T1341" s="271"/>
      <c r="U1341" s="268"/>
      <c r="V1341" s="260"/>
      <c r="W1341" s="261"/>
      <c r="X1341" s="261"/>
      <c r="Y1341" s="260"/>
      <c r="Z1341" s="261"/>
      <c r="AA1341" s="261"/>
      <c r="AB1341" s="260"/>
      <c r="AC1341" s="239"/>
      <c r="AD1341" s="278"/>
      <c r="AE1341" s="278"/>
      <c r="AF1341" s="238"/>
      <c r="AG1341" s="239"/>
      <c r="AH1341" s="410"/>
      <c r="AI1341" s="298"/>
      <c r="AJ1341" s="268"/>
    </row>
    <row r="1342" spans="2:36" s="79" customFormat="1" ht="107.1" customHeight="1" x14ac:dyDescent="0.3">
      <c r="B1342" s="608" t="s">
        <v>769</v>
      </c>
      <c r="C1342" s="231" t="s">
        <v>777</v>
      </c>
      <c r="D1342" s="231" t="s">
        <v>66</v>
      </c>
      <c r="E1342" s="226" t="s">
        <v>67</v>
      </c>
      <c r="F1342" s="226" t="s">
        <v>799</v>
      </c>
      <c r="G1342" s="227" t="s">
        <v>147</v>
      </c>
      <c r="H1342" s="231" t="s">
        <v>70</v>
      </c>
      <c r="I1342" s="238" t="s">
        <v>79</v>
      </c>
      <c r="J1342" s="11" t="s">
        <v>207</v>
      </c>
      <c r="K1342" s="7" t="s">
        <v>107</v>
      </c>
      <c r="L1342" s="7" t="s">
        <v>86</v>
      </c>
      <c r="M1342" s="7">
        <v>40</v>
      </c>
      <c r="N1342" s="255" t="s">
        <v>641</v>
      </c>
      <c r="O1342" s="354" t="s">
        <v>778</v>
      </c>
      <c r="P1342" s="238" t="s">
        <v>75</v>
      </c>
      <c r="Q1342" s="238" t="s">
        <v>76</v>
      </c>
      <c r="R1342" s="265" t="s">
        <v>77</v>
      </c>
      <c r="S1342" s="265" t="s">
        <v>109</v>
      </c>
      <c r="T1342" s="271">
        <f>V1342+Y1342</f>
        <v>171892.38</v>
      </c>
      <c r="U1342" s="266" t="s">
        <v>98</v>
      </c>
      <c r="V1342" s="258">
        <v>85946.19</v>
      </c>
      <c r="W1342" s="261" t="s">
        <v>79</v>
      </c>
      <c r="X1342" s="261" t="s">
        <v>79</v>
      </c>
      <c r="Y1342" s="258">
        <v>85946.19</v>
      </c>
      <c r="Z1342" s="261" t="s">
        <v>98</v>
      </c>
      <c r="AA1342" s="261" t="s">
        <v>79</v>
      </c>
      <c r="AB1342" s="258">
        <v>13937.22</v>
      </c>
      <c r="AC1342" s="239" t="s">
        <v>149</v>
      </c>
      <c r="AD1342" s="278">
        <f>V1342+Y1342</f>
        <v>171892.38</v>
      </c>
      <c r="AE1342" s="278" t="s">
        <v>79</v>
      </c>
      <c r="AF1342" s="238" t="s">
        <v>79</v>
      </c>
      <c r="AG1342" s="239" t="s">
        <v>33</v>
      </c>
      <c r="AH1342" s="408" t="s">
        <v>166</v>
      </c>
      <c r="AI1342" s="296" t="s">
        <v>167</v>
      </c>
      <c r="AJ1342" s="247"/>
    </row>
    <row r="1343" spans="2:36" s="79" customFormat="1" ht="59.1" customHeight="1" x14ac:dyDescent="0.3">
      <c r="B1343" s="609"/>
      <c r="C1343" s="232"/>
      <c r="D1343" s="232"/>
      <c r="E1343" s="234"/>
      <c r="F1343" s="234"/>
      <c r="G1343" s="227"/>
      <c r="H1343" s="232"/>
      <c r="I1343" s="238"/>
      <c r="J1343" s="11" t="s">
        <v>111</v>
      </c>
      <c r="K1343" s="7" t="s">
        <v>112</v>
      </c>
      <c r="L1343" s="7" t="s">
        <v>85</v>
      </c>
      <c r="M1343" s="63">
        <v>4</v>
      </c>
      <c r="N1343" s="256"/>
      <c r="O1343" s="355"/>
      <c r="P1343" s="238"/>
      <c r="Q1343" s="238"/>
      <c r="R1343" s="265"/>
      <c r="S1343" s="265"/>
      <c r="T1343" s="271"/>
      <c r="U1343" s="267"/>
      <c r="V1343" s="259"/>
      <c r="W1343" s="261"/>
      <c r="X1343" s="261"/>
      <c r="Y1343" s="259"/>
      <c r="Z1343" s="261"/>
      <c r="AA1343" s="261"/>
      <c r="AB1343" s="259"/>
      <c r="AC1343" s="239"/>
      <c r="AD1343" s="278"/>
      <c r="AE1343" s="278"/>
      <c r="AF1343" s="238"/>
      <c r="AG1343" s="239"/>
      <c r="AH1343" s="409"/>
      <c r="AI1343" s="297"/>
      <c r="AJ1343" s="248"/>
    </row>
    <row r="1344" spans="2:36" s="79" customFormat="1" ht="145.5" customHeight="1" x14ac:dyDescent="0.3">
      <c r="B1344" s="609"/>
      <c r="C1344" s="232"/>
      <c r="D1344" s="232"/>
      <c r="E1344" s="234"/>
      <c r="F1344" s="234"/>
      <c r="G1344" s="226"/>
      <c r="H1344" s="233"/>
      <c r="I1344" s="238"/>
      <c r="J1344" s="11" t="s">
        <v>127</v>
      </c>
      <c r="K1344" s="7" t="s">
        <v>128</v>
      </c>
      <c r="L1344" s="7" t="s">
        <v>85</v>
      </c>
      <c r="M1344" s="63">
        <v>35</v>
      </c>
      <c r="N1344" s="257"/>
      <c r="O1344" s="356"/>
      <c r="P1344" s="238"/>
      <c r="Q1344" s="238"/>
      <c r="R1344" s="265"/>
      <c r="S1344" s="265"/>
      <c r="T1344" s="271"/>
      <c r="U1344" s="268"/>
      <c r="V1344" s="260"/>
      <c r="W1344" s="261"/>
      <c r="X1344" s="261"/>
      <c r="Y1344" s="260"/>
      <c r="Z1344" s="261"/>
      <c r="AA1344" s="261"/>
      <c r="AB1344" s="260"/>
      <c r="AC1344" s="239"/>
      <c r="AD1344" s="278"/>
      <c r="AE1344" s="278"/>
      <c r="AF1344" s="238"/>
      <c r="AG1344" s="239"/>
      <c r="AH1344" s="410"/>
      <c r="AI1344" s="298"/>
      <c r="AJ1344" s="249"/>
    </row>
    <row r="1345" spans="2:36" s="79" customFormat="1" ht="59.1" customHeight="1" x14ac:dyDescent="0.3">
      <c r="B1345" s="612" t="s">
        <v>1062</v>
      </c>
      <c r="C1345" s="270" t="s">
        <v>775</v>
      </c>
      <c r="D1345" s="322" t="s">
        <v>66</v>
      </c>
      <c r="E1345" s="322" t="s">
        <v>67</v>
      </c>
      <c r="F1345" s="322" t="s">
        <v>800</v>
      </c>
      <c r="G1345" s="322" t="s">
        <v>69</v>
      </c>
      <c r="H1345" s="306" t="s">
        <v>70</v>
      </c>
      <c r="I1345" s="306" t="s">
        <v>98</v>
      </c>
      <c r="J1345" s="20" t="s">
        <v>113</v>
      </c>
      <c r="K1345" s="27" t="s">
        <v>114</v>
      </c>
      <c r="L1345" s="27" t="s">
        <v>115</v>
      </c>
      <c r="M1345" s="61">
        <v>4</v>
      </c>
      <c r="N1345" s="594" t="s">
        <v>641</v>
      </c>
      <c r="O1345" s="323" t="s">
        <v>779</v>
      </c>
      <c r="P1345" s="306" t="s">
        <v>75</v>
      </c>
      <c r="Q1345" s="306" t="s">
        <v>76</v>
      </c>
      <c r="R1345" s="306" t="s">
        <v>77</v>
      </c>
      <c r="S1345" s="306" t="s">
        <v>109</v>
      </c>
      <c r="T1345" s="289">
        <f>+V1345+Y1345</f>
        <v>120700</v>
      </c>
      <c r="U1345" s="306" t="s">
        <v>98</v>
      </c>
      <c r="V1345" s="295">
        <v>60350</v>
      </c>
      <c r="W1345" s="309"/>
      <c r="X1345" s="309"/>
      <c r="Y1345" s="295">
        <v>60350</v>
      </c>
      <c r="Z1345" s="309"/>
      <c r="AA1345" s="309"/>
      <c r="AB1345" s="389">
        <v>9786.49</v>
      </c>
      <c r="AC1345" s="309" t="s">
        <v>80</v>
      </c>
      <c r="AD1345" s="361">
        <f>+V1345+Y1345</f>
        <v>120700</v>
      </c>
      <c r="AE1345" s="309"/>
      <c r="AF1345" s="306"/>
      <c r="AG1345" s="309" t="s">
        <v>33</v>
      </c>
      <c r="AH1345" s="506" t="s">
        <v>161</v>
      </c>
      <c r="AI1345" s="407" t="s">
        <v>179</v>
      </c>
      <c r="AJ1345" s="306"/>
    </row>
    <row r="1346" spans="2:36" s="79" customFormat="1" ht="59.1" customHeight="1" x14ac:dyDescent="0.3">
      <c r="B1346" s="613"/>
      <c r="C1346" s="270"/>
      <c r="D1346" s="323"/>
      <c r="E1346" s="323"/>
      <c r="F1346" s="322"/>
      <c r="G1346" s="322"/>
      <c r="H1346" s="307"/>
      <c r="I1346" s="307"/>
      <c r="J1346" s="20" t="s">
        <v>116</v>
      </c>
      <c r="K1346" s="27" t="s">
        <v>117</v>
      </c>
      <c r="L1346" s="27" t="s">
        <v>85</v>
      </c>
      <c r="M1346" s="61">
        <v>1</v>
      </c>
      <c r="N1346" s="614"/>
      <c r="O1346" s="323"/>
      <c r="P1346" s="307"/>
      <c r="Q1346" s="307"/>
      <c r="R1346" s="307"/>
      <c r="S1346" s="307"/>
      <c r="T1346" s="290"/>
      <c r="U1346" s="307"/>
      <c r="V1346" s="619"/>
      <c r="W1346" s="324"/>
      <c r="X1346" s="324"/>
      <c r="Y1346" s="619"/>
      <c r="Z1346" s="324"/>
      <c r="AA1346" s="324"/>
      <c r="AB1346" s="390"/>
      <c r="AC1346" s="324"/>
      <c r="AD1346" s="362"/>
      <c r="AE1346" s="324"/>
      <c r="AF1346" s="307"/>
      <c r="AG1346" s="324"/>
      <c r="AH1346" s="506"/>
      <c r="AI1346" s="407"/>
      <c r="AJ1346" s="307"/>
    </row>
    <row r="1347" spans="2:36" s="79" customFormat="1" ht="59.1" customHeight="1" x14ac:dyDescent="0.3">
      <c r="B1347" s="613"/>
      <c r="C1347" s="270"/>
      <c r="D1347" s="323"/>
      <c r="E1347" s="323"/>
      <c r="F1347" s="322"/>
      <c r="G1347" s="322"/>
      <c r="H1347" s="307"/>
      <c r="I1347" s="307"/>
      <c r="J1347" s="20" t="s">
        <v>208</v>
      </c>
      <c r="K1347" s="27" t="s">
        <v>118</v>
      </c>
      <c r="L1347" s="27" t="s">
        <v>119</v>
      </c>
      <c r="M1347" s="61">
        <v>1</v>
      </c>
      <c r="N1347" s="614"/>
      <c r="O1347" s="323"/>
      <c r="P1347" s="307"/>
      <c r="Q1347" s="307"/>
      <c r="R1347" s="307"/>
      <c r="S1347" s="307"/>
      <c r="T1347" s="290"/>
      <c r="U1347" s="307"/>
      <c r="V1347" s="619"/>
      <c r="W1347" s="324"/>
      <c r="X1347" s="324"/>
      <c r="Y1347" s="619"/>
      <c r="Z1347" s="324"/>
      <c r="AA1347" s="324"/>
      <c r="AB1347" s="390"/>
      <c r="AC1347" s="324"/>
      <c r="AD1347" s="362"/>
      <c r="AE1347" s="324"/>
      <c r="AF1347" s="307"/>
      <c r="AG1347" s="324"/>
      <c r="AH1347" s="506"/>
      <c r="AI1347" s="407"/>
      <c r="AJ1347" s="307"/>
    </row>
    <row r="1348" spans="2:36" s="79" customFormat="1" ht="59.1" customHeight="1" x14ac:dyDescent="0.3">
      <c r="B1348" s="613"/>
      <c r="C1348" s="270"/>
      <c r="D1348" s="323"/>
      <c r="E1348" s="323"/>
      <c r="F1348" s="322"/>
      <c r="G1348" s="322"/>
      <c r="H1348" s="308"/>
      <c r="I1348" s="308"/>
      <c r="J1348" s="20" t="s">
        <v>120</v>
      </c>
      <c r="K1348" s="27" t="s">
        <v>121</v>
      </c>
      <c r="L1348" s="27" t="s">
        <v>119</v>
      </c>
      <c r="M1348" s="61">
        <v>1</v>
      </c>
      <c r="N1348" s="614"/>
      <c r="O1348" s="323"/>
      <c r="P1348" s="308"/>
      <c r="Q1348" s="308"/>
      <c r="R1348" s="308"/>
      <c r="S1348" s="308"/>
      <c r="T1348" s="291"/>
      <c r="U1348" s="308"/>
      <c r="V1348" s="619"/>
      <c r="W1348" s="325"/>
      <c r="X1348" s="325"/>
      <c r="Y1348" s="619"/>
      <c r="Z1348" s="325"/>
      <c r="AA1348" s="325"/>
      <c r="AB1348" s="390"/>
      <c r="AC1348" s="325"/>
      <c r="AD1348" s="363"/>
      <c r="AE1348" s="325"/>
      <c r="AF1348" s="308"/>
      <c r="AG1348" s="325"/>
      <c r="AH1348" s="506"/>
      <c r="AI1348" s="407"/>
      <c r="AJ1348" s="308"/>
    </row>
    <row r="1349" spans="2:36" s="79" customFormat="1" ht="96.6" x14ac:dyDescent="0.3">
      <c r="B1349" s="608" t="s">
        <v>937</v>
      </c>
      <c r="C1349" s="231" t="s">
        <v>776</v>
      </c>
      <c r="D1349" s="231" t="s">
        <v>66</v>
      </c>
      <c r="E1349" s="226" t="s">
        <v>67</v>
      </c>
      <c r="F1349" s="226" t="s">
        <v>799</v>
      </c>
      <c r="G1349" s="227" t="s">
        <v>147</v>
      </c>
      <c r="H1349" s="231" t="s">
        <v>70</v>
      </c>
      <c r="I1349" s="231" t="s">
        <v>98</v>
      </c>
      <c r="J1349" s="11" t="s">
        <v>207</v>
      </c>
      <c r="K1349" s="7" t="s">
        <v>107</v>
      </c>
      <c r="L1349" s="7" t="s">
        <v>86</v>
      </c>
      <c r="M1349" s="7">
        <v>40</v>
      </c>
      <c r="N1349" s="255" t="s">
        <v>641</v>
      </c>
      <c r="O1349" s="354" t="s">
        <v>778</v>
      </c>
      <c r="P1349" s="238" t="s">
        <v>75</v>
      </c>
      <c r="Q1349" s="238" t="s">
        <v>76</v>
      </c>
      <c r="R1349" s="265" t="s">
        <v>77</v>
      </c>
      <c r="S1349" s="265" t="s">
        <v>109</v>
      </c>
      <c r="T1349" s="271">
        <f>V1349+Y1349</f>
        <v>185116.78</v>
      </c>
      <c r="U1349" s="266" t="s">
        <v>98</v>
      </c>
      <c r="V1349" s="283">
        <v>92558.39</v>
      </c>
      <c r="W1349" s="261" t="s">
        <v>79</v>
      </c>
      <c r="X1349" s="261" t="s">
        <v>79</v>
      </c>
      <c r="Y1349" s="283">
        <v>92558.39</v>
      </c>
      <c r="Z1349" s="261" t="s">
        <v>98</v>
      </c>
      <c r="AA1349" s="261" t="s">
        <v>79</v>
      </c>
      <c r="AB1349" s="283">
        <v>15009.47</v>
      </c>
      <c r="AC1349" s="239" t="s">
        <v>149</v>
      </c>
      <c r="AD1349" s="278">
        <f>V1349+Y1349</f>
        <v>185116.78</v>
      </c>
      <c r="AE1349" s="278" t="s">
        <v>79</v>
      </c>
      <c r="AF1349" s="238" t="s">
        <v>79</v>
      </c>
      <c r="AG1349" s="239" t="s">
        <v>33</v>
      </c>
      <c r="AH1349" s="408" t="s">
        <v>161</v>
      </c>
      <c r="AI1349" s="296" t="s">
        <v>179</v>
      </c>
      <c r="AJ1349" s="231"/>
    </row>
    <row r="1350" spans="2:36" s="79" customFormat="1" ht="59.1" customHeight="1" x14ac:dyDescent="0.3">
      <c r="B1350" s="609"/>
      <c r="C1350" s="232"/>
      <c r="D1350" s="232"/>
      <c r="E1350" s="234"/>
      <c r="F1350" s="234"/>
      <c r="G1350" s="227"/>
      <c r="H1350" s="232"/>
      <c r="I1350" s="232"/>
      <c r="J1350" s="11" t="s">
        <v>111</v>
      </c>
      <c r="K1350" s="7" t="s">
        <v>112</v>
      </c>
      <c r="L1350" s="7" t="s">
        <v>85</v>
      </c>
      <c r="M1350" s="86">
        <v>2</v>
      </c>
      <c r="N1350" s="256"/>
      <c r="O1350" s="355"/>
      <c r="P1350" s="238"/>
      <c r="Q1350" s="238"/>
      <c r="R1350" s="265"/>
      <c r="S1350" s="265"/>
      <c r="T1350" s="271"/>
      <c r="U1350" s="267"/>
      <c r="V1350" s="284"/>
      <c r="W1350" s="261"/>
      <c r="X1350" s="261"/>
      <c r="Y1350" s="284"/>
      <c r="Z1350" s="261"/>
      <c r="AA1350" s="261"/>
      <c r="AB1350" s="284"/>
      <c r="AC1350" s="239"/>
      <c r="AD1350" s="278"/>
      <c r="AE1350" s="278"/>
      <c r="AF1350" s="238"/>
      <c r="AG1350" s="239"/>
      <c r="AH1350" s="409"/>
      <c r="AI1350" s="297"/>
      <c r="AJ1350" s="232"/>
    </row>
    <row r="1351" spans="2:36" s="79" customFormat="1" ht="144" customHeight="1" x14ac:dyDescent="0.3">
      <c r="B1351" s="610"/>
      <c r="C1351" s="233"/>
      <c r="D1351" s="233"/>
      <c r="E1351" s="273"/>
      <c r="F1351" s="273"/>
      <c r="G1351" s="227"/>
      <c r="H1351" s="233"/>
      <c r="I1351" s="233"/>
      <c r="J1351" s="11" t="s">
        <v>127</v>
      </c>
      <c r="K1351" s="7" t="s">
        <v>128</v>
      </c>
      <c r="L1351" s="7" t="s">
        <v>85</v>
      </c>
      <c r="M1351" s="86">
        <v>110</v>
      </c>
      <c r="N1351" s="257"/>
      <c r="O1351" s="356"/>
      <c r="P1351" s="238"/>
      <c r="Q1351" s="238"/>
      <c r="R1351" s="265"/>
      <c r="S1351" s="265"/>
      <c r="T1351" s="271"/>
      <c r="U1351" s="268"/>
      <c r="V1351" s="285"/>
      <c r="W1351" s="261"/>
      <c r="X1351" s="261"/>
      <c r="Y1351" s="285"/>
      <c r="Z1351" s="261"/>
      <c r="AA1351" s="261"/>
      <c r="AB1351" s="285"/>
      <c r="AC1351" s="239"/>
      <c r="AD1351" s="278"/>
      <c r="AE1351" s="278"/>
      <c r="AF1351" s="238"/>
      <c r="AG1351" s="239"/>
      <c r="AH1351" s="410"/>
      <c r="AI1351" s="298"/>
      <c r="AJ1351" s="233"/>
    </row>
    <row r="1352" spans="2:36" s="79" customFormat="1" ht="116.1" customHeight="1" x14ac:dyDescent="0.3">
      <c r="B1352" s="608" t="s">
        <v>938</v>
      </c>
      <c r="C1352" s="231" t="s">
        <v>777</v>
      </c>
      <c r="D1352" s="231" t="s">
        <v>66</v>
      </c>
      <c r="E1352" s="226" t="s">
        <v>67</v>
      </c>
      <c r="F1352" s="226" t="s">
        <v>809</v>
      </c>
      <c r="G1352" s="227" t="s">
        <v>147</v>
      </c>
      <c r="H1352" s="231" t="s">
        <v>70</v>
      </c>
      <c r="I1352" s="231" t="s">
        <v>98</v>
      </c>
      <c r="J1352" s="11" t="s">
        <v>207</v>
      </c>
      <c r="K1352" s="7" t="s">
        <v>107</v>
      </c>
      <c r="L1352" s="7" t="s">
        <v>86</v>
      </c>
      <c r="M1352" s="7">
        <v>40</v>
      </c>
      <c r="N1352" s="255" t="s">
        <v>641</v>
      </c>
      <c r="O1352" s="354" t="s">
        <v>778</v>
      </c>
      <c r="P1352" s="238" t="s">
        <v>75</v>
      </c>
      <c r="Q1352" s="238" t="s">
        <v>76</v>
      </c>
      <c r="R1352" s="265" t="s">
        <v>77</v>
      </c>
      <c r="S1352" s="265" t="s">
        <v>109</v>
      </c>
      <c r="T1352" s="271">
        <f>V1352+Y1352</f>
        <v>186065.8</v>
      </c>
      <c r="U1352" s="266" t="s">
        <v>98</v>
      </c>
      <c r="V1352" s="283">
        <v>93032.9</v>
      </c>
      <c r="W1352" s="261" t="s">
        <v>79</v>
      </c>
      <c r="X1352" s="261" t="s">
        <v>79</v>
      </c>
      <c r="Y1352" s="283">
        <v>93032.9</v>
      </c>
      <c r="Z1352" s="261" t="s">
        <v>98</v>
      </c>
      <c r="AA1352" s="261" t="s">
        <v>79</v>
      </c>
      <c r="AB1352" s="283">
        <v>15086.42</v>
      </c>
      <c r="AC1352" s="239" t="s">
        <v>149</v>
      </c>
      <c r="AD1352" s="278">
        <f>V1352+Y1352</f>
        <v>186065.8</v>
      </c>
      <c r="AE1352" s="278" t="s">
        <v>79</v>
      </c>
      <c r="AF1352" s="238" t="s">
        <v>79</v>
      </c>
      <c r="AG1352" s="239" t="s">
        <v>33</v>
      </c>
      <c r="AH1352" s="408" t="s">
        <v>161</v>
      </c>
      <c r="AI1352" s="296" t="s">
        <v>179</v>
      </c>
      <c r="AJ1352" s="266"/>
    </row>
    <row r="1353" spans="2:36" s="79" customFormat="1" ht="59.1" customHeight="1" x14ac:dyDescent="0.3">
      <c r="B1353" s="609"/>
      <c r="C1353" s="232"/>
      <c r="D1353" s="232"/>
      <c r="E1353" s="234"/>
      <c r="F1353" s="234"/>
      <c r="G1353" s="227"/>
      <c r="H1353" s="232"/>
      <c r="I1353" s="232"/>
      <c r="J1353" s="11" t="s">
        <v>111</v>
      </c>
      <c r="K1353" s="7" t="s">
        <v>112</v>
      </c>
      <c r="L1353" s="7" t="s">
        <v>85</v>
      </c>
      <c r="M1353" s="86">
        <v>5</v>
      </c>
      <c r="N1353" s="256"/>
      <c r="O1353" s="355"/>
      <c r="P1353" s="238"/>
      <c r="Q1353" s="238"/>
      <c r="R1353" s="265"/>
      <c r="S1353" s="265"/>
      <c r="T1353" s="271"/>
      <c r="U1353" s="267"/>
      <c r="V1353" s="284"/>
      <c r="W1353" s="261"/>
      <c r="X1353" s="261"/>
      <c r="Y1353" s="284"/>
      <c r="Z1353" s="261"/>
      <c r="AA1353" s="261"/>
      <c r="AB1353" s="284"/>
      <c r="AC1353" s="239"/>
      <c r="AD1353" s="278"/>
      <c r="AE1353" s="278"/>
      <c r="AF1353" s="238"/>
      <c r="AG1353" s="239"/>
      <c r="AH1353" s="409"/>
      <c r="AI1353" s="297"/>
      <c r="AJ1353" s="267"/>
    </row>
    <row r="1354" spans="2:36" s="79" customFormat="1" ht="140.69999999999999" customHeight="1" x14ac:dyDescent="0.3">
      <c r="B1354" s="610"/>
      <c r="C1354" s="233"/>
      <c r="D1354" s="233"/>
      <c r="E1354" s="273"/>
      <c r="F1354" s="273"/>
      <c r="G1354" s="227"/>
      <c r="H1354" s="233"/>
      <c r="I1354" s="233"/>
      <c r="J1354" s="11" t="s">
        <v>127</v>
      </c>
      <c r="K1354" s="7" t="s">
        <v>128</v>
      </c>
      <c r="L1354" s="7" t="s">
        <v>85</v>
      </c>
      <c r="M1354" s="86">
        <v>100</v>
      </c>
      <c r="N1354" s="257"/>
      <c r="O1354" s="356"/>
      <c r="P1354" s="238"/>
      <c r="Q1354" s="238"/>
      <c r="R1354" s="265"/>
      <c r="S1354" s="265"/>
      <c r="T1354" s="271"/>
      <c r="U1354" s="268"/>
      <c r="V1354" s="285"/>
      <c r="W1354" s="261"/>
      <c r="X1354" s="261"/>
      <c r="Y1354" s="285"/>
      <c r="Z1354" s="261"/>
      <c r="AA1354" s="261"/>
      <c r="AB1354" s="285"/>
      <c r="AC1354" s="239"/>
      <c r="AD1354" s="278"/>
      <c r="AE1354" s="278"/>
      <c r="AF1354" s="238"/>
      <c r="AG1354" s="239"/>
      <c r="AH1354" s="410"/>
      <c r="AI1354" s="298"/>
      <c r="AJ1354" s="268"/>
    </row>
    <row r="1355" spans="2:36" s="79" customFormat="1" ht="59.1" customHeight="1" x14ac:dyDescent="0.3">
      <c r="B1355" s="612" t="s">
        <v>1152</v>
      </c>
      <c r="C1355" s="270" t="s">
        <v>775</v>
      </c>
      <c r="D1355" s="322" t="s">
        <v>66</v>
      </c>
      <c r="E1355" s="322" t="s">
        <v>67</v>
      </c>
      <c r="F1355" s="322" t="s">
        <v>800</v>
      </c>
      <c r="G1355" s="322" t="s">
        <v>69</v>
      </c>
      <c r="H1355" s="306" t="s">
        <v>70</v>
      </c>
      <c r="I1355" s="306" t="s">
        <v>98</v>
      </c>
      <c r="J1355" s="20" t="s">
        <v>113</v>
      </c>
      <c r="K1355" s="27" t="s">
        <v>114</v>
      </c>
      <c r="L1355" s="27" t="s">
        <v>115</v>
      </c>
      <c r="M1355" s="61">
        <v>4</v>
      </c>
      <c r="N1355" s="594" t="s">
        <v>641</v>
      </c>
      <c r="O1355" s="323" t="s">
        <v>779</v>
      </c>
      <c r="P1355" s="306" t="s">
        <v>75</v>
      </c>
      <c r="Q1355" s="306" t="s">
        <v>76</v>
      </c>
      <c r="R1355" s="306" t="s">
        <v>77</v>
      </c>
      <c r="S1355" s="306" t="s">
        <v>109</v>
      </c>
      <c r="T1355" s="289">
        <f>+V1355+Y1355</f>
        <v>120700</v>
      </c>
      <c r="U1355" s="306" t="s">
        <v>98</v>
      </c>
      <c r="V1355" s="295">
        <v>60350</v>
      </c>
      <c r="W1355" s="309"/>
      <c r="X1355" s="309"/>
      <c r="Y1355" s="295">
        <v>60350</v>
      </c>
      <c r="Z1355" s="309"/>
      <c r="AA1355" s="309"/>
      <c r="AB1355" s="389">
        <v>9786.49</v>
      </c>
      <c r="AC1355" s="309" t="s">
        <v>80</v>
      </c>
      <c r="AD1355" s="361">
        <f>+V1355+Y1355</f>
        <v>120700</v>
      </c>
      <c r="AE1355" s="309"/>
      <c r="AF1355" s="306"/>
      <c r="AG1355" s="309" t="s">
        <v>33</v>
      </c>
      <c r="AH1355" s="506" t="s">
        <v>247</v>
      </c>
      <c r="AI1355" s="407" t="s">
        <v>252</v>
      </c>
      <c r="AJ1355" s="231"/>
    </row>
    <row r="1356" spans="2:36" s="79" customFormat="1" ht="59.1" customHeight="1" x14ac:dyDescent="0.3">
      <c r="B1356" s="613"/>
      <c r="C1356" s="270"/>
      <c r="D1356" s="323"/>
      <c r="E1356" s="323"/>
      <c r="F1356" s="322"/>
      <c r="G1356" s="322"/>
      <c r="H1356" s="307"/>
      <c r="I1356" s="307"/>
      <c r="J1356" s="20" t="s">
        <v>116</v>
      </c>
      <c r="K1356" s="27" t="s">
        <v>117</v>
      </c>
      <c r="L1356" s="27" t="s">
        <v>85</v>
      </c>
      <c r="M1356" s="61">
        <v>1</v>
      </c>
      <c r="N1356" s="614"/>
      <c r="O1356" s="323"/>
      <c r="P1356" s="307"/>
      <c r="Q1356" s="307"/>
      <c r="R1356" s="307"/>
      <c r="S1356" s="307"/>
      <c r="T1356" s="290"/>
      <c r="U1356" s="307"/>
      <c r="V1356" s="619"/>
      <c r="W1356" s="324"/>
      <c r="X1356" s="324"/>
      <c r="Y1356" s="619"/>
      <c r="Z1356" s="324"/>
      <c r="AA1356" s="324"/>
      <c r="AB1356" s="390"/>
      <c r="AC1356" s="324"/>
      <c r="AD1356" s="362"/>
      <c r="AE1356" s="324"/>
      <c r="AF1356" s="307"/>
      <c r="AG1356" s="324"/>
      <c r="AH1356" s="506"/>
      <c r="AI1356" s="407"/>
      <c r="AJ1356" s="232"/>
    </row>
    <row r="1357" spans="2:36" s="79" customFormat="1" ht="59.1" customHeight="1" x14ac:dyDescent="0.3">
      <c r="B1357" s="613"/>
      <c r="C1357" s="270"/>
      <c r="D1357" s="323"/>
      <c r="E1357" s="323"/>
      <c r="F1357" s="322"/>
      <c r="G1357" s="322"/>
      <c r="H1357" s="307"/>
      <c r="I1357" s="307"/>
      <c r="J1357" s="20" t="s">
        <v>208</v>
      </c>
      <c r="K1357" s="27" t="s">
        <v>118</v>
      </c>
      <c r="L1357" s="27" t="s">
        <v>119</v>
      </c>
      <c r="M1357" s="61">
        <v>1</v>
      </c>
      <c r="N1357" s="614"/>
      <c r="O1357" s="323"/>
      <c r="P1357" s="307"/>
      <c r="Q1357" s="307"/>
      <c r="R1357" s="307"/>
      <c r="S1357" s="307"/>
      <c r="T1357" s="290"/>
      <c r="U1357" s="307"/>
      <c r="V1357" s="619"/>
      <c r="W1357" s="324"/>
      <c r="X1357" s="324"/>
      <c r="Y1357" s="619"/>
      <c r="Z1357" s="324"/>
      <c r="AA1357" s="324"/>
      <c r="AB1357" s="390"/>
      <c r="AC1357" s="324"/>
      <c r="AD1357" s="362"/>
      <c r="AE1357" s="324"/>
      <c r="AF1357" s="307"/>
      <c r="AG1357" s="324"/>
      <c r="AH1357" s="506"/>
      <c r="AI1357" s="407"/>
      <c r="AJ1357" s="232"/>
    </row>
    <row r="1358" spans="2:36" s="79" customFormat="1" ht="59.1" customHeight="1" x14ac:dyDescent="0.3">
      <c r="B1358" s="613"/>
      <c r="C1358" s="270"/>
      <c r="D1358" s="323"/>
      <c r="E1358" s="323"/>
      <c r="F1358" s="322"/>
      <c r="G1358" s="322"/>
      <c r="H1358" s="308"/>
      <c r="I1358" s="308"/>
      <c r="J1358" s="20" t="s">
        <v>120</v>
      </c>
      <c r="K1358" s="27" t="s">
        <v>121</v>
      </c>
      <c r="L1358" s="27" t="s">
        <v>119</v>
      </c>
      <c r="M1358" s="61">
        <v>1</v>
      </c>
      <c r="N1358" s="614"/>
      <c r="O1358" s="323"/>
      <c r="P1358" s="308"/>
      <c r="Q1358" s="308"/>
      <c r="R1358" s="308"/>
      <c r="S1358" s="308"/>
      <c r="T1358" s="291"/>
      <c r="U1358" s="308"/>
      <c r="V1358" s="619"/>
      <c r="W1358" s="325"/>
      <c r="X1358" s="325"/>
      <c r="Y1358" s="619"/>
      <c r="Z1358" s="325"/>
      <c r="AA1358" s="325"/>
      <c r="AB1358" s="390"/>
      <c r="AC1358" s="325"/>
      <c r="AD1358" s="363"/>
      <c r="AE1358" s="325"/>
      <c r="AF1358" s="308"/>
      <c r="AG1358" s="325"/>
      <c r="AH1358" s="506"/>
      <c r="AI1358" s="407"/>
      <c r="AJ1358" s="233"/>
    </row>
    <row r="1359" spans="2:36" s="79" customFormat="1" ht="96.6" x14ac:dyDescent="0.3">
      <c r="B1359" s="608" t="s">
        <v>986</v>
      </c>
      <c r="C1359" s="231" t="s">
        <v>776</v>
      </c>
      <c r="D1359" s="231" t="s">
        <v>66</v>
      </c>
      <c r="E1359" s="226" t="s">
        <v>67</v>
      </c>
      <c r="F1359" s="226" t="s">
        <v>799</v>
      </c>
      <c r="G1359" s="227" t="s">
        <v>147</v>
      </c>
      <c r="H1359" s="231" t="s">
        <v>70</v>
      </c>
      <c r="I1359" s="231" t="s">
        <v>98</v>
      </c>
      <c r="J1359" s="11" t="s">
        <v>207</v>
      </c>
      <c r="K1359" s="7" t="s">
        <v>107</v>
      </c>
      <c r="L1359" s="7" t="s">
        <v>86</v>
      </c>
      <c r="M1359" s="7">
        <v>40</v>
      </c>
      <c r="N1359" s="255" t="s">
        <v>641</v>
      </c>
      <c r="O1359" s="354" t="s">
        <v>778</v>
      </c>
      <c r="P1359" s="238" t="s">
        <v>75</v>
      </c>
      <c r="Q1359" s="238" t="s">
        <v>76</v>
      </c>
      <c r="R1359" s="265" t="s">
        <v>77</v>
      </c>
      <c r="S1359" s="265" t="s">
        <v>109</v>
      </c>
      <c r="T1359" s="271">
        <f>V1359+Y1359</f>
        <v>214479.76</v>
      </c>
      <c r="U1359" s="266" t="s">
        <v>98</v>
      </c>
      <c r="V1359" s="283">
        <v>107239.88</v>
      </c>
      <c r="W1359" s="261" t="s">
        <v>79</v>
      </c>
      <c r="X1359" s="261" t="s">
        <v>79</v>
      </c>
      <c r="Y1359" s="283">
        <v>107239.88</v>
      </c>
      <c r="Z1359" s="261" t="s">
        <v>98</v>
      </c>
      <c r="AA1359" s="261" t="s">
        <v>79</v>
      </c>
      <c r="AB1359" s="283">
        <v>17390.25</v>
      </c>
      <c r="AC1359" s="239" t="s">
        <v>149</v>
      </c>
      <c r="AD1359" s="278">
        <f>V1359+Y1359</f>
        <v>214479.76</v>
      </c>
      <c r="AE1359" s="278" t="s">
        <v>79</v>
      </c>
      <c r="AF1359" s="238" t="s">
        <v>79</v>
      </c>
      <c r="AG1359" s="239" t="s">
        <v>33</v>
      </c>
      <c r="AH1359" s="408" t="s">
        <v>247</v>
      </c>
      <c r="AI1359" s="296" t="s">
        <v>252</v>
      </c>
      <c r="AJ1359" s="231"/>
    </row>
    <row r="1360" spans="2:36" s="79" customFormat="1" ht="59.1" customHeight="1" x14ac:dyDescent="0.3">
      <c r="B1360" s="609"/>
      <c r="C1360" s="232"/>
      <c r="D1360" s="232"/>
      <c r="E1360" s="234"/>
      <c r="F1360" s="234"/>
      <c r="G1360" s="227"/>
      <c r="H1360" s="232"/>
      <c r="I1360" s="232"/>
      <c r="J1360" s="11" t="s">
        <v>111</v>
      </c>
      <c r="K1360" s="7" t="s">
        <v>112</v>
      </c>
      <c r="L1360" s="7" t="s">
        <v>85</v>
      </c>
      <c r="M1360" s="86">
        <v>9</v>
      </c>
      <c r="N1360" s="256"/>
      <c r="O1360" s="355"/>
      <c r="P1360" s="238"/>
      <c r="Q1360" s="238"/>
      <c r="R1360" s="265"/>
      <c r="S1360" s="265"/>
      <c r="T1360" s="271"/>
      <c r="U1360" s="267"/>
      <c r="V1360" s="284"/>
      <c r="W1360" s="261"/>
      <c r="X1360" s="261"/>
      <c r="Y1360" s="284"/>
      <c r="Z1360" s="261"/>
      <c r="AA1360" s="261"/>
      <c r="AB1360" s="284"/>
      <c r="AC1360" s="239"/>
      <c r="AD1360" s="278"/>
      <c r="AE1360" s="278"/>
      <c r="AF1360" s="238"/>
      <c r="AG1360" s="239"/>
      <c r="AH1360" s="409"/>
      <c r="AI1360" s="297"/>
      <c r="AJ1360" s="232"/>
    </row>
    <row r="1361" spans="2:36" s="79" customFormat="1" ht="144" customHeight="1" x14ac:dyDescent="0.3">
      <c r="B1361" s="610"/>
      <c r="C1361" s="233"/>
      <c r="D1361" s="233"/>
      <c r="E1361" s="273"/>
      <c r="F1361" s="273"/>
      <c r="G1361" s="227"/>
      <c r="H1361" s="233"/>
      <c r="I1361" s="233"/>
      <c r="J1361" s="11" t="s">
        <v>127</v>
      </c>
      <c r="K1361" s="7" t="s">
        <v>128</v>
      </c>
      <c r="L1361" s="7" t="s">
        <v>85</v>
      </c>
      <c r="M1361" s="86">
        <v>474</v>
      </c>
      <c r="N1361" s="257"/>
      <c r="O1361" s="356"/>
      <c r="P1361" s="238"/>
      <c r="Q1361" s="238"/>
      <c r="R1361" s="265"/>
      <c r="S1361" s="265"/>
      <c r="T1361" s="271"/>
      <c r="U1361" s="268"/>
      <c r="V1361" s="285"/>
      <c r="W1361" s="261"/>
      <c r="X1361" s="261"/>
      <c r="Y1361" s="285"/>
      <c r="Z1361" s="261"/>
      <c r="AA1361" s="261"/>
      <c r="AB1361" s="285"/>
      <c r="AC1361" s="239"/>
      <c r="AD1361" s="278"/>
      <c r="AE1361" s="278"/>
      <c r="AF1361" s="238"/>
      <c r="AG1361" s="239"/>
      <c r="AH1361" s="410"/>
      <c r="AI1361" s="298"/>
      <c r="AJ1361" s="233"/>
    </row>
    <row r="1362" spans="2:36" s="79" customFormat="1" ht="116.1" customHeight="1" x14ac:dyDescent="0.3">
      <c r="B1362" s="608" t="s">
        <v>987</v>
      </c>
      <c r="C1362" s="231" t="s">
        <v>777</v>
      </c>
      <c r="D1362" s="231" t="s">
        <v>66</v>
      </c>
      <c r="E1362" s="226" t="s">
        <v>67</v>
      </c>
      <c r="F1362" s="226" t="s">
        <v>809</v>
      </c>
      <c r="G1362" s="227" t="s">
        <v>147</v>
      </c>
      <c r="H1362" s="231" t="s">
        <v>70</v>
      </c>
      <c r="I1362" s="231" t="s">
        <v>98</v>
      </c>
      <c r="J1362" s="11" t="s">
        <v>207</v>
      </c>
      <c r="K1362" s="7" t="s">
        <v>107</v>
      </c>
      <c r="L1362" s="7" t="s">
        <v>86</v>
      </c>
      <c r="M1362" s="7">
        <v>40</v>
      </c>
      <c r="N1362" s="255" t="s">
        <v>641</v>
      </c>
      <c r="O1362" s="354" t="s">
        <v>778</v>
      </c>
      <c r="P1362" s="238" t="s">
        <v>75</v>
      </c>
      <c r="Q1362" s="238" t="s">
        <v>76</v>
      </c>
      <c r="R1362" s="265" t="s">
        <v>77</v>
      </c>
      <c r="S1362" s="265" t="s">
        <v>109</v>
      </c>
      <c r="T1362" s="271">
        <f>V1362+Y1362</f>
        <v>185853.98</v>
      </c>
      <c r="U1362" s="266" t="s">
        <v>98</v>
      </c>
      <c r="V1362" s="283">
        <v>92926.99</v>
      </c>
      <c r="W1362" s="261" t="s">
        <v>79</v>
      </c>
      <c r="X1362" s="261" t="s">
        <v>79</v>
      </c>
      <c r="Y1362" s="283">
        <v>92926.99</v>
      </c>
      <c r="Z1362" s="261" t="s">
        <v>98</v>
      </c>
      <c r="AA1362" s="261" t="s">
        <v>79</v>
      </c>
      <c r="AB1362" s="283">
        <v>15068.98</v>
      </c>
      <c r="AC1362" s="239" t="s">
        <v>149</v>
      </c>
      <c r="AD1362" s="278">
        <f>V1362+Y1362</f>
        <v>185853.98</v>
      </c>
      <c r="AE1362" s="278" t="s">
        <v>79</v>
      </c>
      <c r="AF1362" s="238" t="s">
        <v>79</v>
      </c>
      <c r="AG1362" s="239" t="s">
        <v>33</v>
      </c>
      <c r="AH1362" s="408" t="s">
        <v>247</v>
      </c>
      <c r="AI1362" s="296" t="s">
        <v>252</v>
      </c>
      <c r="AJ1362" s="266"/>
    </row>
    <row r="1363" spans="2:36" s="79" customFormat="1" ht="59.1" customHeight="1" x14ac:dyDescent="0.3">
      <c r="B1363" s="609"/>
      <c r="C1363" s="232"/>
      <c r="D1363" s="232"/>
      <c r="E1363" s="234"/>
      <c r="F1363" s="234"/>
      <c r="G1363" s="227"/>
      <c r="H1363" s="232"/>
      <c r="I1363" s="232"/>
      <c r="J1363" s="11" t="s">
        <v>111</v>
      </c>
      <c r="K1363" s="7" t="s">
        <v>112</v>
      </c>
      <c r="L1363" s="7" t="s">
        <v>85</v>
      </c>
      <c r="M1363" s="86">
        <v>5</v>
      </c>
      <c r="N1363" s="256"/>
      <c r="O1363" s="355"/>
      <c r="P1363" s="238"/>
      <c r="Q1363" s="238"/>
      <c r="R1363" s="265"/>
      <c r="S1363" s="265"/>
      <c r="T1363" s="271"/>
      <c r="U1363" s="267"/>
      <c r="V1363" s="284"/>
      <c r="W1363" s="261"/>
      <c r="X1363" s="261"/>
      <c r="Y1363" s="284"/>
      <c r="Z1363" s="261"/>
      <c r="AA1363" s="261"/>
      <c r="AB1363" s="284"/>
      <c r="AC1363" s="239"/>
      <c r="AD1363" s="278"/>
      <c r="AE1363" s="278"/>
      <c r="AF1363" s="238"/>
      <c r="AG1363" s="239"/>
      <c r="AH1363" s="409"/>
      <c r="AI1363" s="297"/>
      <c r="AJ1363" s="267"/>
    </row>
    <row r="1364" spans="2:36" s="79" customFormat="1" ht="140.69999999999999" customHeight="1" x14ac:dyDescent="0.3">
      <c r="B1364" s="610"/>
      <c r="C1364" s="233"/>
      <c r="D1364" s="233"/>
      <c r="E1364" s="273"/>
      <c r="F1364" s="273"/>
      <c r="G1364" s="227"/>
      <c r="H1364" s="233"/>
      <c r="I1364" s="233"/>
      <c r="J1364" s="11" t="s">
        <v>127</v>
      </c>
      <c r="K1364" s="7" t="s">
        <v>128</v>
      </c>
      <c r="L1364" s="7" t="s">
        <v>85</v>
      </c>
      <c r="M1364" s="86">
        <v>70</v>
      </c>
      <c r="N1364" s="257"/>
      <c r="O1364" s="356"/>
      <c r="P1364" s="238"/>
      <c r="Q1364" s="238"/>
      <c r="R1364" s="265"/>
      <c r="S1364" s="265"/>
      <c r="T1364" s="271"/>
      <c r="U1364" s="268"/>
      <c r="V1364" s="285"/>
      <c r="W1364" s="261"/>
      <c r="X1364" s="261"/>
      <c r="Y1364" s="285"/>
      <c r="Z1364" s="261"/>
      <c r="AA1364" s="261"/>
      <c r="AB1364" s="285"/>
      <c r="AC1364" s="239"/>
      <c r="AD1364" s="278"/>
      <c r="AE1364" s="278"/>
      <c r="AF1364" s="238"/>
      <c r="AG1364" s="239"/>
      <c r="AH1364" s="410"/>
      <c r="AI1364" s="298"/>
      <c r="AJ1364" s="268"/>
    </row>
    <row r="1365" spans="2:36" s="79" customFormat="1" ht="59.1" customHeight="1" x14ac:dyDescent="0.3">
      <c r="B1365" s="670" t="s">
        <v>1118</v>
      </c>
      <c r="C1365" s="238" t="s">
        <v>775</v>
      </c>
      <c r="D1365" s="227" t="s">
        <v>66</v>
      </c>
      <c r="E1365" s="227" t="s">
        <v>67</v>
      </c>
      <c r="F1365" s="227" t="s">
        <v>800</v>
      </c>
      <c r="G1365" s="227" t="s">
        <v>69</v>
      </c>
      <c r="H1365" s="231" t="s">
        <v>70</v>
      </c>
      <c r="I1365" s="231" t="s">
        <v>98</v>
      </c>
      <c r="J1365" s="11" t="s">
        <v>113</v>
      </c>
      <c r="K1365" s="7" t="s">
        <v>114</v>
      </c>
      <c r="L1365" s="7" t="s">
        <v>115</v>
      </c>
      <c r="M1365" s="63">
        <v>4</v>
      </c>
      <c r="N1365" s="433" t="s">
        <v>641</v>
      </c>
      <c r="O1365" s="235" t="s">
        <v>779</v>
      </c>
      <c r="P1365" s="231" t="s">
        <v>75</v>
      </c>
      <c r="Q1365" s="231" t="s">
        <v>76</v>
      </c>
      <c r="R1365" s="231" t="s">
        <v>77</v>
      </c>
      <c r="S1365" s="231" t="s">
        <v>109</v>
      </c>
      <c r="T1365" s="266">
        <f>+V1365+Y1365</f>
        <v>120700</v>
      </c>
      <c r="U1365" s="231" t="s">
        <v>98</v>
      </c>
      <c r="V1365" s="278">
        <v>60350</v>
      </c>
      <c r="W1365" s="247"/>
      <c r="X1365" s="247"/>
      <c r="Y1365" s="278">
        <v>60350</v>
      </c>
      <c r="Z1365" s="247"/>
      <c r="AA1365" s="247"/>
      <c r="AB1365" s="420">
        <v>9786.49</v>
      </c>
      <c r="AC1365" s="247" t="s">
        <v>80</v>
      </c>
      <c r="AD1365" s="241">
        <f>+V1365+Y1365</f>
        <v>120700</v>
      </c>
      <c r="AE1365" s="247"/>
      <c r="AF1365" s="231"/>
      <c r="AG1365" s="247" t="s">
        <v>33</v>
      </c>
      <c r="AH1365" s="393" t="s">
        <v>166</v>
      </c>
      <c r="AI1365" s="489" t="s">
        <v>1121</v>
      </c>
      <c r="AJ1365" s="231"/>
    </row>
    <row r="1366" spans="2:36" s="79" customFormat="1" ht="59.1" customHeight="1" x14ac:dyDescent="0.3">
      <c r="B1366" s="671"/>
      <c r="C1366" s="238"/>
      <c r="D1366" s="235"/>
      <c r="E1366" s="235"/>
      <c r="F1366" s="227"/>
      <c r="G1366" s="227"/>
      <c r="H1366" s="232"/>
      <c r="I1366" s="232"/>
      <c r="J1366" s="11" t="s">
        <v>116</v>
      </c>
      <c r="K1366" s="7" t="s">
        <v>117</v>
      </c>
      <c r="L1366" s="7" t="s">
        <v>85</v>
      </c>
      <c r="M1366" s="63">
        <v>1</v>
      </c>
      <c r="N1366" s="423"/>
      <c r="O1366" s="235"/>
      <c r="P1366" s="232"/>
      <c r="Q1366" s="232"/>
      <c r="R1366" s="232"/>
      <c r="S1366" s="232"/>
      <c r="T1366" s="267"/>
      <c r="U1366" s="232"/>
      <c r="V1366" s="411"/>
      <c r="W1366" s="248"/>
      <c r="X1366" s="248"/>
      <c r="Y1366" s="411"/>
      <c r="Z1366" s="248"/>
      <c r="AA1366" s="248"/>
      <c r="AB1366" s="421"/>
      <c r="AC1366" s="248"/>
      <c r="AD1366" s="242"/>
      <c r="AE1366" s="248"/>
      <c r="AF1366" s="232"/>
      <c r="AG1366" s="248"/>
      <c r="AH1366" s="393"/>
      <c r="AI1366" s="489"/>
      <c r="AJ1366" s="232"/>
    </row>
    <row r="1367" spans="2:36" s="79" customFormat="1" ht="59.1" customHeight="1" x14ac:dyDescent="0.3">
      <c r="B1367" s="671"/>
      <c r="C1367" s="238"/>
      <c r="D1367" s="235"/>
      <c r="E1367" s="235"/>
      <c r="F1367" s="227"/>
      <c r="G1367" s="227"/>
      <c r="H1367" s="232"/>
      <c r="I1367" s="232"/>
      <c r="J1367" s="11" t="s">
        <v>208</v>
      </c>
      <c r="K1367" s="7" t="s">
        <v>118</v>
      </c>
      <c r="L1367" s="7" t="s">
        <v>119</v>
      </c>
      <c r="M1367" s="63">
        <v>1</v>
      </c>
      <c r="N1367" s="423"/>
      <c r="O1367" s="235"/>
      <c r="P1367" s="232"/>
      <c r="Q1367" s="232"/>
      <c r="R1367" s="232"/>
      <c r="S1367" s="232"/>
      <c r="T1367" s="267"/>
      <c r="U1367" s="232"/>
      <c r="V1367" s="411"/>
      <c r="W1367" s="248"/>
      <c r="X1367" s="248"/>
      <c r="Y1367" s="411"/>
      <c r="Z1367" s="248"/>
      <c r="AA1367" s="248"/>
      <c r="AB1367" s="421"/>
      <c r="AC1367" s="248"/>
      <c r="AD1367" s="242"/>
      <c r="AE1367" s="248"/>
      <c r="AF1367" s="232"/>
      <c r="AG1367" s="248"/>
      <c r="AH1367" s="393"/>
      <c r="AI1367" s="489"/>
      <c r="AJ1367" s="232"/>
    </row>
    <row r="1368" spans="2:36" s="79" customFormat="1" ht="59.1" customHeight="1" x14ac:dyDescent="0.3">
      <c r="B1368" s="671"/>
      <c r="C1368" s="238"/>
      <c r="D1368" s="235"/>
      <c r="E1368" s="235"/>
      <c r="F1368" s="227"/>
      <c r="G1368" s="227"/>
      <c r="H1368" s="233"/>
      <c r="I1368" s="233"/>
      <c r="J1368" s="11" t="s">
        <v>120</v>
      </c>
      <c r="K1368" s="7" t="s">
        <v>121</v>
      </c>
      <c r="L1368" s="7" t="s">
        <v>119</v>
      </c>
      <c r="M1368" s="63">
        <v>1</v>
      </c>
      <c r="N1368" s="423"/>
      <c r="O1368" s="235"/>
      <c r="P1368" s="233"/>
      <c r="Q1368" s="233"/>
      <c r="R1368" s="233"/>
      <c r="S1368" s="233"/>
      <c r="T1368" s="268"/>
      <c r="U1368" s="233"/>
      <c r="V1368" s="411"/>
      <c r="W1368" s="249"/>
      <c r="X1368" s="249"/>
      <c r="Y1368" s="411"/>
      <c r="Z1368" s="249"/>
      <c r="AA1368" s="249"/>
      <c r="AB1368" s="421"/>
      <c r="AC1368" s="249"/>
      <c r="AD1368" s="243"/>
      <c r="AE1368" s="249"/>
      <c r="AF1368" s="233"/>
      <c r="AG1368" s="249"/>
      <c r="AH1368" s="393"/>
      <c r="AI1368" s="489"/>
      <c r="AJ1368" s="233"/>
    </row>
    <row r="1369" spans="2:36" s="79" customFormat="1" ht="75.45" customHeight="1" x14ac:dyDescent="0.3">
      <c r="B1369" s="427" t="s">
        <v>1194</v>
      </c>
      <c r="C1369" s="299" t="s">
        <v>1195</v>
      </c>
      <c r="D1369" s="299" t="s">
        <v>66</v>
      </c>
      <c r="E1369" s="299" t="s">
        <v>1007</v>
      </c>
      <c r="F1369" s="299" t="s">
        <v>809</v>
      </c>
      <c r="G1369" s="299" t="s">
        <v>632</v>
      </c>
      <c r="H1369" s="429" t="s">
        <v>70</v>
      </c>
      <c r="I1369" s="231" t="s">
        <v>98</v>
      </c>
      <c r="J1369" s="192" t="s">
        <v>954</v>
      </c>
      <c r="K1369" s="193" t="s">
        <v>1196</v>
      </c>
      <c r="L1369" s="194" t="s">
        <v>85</v>
      </c>
      <c r="M1369" s="193">
        <v>7</v>
      </c>
      <c r="N1369" s="191" t="s">
        <v>641</v>
      </c>
      <c r="O1369" s="299" t="s">
        <v>778</v>
      </c>
      <c r="P1369" s="231" t="s">
        <v>75</v>
      </c>
      <c r="Q1369" s="231" t="s">
        <v>76</v>
      </c>
      <c r="R1369" s="231" t="s">
        <v>77</v>
      </c>
      <c r="S1369" s="231" t="s">
        <v>109</v>
      </c>
      <c r="T1369" s="266">
        <f>+V1369+Y1369</f>
        <v>182282</v>
      </c>
      <c r="U1369" s="195" t="s">
        <v>1197</v>
      </c>
      <c r="V1369" s="195">
        <v>91141</v>
      </c>
      <c r="W1369" s="247" t="s">
        <v>79</v>
      </c>
      <c r="X1369" s="247" t="s">
        <v>79</v>
      </c>
      <c r="Y1369" s="370">
        <v>91141</v>
      </c>
      <c r="Z1369" s="247" t="s">
        <v>79</v>
      </c>
      <c r="AA1369" s="247" t="s">
        <v>79</v>
      </c>
      <c r="AB1369" s="370">
        <v>14779.63</v>
      </c>
      <c r="AC1369" s="247" t="s">
        <v>149</v>
      </c>
      <c r="AD1369" s="241">
        <f>+V1369+Y1369</f>
        <v>182282</v>
      </c>
      <c r="AE1369" s="247" t="s">
        <v>79</v>
      </c>
      <c r="AF1369" s="247" t="s">
        <v>79</v>
      </c>
      <c r="AG1369" s="247" t="s">
        <v>33</v>
      </c>
      <c r="AH1369" s="299" t="s">
        <v>405</v>
      </c>
      <c r="AI1369" s="302" t="s">
        <v>1217</v>
      </c>
      <c r="AJ1369" s="231"/>
    </row>
    <row r="1370" spans="2:36" s="79" customFormat="1" ht="131.69999999999999" customHeight="1" x14ac:dyDescent="0.3">
      <c r="B1370" s="428"/>
      <c r="C1370" s="300"/>
      <c r="D1370" s="300"/>
      <c r="E1370" s="300"/>
      <c r="F1370" s="300"/>
      <c r="G1370" s="300"/>
      <c r="H1370" s="430"/>
      <c r="I1370" s="232"/>
      <c r="J1370" s="192" t="s">
        <v>127</v>
      </c>
      <c r="K1370" s="193" t="s">
        <v>638</v>
      </c>
      <c r="L1370" s="194" t="s">
        <v>85</v>
      </c>
      <c r="M1370" s="193">
        <v>351</v>
      </c>
      <c r="N1370" s="196"/>
      <c r="O1370" s="300"/>
      <c r="P1370" s="232"/>
      <c r="Q1370" s="232"/>
      <c r="R1370" s="232"/>
      <c r="S1370" s="232"/>
      <c r="T1370" s="267"/>
      <c r="U1370" s="197"/>
      <c r="V1370" s="198"/>
      <c r="W1370" s="248"/>
      <c r="X1370" s="248"/>
      <c r="Y1370" s="371"/>
      <c r="Z1370" s="248"/>
      <c r="AA1370" s="248"/>
      <c r="AB1370" s="371"/>
      <c r="AC1370" s="248"/>
      <c r="AD1370" s="242"/>
      <c r="AE1370" s="248"/>
      <c r="AF1370" s="248"/>
      <c r="AG1370" s="248"/>
      <c r="AH1370" s="300"/>
      <c r="AI1370" s="303"/>
      <c r="AJ1370" s="232"/>
    </row>
    <row r="1371" spans="2:36" s="79" customFormat="1" ht="91.8" customHeight="1" x14ac:dyDescent="0.3">
      <c r="B1371" s="428"/>
      <c r="C1371" s="305"/>
      <c r="D1371" s="305"/>
      <c r="E1371" s="305"/>
      <c r="F1371" s="305"/>
      <c r="G1371" s="305"/>
      <c r="H1371" s="431"/>
      <c r="I1371" s="233"/>
      <c r="J1371" s="192" t="s">
        <v>1198</v>
      </c>
      <c r="K1371" s="193" t="s">
        <v>1199</v>
      </c>
      <c r="L1371" s="193" t="s">
        <v>715</v>
      </c>
      <c r="M1371" s="193">
        <v>40</v>
      </c>
      <c r="N1371" s="199"/>
      <c r="O1371" s="199"/>
      <c r="P1371" s="233"/>
      <c r="Q1371" s="233"/>
      <c r="R1371" s="233"/>
      <c r="S1371" s="233"/>
      <c r="T1371" s="268"/>
      <c r="U1371" s="200"/>
      <c r="V1371" s="201"/>
      <c r="W1371" s="249"/>
      <c r="X1371" s="249"/>
      <c r="Y1371" s="372"/>
      <c r="Z1371" s="249"/>
      <c r="AA1371" s="249"/>
      <c r="AB1371" s="372"/>
      <c r="AC1371" s="249"/>
      <c r="AD1371" s="243"/>
      <c r="AE1371" s="249"/>
      <c r="AF1371" s="249"/>
      <c r="AG1371" s="249"/>
      <c r="AH1371" s="305"/>
      <c r="AI1371" s="357"/>
      <c r="AJ1371" s="233"/>
    </row>
    <row r="1372" spans="2:36" s="79" customFormat="1" ht="90" customHeight="1" x14ac:dyDescent="0.3">
      <c r="B1372" s="336" t="s">
        <v>1200</v>
      </c>
      <c r="C1372" s="336" t="s">
        <v>1201</v>
      </c>
      <c r="D1372" s="336" t="s">
        <v>66</v>
      </c>
      <c r="E1372" s="336" t="s">
        <v>1007</v>
      </c>
      <c r="F1372" s="336" t="s">
        <v>799</v>
      </c>
      <c r="G1372" s="336" t="s">
        <v>632</v>
      </c>
      <c r="H1372" s="79" t="s">
        <v>70</v>
      </c>
      <c r="I1372" s="231" t="s">
        <v>98</v>
      </c>
      <c r="J1372" s="192" t="s">
        <v>954</v>
      </c>
      <c r="K1372" s="193" t="s">
        <v>1196</v>
      </c>
      <c r="L1372" s="194" t="s">
        <v>85</v>
      </c>
      <c r="M1372" s="193">
        <v>3</v>
      </c>
      <c r="N1372" s="193" t="s">
        <v>641</v>
      </c>
      <c r="O1372" s="299" t="s">
        <v>778</v>
      </c>
      <c r="P1372" s="231" t="s">
        <v>75</v>
      </c>
      <c r="Q1372" s="231" t="s">
        <v>76</v>
      </c>
      <c r="R1372" s="231" t="s">
        <v>77</v>
      </c>
      <c r="S1372" s="231" t="s">
        <v>109</v>
      </c>
      <c r="T1372" s="266">
        <f t="shared" ref="T1372" si="0">+V1372+Y1372</f>
        <v>139568.44</v>
      </c>
      <c r="U1372" s="195" t="s">
        <v>1197</v>
      </c>
      <c r="V1372" s="195">
        <v>69784.22</v>
      </c>
      <c r="W1372" s="247" t="s">
        <v>79</v>
      </c>
      <c r="X1372" s="247" t="s">
        <v>79</v>
      </c>
      <c r="Y1372" s="370">
        <v>69784.22</v>
      </c>
      <c r="Z1372" s="247" t="s">
        <v>79</v>
      </c>
      <c r="AA1372" s="247" t="s">
        <v>79</v>
      </c>
      <c r="AB1372" s="370">
        <v>11316.36</v>
      </c>
      <c r="AC1372" s="247" t="s">
        <v>149</v>
      </c>
      <c r="AD1372" s="241">
        <f>+V1372+Y1372</f>
        <v>139568.44</v>
      </c>
      <c r="AE1372" s="247" t="s">
        <v>79</v>
      </c>
      <c r="AF1372" s="247" t="s">
        <v>79</v>
      </c>
      <c r="AG1372" s="247" t="s">
        <v>33</v>
      </c>
      <c r="AH1372" s="299" t="s">
        <v>405</v>
      </c>
      <c r="AI1372" s="302" t="s">
        <v>1217</v>
      </c>
      <c r="AJ1372" s="231"/>
    </row>
    <row r="1373" spans="2:36" s="79" customFormat="1" ht="129.6" customHeight="1" x14ac:dyDescent="0.3">
      <c r="B1373" s="336"/>
      <c r="C1373" s="336"/>
      <c r="D1373" s="336"/>
      <c r="E1373" s="336"/>
      <c r="F1373" s="336"/>
      <c r="G1373" s="336"/>
      <c r="I1373" s="232"/>
      <c r="J1373" s="193" t="s">
        <v>127</v>
      </c>
      <c r="K1373" s="193" t="s">
        <v>638</v>
      </c>
      <c r="L1373" s="194" t="s">
        <v>85</v>
      </c>
      <c r="M1373" s="193">
        <v>60</v>
      </c>
      <c r="N1373" s="193"/>
      <c r="O1373" s="300"/>
      <c r="P1373" s="232"/>
      <c r="Q1373" s="232"/>
      <c r="R1373" s="232"/>
      <c r="S1373" s="232"/>
      <c r="T1373" s="267"/>
      <c r="U1373" s="197"/>
      <c r="V1373" s="198"/>
      <c r="W1373" s="248"/>
      <c r="X1373" s="248"/>
      <c r="Y1373" s="371"/>
      <c r="Z1373" s="248"/>
      <c r="AA1373" s="248"/>
      <c r="AB1373" s="371"/>
      <c r="AC1373" s="248"/>
      <c r="AD1373" s="242"/>
      <c r="AE1373" s="248"/>
      <c r="AF1373" s="248"/>
      <c r="AG1373" s="248"/>
      <c r="AH1373" s="300"/>
      <c r="AI1373" s="303"/>
      <c r="AJ1373" s="232"/>
    </row>
    <row r="1374" spans="2:36" s="79" customFormat="1" ht="123" customHeight="1" thickBot="1" x14ac:dyDescent="0.35">
      <c r="B1374" s="336"/>
      <c r="C1374" s="336"/>
      <c r="D1374" s="336"/>
      <c r="E1374" s="336"/>
      <c r="F1374" s="336"/>
      <c r="G1374" s="336"/>
      <c r="I1374" s="233"/>
      <c r="J1374" s="192" t="s">
        <v>1198</v>
      </c>
      <c r="K1374" s="193" t="s">
        <v>1199</v>
      </c>
      <c r="L1374" s="193" t="s">
        <v>715</v>
      </c>
      <c r="M1374" s="193">
        <v>40</v>
      </c>
      <c r="N1374" s="193"/>
      <c r="O1374" s="193"/>
      <c r="P1374" s="233"/>
      <c r="Q1374" s="233"/>
      <c r="R1374" s="233"/>
      <c r="S1374" s="233"/>
      <c r="T1374" s="268"/>
      <c r="U1374" s="202"/>
      <c r="V1374" s="202"/>
      <c r="W1374" s="249"/>
      <c r="X1374" s="249"/>
      <c r="Y1374" s="457"/>
      <c r="Z1374" s="249"/>
      <c r="AA1374" s="249"/>
      <c r="AB1374" s="457"/>
      <c r="AC1374" s="249"/>
      <c r="AD1374" s="243"/>
      <c r="AE1374" s="249"/>
      <c r="AF1374" s="249"/>
      <c r="AG1374" s="249"/>
      <c r="AH1374" s="301"/>
      <c r="AI1374" s="304"/>
      <c r="AJ1374" s="233"/>
    </row>
    <row r="1375" spans="2:36" s="79" customFormat="1" ht="131.69999999999999" customHeight="1" x14ac:dyDescent="0.3">
      <c r="B1375" s="232" t="s">
        <v>791</v>
      </c>
      <c r="C1375" s="232" t="s">
        <v>792</v>
      </c>
      <c r="D1375" s="232" t="s">
        <v>66</v>
      </c>
      <c r="E1375" s="234" t="s">
        <v>67</v>
      </c>
      <c r="F1375" s="234" t="s">
        <v>799</v>
      </c>
      <c r="G1375" s="234" t="s">
        <v>147</v>
      </c>
      <c r="H1375" s="231" t="s">
        <v>70</v>
      </c>
      <c r="I1375" s="231" t="s">
        <v>98</v>
      </c>
      <c r="J1375" s="72" t="s">
        <v>207</v>
      </c>
      <c r="K1375" s="22" t="s">
        <v>107</v>
      </c>
      <c r="L1375" s="22" t="s">
        <v>86</v>
      </c>
      <c r="M1375" s="73">
        <v>40</v>
      </c>
      <c r="N1375" s="256" t="s">
        <v>108</v>
      </c>
      <c r="O1375" s="232" t="s">
        <v>501</v>
      </c>
      <c r="P1375" s="238" t="s">
        <v>75</v>
      </c>
      <c r="Q1375" s="238" t="s">
        <v>76</v>
      </c>
      <c r="R1375" s="265" t="s">
        <v>77</v>
      </c>
      <c r="S1375" s="265" t="s">
        <v>109</v>
      </c>
      <c r="T1375" s="271">
        <f>V1375+Y1375</f>
        <v>427999.99</v>
      </c>
      <c r="U1375" s="271">
        <v>53499.99</v>
      </c>
      <c r="V1375" s="261">
        <v>213999.99</v>
      </c>
      <c r="W1375" s="261" t="s">
        <v>79</v>
      </c>
      <c r="X1375" s="261" t="s">
        <v>79</v>
      </c>
      <c r="Y1375" s="261">
        <v>214000</v>
      </c>
      <c r="Z1375" s="261" t="s">
        <v>98</v>
      </c>
      <c r="AA1375" s="261" t="s">
        <v>79</v>
      </c>
      <c r="AB1375" s="261">
        <v>34702.71</v>
      </c>
      <c r="AC1375" s="239" t="s">
        <v>149</v>
      </c>
      <c r="AD1375" s="271">
        <f>+V1375+Y1375</f>
        <v>427999.99</v>
      </c>
      <c r="AE1375" s="261" t="s">
        <v>98</v>
      </c>
      <c r="AF1375" s="261" t="s">
        <v>79</v>
      </c>
      <c r="AG1375" s="239" t="s">
        <v>33</v>
      </c>
      <c r="AH1375" s="261" t="s">
        <v>160</v>
      </c>
      <c r="AI1375" s="261" t="s">
        <v>179</v>
      </c>
      <c r="AJ1375" s="271"/>
    </row>
    <row r="1376" spans="2:36" s="79" customFormat="1" ht="58.5" customHeight="1" x14ac:dyDescent="0.3">
      <c r="B1376" s="232"/>
      <c r="C1376" s="232"/>
      <c r="D1376" s="232"/>
      <c r="E1376" s="234"/>
      <c r="F1376" s="234"/>
      <c r="G1376" s="234"/>
      <c r="H1376" s="232"/>
      <c r="I1376" s="232"/>
      <c r="J1376" s="11" t="s">
        <v>111</v>
      </c>
      <c r="K1376" s="7" t="s">
        <v>112</v>
      </c>
      <c r="L1376" s="7" t="s">
        <v>85</v>
      </c>
      <c r="M1376" s="73">
        <v>8</v>
      </c>
      <c r="N1376" s="256"/>
      <c r="O1376" s="232"/>
      <c r="P1376" s="238"/>
      <c r="Q1376" s="238"/>
      <c r="R1376" s="265"/>
      <c r="S1376" s="265"/>
      <c r="T1376" s="271"/>
      <c r="U1376" s="271"/>
      <c r="V1376" s="261"/>
      <c r="W1376" s="261"/>
      <c r="X1376" s="261"/>
      <c r="Y1376" s="261"/>
      <c r="Z1376" s="261"/>
      <c r="AA1376" s="261"/>
      <c r="AB1376" s="261"/>
      <c r="AC1376" s="239"/>
      <c r="AD1376" s="271"/>
      <c r="AE1376" s="261"/>
      <c r="AF1376" s="261"/>
      <c r="AG1376" s="239"/>
      <c r="AH1376" s="261"/>
      <c r="AI1376" s="261"/>
      <c r="AJ1376" s="271"/>
    </row>
    <row r="1377" spans="2:36" s="79" customFormat="1" ht="45.6" customHeight="1" x14ac:dyDescent="0.3">
      <c r="B1377" s="233"/>
      <c r="C1377" s="233"/>
      <c r="D1377" s="233"/>
      <c r="E1377" s="273"/>
      <c r="F1377" s="273"/>
      <c r="G1377" s="273"/>
      <c r="H1377" s="233"/>
      <c r="I1377" s="233"/>
      <c r="J1377" s="11" t="s">
        <v>127</v>
      </c>
      <c r="K1377" s="7" t="s">
        <v>128</v>
      </c>
      <c r="L1377" s="7" t="s">
        <v>85</v>
      </c>
      <c r="M1377" s="73">
        <v>185</v>
      </c>
      <c r="N1377" s="257"/>
      <c r="O1377" s="233"/>
      <c r="P1377" s="238"/>
      <c r="Q1377" s="238"/>
      <c r="R1377" s="265"/>
      <c r="S1377" s="265"/>
      <c r="T1377" s="271"/>
      <c r="U1377" s="271"/>
      <c r="V1377" s="261"/>
      <c r="W1377" s="261"/>
      <c r="X1377" s="261"/>
      <c r="Y1377" s="261"/>
      <c r="Z1377" s="261"/>
      <c r="AA1377" s="261"/>
      <c r="AB1377" s="261"/>
      <c r="AC1377" s="239"/>
      <c r="AD1377" s="271"/>
      <c r="AE1377" s="261"/>
      <c r="AF1377" s="261"/>
      <c r="AG1377" s="239"/>
      <c r="AH1377" s="261"/>
      <c r="AI1377" s="261"/>
      <c r="AJ1377" s="271"/>
    </row>
    <row r="1378" spans="2:36" s="79" customFormat="1" ht="129.6" customHeight="1" x14ac:dyDescent="0.3">
      <c r="B1378" s="231" t="s">
        <v>793</v>
      </c>
      <c r="C1378" s="231" t="s">
        <v>794</v>
      </c>
      <c r="D1378" s="231" t="s">
        <v>66</v>
      </c>
      <c r="E1378" s="226" t="s">
        <v>67</v>
      </c>
      <c r="F1378" s="226" t="s">
        <v>799</v>
      </c>
      <c r="G1378" s="226" t="s">
        <v>147</v>
      </c>
      <c r="H1378" s="231" t="s">
        <v>70</v>
      </c>
      <c r="I1378" s="231" t="s">
        <v>98</v>
      </c>
      <c r="J1378" s="11" t="s">
        <v>207</v>
      </c>
      <c r="K1378" s="7" t="s">
        <v>107</v>
      </c>
      <c r="L1378" s="7" t="s">
        <v>86</v>
      </c>
      <c r="M1378" s="73">
        <v>40</v>
      </c>
      <c r="N1378" s="255" t="s">
        <v>108</v>
      </c>
      <c r="O1378" s="231" t="s">
        <v>501</v>
      </c>
      <c r="P1378" s="238" t="s">
        <v>75</v>
      </c>
      <c r="Q1378" s="238" t="s">
        <v>76</v>
      </c>
      <c r="R1378" s="265" t="s">
        <v>77</v>
      </c>
      <c r="S1378" s="265" t="s">
        <v>109</v>
      </c>
      <c r="T1378" s="271">
        <f>V1378+Y1378</f>
        <v>333840</v>
      </c>
      <c r="U1378" s="271">
        <f>+T1378/M1379</f>
        <v>55640</v>
      </c>
      <c r="V1378" s="261">
        <v>166920</v>
      </c>
      <c r="W1378" s="261" t="s">
        <v>79</v>
      </c>
      <c r="X1378" s="261" t="s">
        <v>79</v>
      </c>
      <c r="Y1378" s="261">
        <v>166920</v>
      </c>
      <c r="Z1378" s="261" t="s">
        <v>98</v>
      </c>
      <c r="AA1378" s="261" t="s">
        <v>79</v>
      </c>
      <c r="AB1378" s="261">
        <v>27068.11</v>
      </c>
      <c r="AC1378" s="239" t="s">
        <v>149</v>
      </c>
      <c r="AD1378" s="271">
        <f>+V1378+Y1378</f>
        <v>333840</v>
      </c>
      <c r="AE1378" s="261" t="s">
        <v>98</v>
      </c>
      <c r="AF1378" s="261" t="s">
        <v>79</v>
      </c>
      <c r="AG1378" s="239" t="s">
        <v>33</v>
      </c>
      <c r="AH1378" s="261" t="s">
        <v>252</v>
      </c>
      <c r="AI1378" s="261" t="s">
        <v>166</v>
      </c>
      <c r="AJ1378" s="271"/>
    </row>
    <row r="1379" spans="2:36" s="79" customFormat="1" ht="57" customHeight="1" x14ac:dyDescent="0.3">
      <c r="B1379" s="232"/>
      <c r="C1379" s="232"/>
      <c r="D1379" s="232"/>
      <c r="E1379" s="234"/>
      <c r="F1379" s="234"/>
      <c r="G1379" s="234"/>
      <c r="H1379" s="232"/>
      <c r="I1379" s="232"/>
      <c r="J1379" s="11" t="s">
        <v>111</v>
      </c>
      <c r="K1379" s="7" t="s">
        <v>112</v>
      </c>
      <c r="L1379" s="7" t="s">
        <v>85</v>
      </c>
      <c r="M1379" s="73">
        <v>6</v>
      </c>
      <c r="N1379" s="256"/>
      <c r="O1379" s="232"/>
      <c r="P1379" s="238"/>
      <c r="Q1379" s="238"/>
      <c r="R1379" s="265"/>
      <c r="S1379" s="265"/>
      <c r="T1379" s="271"/>
      <c r="U1379" s="271"/>
      <c r="V1379" s="261"/>
      <c r="W1379" s="261"/>
      <c r="X1379" s="261"/>
      <c r="Y1379" s="261"/>
      <c r="Z1379" s="261"/>
      <c r="AA1379" s="261"/>
      <c r="AB1379" s="261"/>
      <c r="AC1379" s="239"/>
      <c r="AD1379" s="271"/>
      <c r="AE1379" s="261"/>
      <c r="AF1379" s="261"/>
      <c r="AG1379" s="239"/>
      <c r="AH1379" s="261"/>
      <c r="AI1379" s="261"/>
      <c r="AJ1379" s="271"/>
    </row>
    <row r="1380" spans="2:36" s="79" customFormat="1" ht="45" customHeight="1" x14ac:dyDescent="0.3">
      <c r="B1380" s="232"/>
      <c r="C1380" s="232"/>
      <c r="D1380" s="232"/>
      <c r="E1380" s="234"/>
      <c r="F1380" s="234"/>
      <c r="G1380" s="234"/>
      <c r="H1380" s="233"/>
      <c r="I1380" s="233"/>
      <c r="J1380" s="11" t="s">
        <v>127</v>
      </c>
      <c r="K1380" s="7" t="s">
        <v>128</v>
      </c>
      <c r="L1380" s="7" t="s">
        <v>85</v>
      </c>
      <c r="M1380" s="73">
        <v>156</v>
      </c>
      <c r="N1380" s="257"/>
      <c r="O1380" s="233"/>
      <c r="P1380" s="238"/>
      <c r="Q1380" s="238"/>
      <c r="R1380" s="265"/>
      <c r="S1380" s="265"/>
      <c r="T1380" s="271"/>
      <c r="U1380" s="271"/>
      <c r="V1380" s="261"/>
      <c r="W1380" s="261"/>
      <c r="X1380" s="261"/>
      <c r="Y1380" s="261"/>
      <c r="Z1380" s="261"/>
      <c r="AA1380" s="261"/>
      <c r="AB1380" s="261"/>
      <c r="AC1380" s="239"/>
      <c r="AD1380" s="271"/>
      <c r="AE1380" s="261"/>
      <c r="AF1380" s="261"/>
      <c r="AG1380" s="239"/>
      <c r="AH1380" s="261"/>
      <c r="AI1380" s="261"/>
      <c r="AJ1380" s="271"/>
    </row>
    <row r="1381" spans="2:36" s="79" customFormat="1" ht="57" customHeight="1" x14ac:dyDescent="0.3">
      <c r="B1381" s="238" t="s">
        <v>795</v>
      </c>
      <c r="C1381" s="238" t="s">
        <v>796</v>
      </c>
      <c r="D1381" s="238" t="s">
        <v>66</v>
      </c>
      <c r="E1381" s="226" t="s">
        <v>67</v>
      </c>
      <c r="F1381" s="226" t="s">
        <v>800</v>
      </c>
      <c r="G1381" s="226" t="s">
        <v>69</v>
      </c>
      <c r="H1381" s="231" t="s">
        <v>70</v>
      </c>
      <c r="I1381" s="231" t="s">
        <v>98</v>
      </c>
      <c r="J1381" s="11" t="s">
        <v>113</v>
      </c>
      <c r="K1381" s="7" t="s">
        <v>114</v>
      </c>
      <c r="L1381" s="7" t="s">
        <v>115</v>
      </c>
      <c r="M1381" s="73">
        <v>2</v>
      </c>
      <c r="N1381" s="255" t="s">
        <v>108</v>
      </c>
      <c r="O1381" s="354" t="s">
        <v>501</v>
      </c>
      <c r="P1381" s="231" t="s">
        <v>75</v>
      </c>
      <c r="Q1381" s="231" t="s">
        <v>76</v>
      </c>
      <c r="R1381" s="262" t="s">
        <v>77</v>
      </c>
      <c r="S1381" s="262" t="s">
        <v>109</v>
      </c>
      <c r="T1381" s="266">
        <f>+V1381+Y1381</f>
        <v>151940</v>
      </c>
      <c r="U1381" s="266">
        <f>+T1381/2</f>
        <v>75970</v>
      </c>
      <c r="V1381" s="258">
        <v>75970</v>
      </c>
      <c r="W1381" s="258" t="s">
        <v>98</v>
      </c>
      <c r="X1381" s="258" t="s">
        <v>98</v>
      </c>
      <c r="Y1381" s="258">
        <v>75970</v>
      </c>
      <c r="Z1381" s="258" t="s">
        <v>98</v>
      </c>
      <c r="AA1381" s="258" t="s">
        <v>98</v>
      </c>
      <c r="AB1381" s="258">
        <v>12319.46</v>
      </c>
      <c r="AC1381" s="258" t="s">
        <v>80</v>
      </c>
      <c r="AD1381" s="266">
        <f>+V1381+Y1381</f>
        <v>151940</v>
      </c>
      <c r="AE1381" s="258" t="s">
        <v>98</v>
      </c>
      <c r="AF1381" s="266" t="s">
        <v>98</v>
      </c>
      <c r="AG1381" s="258" t="s">
        <v>33</v>
      </c>
      <c r="AH1381" s="258" t="s">
        <v>252</v>
      </c>
      <c r="AI1381" s="258" t="s">
        <v>166</v>
      </c>
      <c r="AJ1381" s="266"/>
    </row>
    <row r="1382" spans="2:36" s="79" customFormat="1" ht="61.2" customHeight="1" x14ac:dyDescent="0.3">
      <c r="B1382" s="238"/>
      <c r="C1382" s="238"/>
      <c r="D1382" s="238"/>
      <c r="E1382" s="234"/>
      <c r="F1382" s="234"/>
      <c r="G1382" s="234"/>
      <c r="H1382" s="232"/>
      <c r="I1382" s="232"/>
      <c r="J1382" s="11" t="s">
        <v>116</v>
      </c>
      <c r="K1382" s="7" t="s">
        <v>117</v>
      </c>
      <c r="L1382" s="7" t="s">
        <v>85</v>
      </c>
      <c r="M1382" s="73">
        <v>2</v>
      </c>
      <c r="N1382" s="256"/>
      <c r="O1382" s="355"/>
      <c r="P1382" s="232"/>
      <c r="Q1382" s="232"/>
      <c r="R1382" s="263"/>
      <c r="S1382" s="263"/>
      <c r="T1382" s="267"/>
      <c r="U1382" s="267"/>
      <c r="V1382" s="259"/>
      <c r="W1382" s="259"/>
      <c r="X1382" s="259"/>
      <c r="Y1382" s="259"/>
      <c r="Z1382" s="259"/>
      <c r="AA1382" s="259"/>
      <c r="AB1382" s="259"/>
      <c r="AC1382" s="259"/>
      <c r="AD1382" s="267"/>
      <c r="AE1382" s="259"/>
      <c r="AF1382" s="267"/>
      <c r="AG1382" s="259"/>
      <c r="AH1382" s="259"/>
      <c r="AI1382" s="259"/>
      <c r="AJ1382" s="267"/>
    </row>
    <row r="1383" spans="2:36" s="79" customFormat="1" ht="53.7" customHeight="1" x14ac:dyDescent="0.3">
      <c r="B1383" s="238"/>
      <c r="C1383" s="238"/>
      <c r="D1383" s="238"/>
      <c r="E1383" s="234"/>
      <c r="F1383" s="234"/>
      <c r="G1383" s="234"/>
      <c r="H1383" s="232"/>
      <c r="I1383" s="232"/>
      <c r="J1383" s="11" t="s">
        <v>208</v>
      </c>
      <c r="K1383" s="7" t="s">
        <v>118</v>
      </c>
      <c r="L1383" s="7" t="s">
        <v>119</v>
      </c>
      <c r="M1383" s="73">
        <v>2</v>
      </c>
      <c r="N1383" s="256"/>
      <c r="O1383" s="355"/>
      <c r="P1383" s="232"/>
      <c r="Q1383" s="232"/>
      <c r="R1383" s="263"/>
      <c r="S1383" s="263"/>
      <c r="T1383" s="267"/>
      <c r="U1383" s="267"/>
      <c r="V1383" s="259"/>
      <c r="W1383" s="259"/>
      <c r="X1383" s="259"/>
      <c r="Y1383" s="259"/>
      <c r="Z1383" s="259"/>
      <c r="AA1383" s="259"/>
      <c r="AB1383" s="259"/>
      <c r="AC1383" s="259"/>
      <c r="AD1383" s="267"/>
      <c r="AE1383" s="259"/>
      <c r="AF1383" s="267"/>
      <c r="AG1383" s="259"/>
      <c r="AH1383" s="259"/>
      <c r="AI1383" s="259"/>
      <c r="AJ1383" s="267"/>
    </row>
    <row r="1384" spans="2:36" s="79" customFormat="1" ht="40.200000000000003" customHeight="1" x14ac:dyDescent="0.3">
      <c r="B1384" s="238"/>
      <c r="C1384" s="238"/>
      <c r="D1384" s="238"/>
      <c r="E1384" s="273"/>
      <c r="F1384" s="273"/>
      <c r="G1384" s="273"/>
      <c r="H1384" s="233"/>
      <c r="I1384" s="233"/>
      <c r="J1384" s="11" t="s">
        <v>120</v>
      </c>
      <c r="K1384" s="7" t="s">
        <v>121</v>
      </c>
      <c r="L1384" s="7" t="s">
        <v>119</v>
      </c>
      <c r="M1384" s="73">
        <v>2</v>
      </c>
      <c r="N1384" s="257"/>
      <c r="O1384" s="356"/>
      <c r="P1384" s="233"/>
      <c r="Q1384" s="233"/>
      <c r="R1384" s="264"/>
      <c r="S1384" s="264"/>
      <c r="T1384" s="268"/>
      <c r="U1384" s="268"/>
      <c r="V1384" s="260"/>
      <c r="W1384" s="260"/>
      <c r="X1384" s="260"/>
      <c r="Y1384" s="260"/>
      <c r="Z1384" s="260"/>
      <c r="AA1384" s="260"/>
      <c r="AB1384" s="260"/>
      <c r="AC1384" s="260"/>
      <c r="AD1384" s="268"/>
      <c r="AE1384" s="260"/>
      <c r="AF1384" s="268"/>
      <c r="AG1384" s="260"/>
      <c r="AH1384" s="260"/>
      <c r="AI1384" s="260"/>
      <c r="AJ1384" s="268"/>
    </row>
    <row r="1385" spans="2:36" s="79" customFormat="1" ht="69" customHeight="1" x14ac:dyDescent="0.3">
      <c r="B1385" s="238" t="s">
        <v>797</v>
      </c>
      <c r="C1385" s="238" t="s">
        <v>798</v>
      </c>
      <c r="D1385" s="238" t="s">
        <v>66</v>
      </c>
      <c r="E1385" s="226" t="s">
        <v>67</v>
      </c>
      <c r="F1385" s="226" t="s">
        <v>799</v>
      </c>
      <c r="G1385" s="226" t="s">
        <v>147</v>
      </c>
      <c r="H1385" s="231" t="s">
        <v>70</v>
      </c>
      <c r="I1385" s="231" t="s">
        <v>98</v>
      </c>
      <c r="J1385" s="11" t="s">
        <v>111</v>
      </c>
      <c r="K1385" s="7" t="s">
        <v>112</v>
      </c>
      <c r="L1385" s="7" t="s">
        <v>85</v>
      </c>
      <c r="M1385" s="73">
        <v>3</v>
      </c>
      <c r="N1385" s="255" t="s">
        <v>108</v>
      </c>
      <c r="O1385" s="354" t="s">
        <v>501</v>
      </c>
      <c r="P1385" s="231" t="s">
        <v>75</v>
      </c>
      <c r="Q1385" s="231" t="s">
        <v>76</v>
      </c>
      <c r="R1385" s="262" t="s">
        <v>77</v>
      </c>
      <c r="S1385" s="262" t="s">
        <v>109</v>
      </c>
      <c r="T1385" s="266">
        <f>+V1385+Y1385</f>
        <v>85600</v>
      </c>
      <c r="U1385" s="266">
        <f>+T1385/3</f>
        <v>28533.333333333332</v>
      </c>
      <c r="V1385" s="258">
        <v>42800</v>
      </c>
      <c r="W1385" s="258" t="s">
        <v>98</v>
      </c>
      <c r="X1385" s="258" t="s">
        <v>98</v>
      </c>
      <c r="Y1385" s="258">
        <v>42800</v>
      </c>
      <c r="Z1385" s="258" t="s">
        <v>98</v>
      </c>
      <c r="AA1385" s="258" t="s">
        <v>98</v>
      </c>
      <c r="AB1385" s="258">
        <v>6940.55</v>
      </c>
      <c r="AC1385" s="258" t="s">
        <v>149</v>
      </c>
      <c r="AD1385" s="266">
        <f>+V1385+Y1385</f>
        <v>85600</v>
      </c>
      <c r="AE1385" s="258" t="s">
        <v>98</v>
      </c>
      <c r="AF1385" s="266" t="s">
        <v>98</v>
      </c>
      <c r="AG1385" s="258" t="s">
        <v>33</v>
      </c>
      <c r="AH1385" s="258" t="s">
        <v>252</v>
      </c>
      <c r="AI1385" s="258" t="s">
        <v>166</v>
      </c>
      <c r="AJ1385" s="266"/>
    </row>
    <row r="1386" spans="2:36" s="79" customFormat="1" ht="53.7" customHeight="1" x14ac:dyDescent="0.3">
      <c r="B1386" s="238"/>
      <c r="C1386" s="238"/>
      <c r="D1386" s="238"/>
      <c r="E1386" s="273"/>
      <c r="F1386" s="273"/>
      <c r="G1386" s="273"/>
      <c r="H1386" s="233"/>
      <c r="I1386" s="233"/>
      <c r="J1386" s="11" t="s">
        <v>127</v>
      </c>
      <c r="K1386" s="7" t="s">
        <v>128</v>
      </c>
      <c r="L1386" s="7" t="s">
        <v>85</v>
      </c>
      <c r="M1386" s="73">
        <v>15</v>
      </c>
      <c r="N1386" s="257"/>
      <c r="O1386" s="356"/>
      <c r="P1386" s="233"/>
      <c r="Q1386" s="233"/>
      <c r="R1386" s="264"/>
      <c r="S1386" s="264"/>
      <c r="T1386" s="268"/>
      <c r="U1386" s="268"/>
      <c r="V1386" s="260"/>
      <c r="W1386" s="260"/>
      <c r="X1386" s="260"/>
      <c r="Y1386" s="260"/>
      <c r="Z1386" s="260"/>
      <c r="AA1386" s="260"/>
      <c r="AB1386" s="260"/>
      <c r="AC1386" s="260"/>
      <c r="AD1386" s="268"/>
      <c r="AE1386" s="260"/>
      <c r="AF1386" s="268"/>
      <c r="AG1386" s="260"/>
      <c r="AH1386" s="260"/>
      <c r="AI1386" s="260"/>
      <c r="AJ1386" s="268"/>
    </row>
    <row r="1387" spans="2:36" s="79" customFormat="1" ht="131.69999999999999" customHeight="1" x14ac:dyDescent="0.3">
      <c r="B1387" s="231" t="s">
        <v>992</v>
      </c>
      <c r="C1387" s="231" t="s">
        <v>792</v>
      </c>
      <c r="D1387" s="231" t="s">
        <v>66</v>
      </c>
      <c r="E1387" s="226" t="s">
        <v>67</v>
      </c>
      <c r="F1387" s="226" t="s">
        <v>799</v>
      </c>
      <c r="G1387" s="226" t="s">
        <v>147</v>
      </c>
      <c r="H1387" s="231" t="s">
        <v>70</v>
      </c>
      <c r="I1387" s="231" t="s">
        <v>98</v>
      </c>
      <c r="J1387" s="11" t="s">
        <v>207</v>
      </c>
      <c r="K1387" s="7" t="s">
        <v>107</v>
      </c>
      <c r="L1387" s="7" t="s">
        <v>86</v>
      </c>
      <c r="M1387" s="73">
        <v>40</v>
      </c>
      <c r="N1387" s="255" t="s">
        <v>108</v>
      </c>
      <c r="O1387" s="231" t="s">
        <v>501</v>
      </c>
      <c r="P1387" s="238" t="s">
        <v>75</v>
      </c>
      <c r="Q1387" s="238" t="s">
        <v>76</v>
      </c>
      <c r="R1387" s="265" t="s">
        <v>77</v>
      </c>
      <c r="S1387" s="265" t="s">
        <v>109</v>
      </c>
      <c r="T1387" s="271">
        <f>V1387+Y1387</f>
        <v>378703.62</v>
      </c>
      <c r="U1387" s="271"/>
      <c r="V1387" s="261">
        <v>189351.81</v>
      </c>
      <c r="W1387" s="261" t="s">
        <v>79</v>
      </c>
      <c r="X1387" s="261" t="s">
        <v>79</v>
      </c>
      <c r="Y1387" s="261">
        <v>189351.81</v>
      </c>
      <c r="Z1387" s="261" t="s">
        <v>98</v>
      </c>
      <c r="AA1387" s="261" t="s">
        <v>79</v>
      </c>
      <c r="AB1387" s="261">
        <v>30705.7</v>
      </c>
      <c r="AC1387" s="239" t="s">
        <v>149</v>
      </c>
      <c r="AD1387" s="271">
        <f>+V1387+Y1387</f>
        <v>378703.62</v>
      </c>
      <c r="AE1387" s="261" t="s">
        <v>98</v>
      </c>
      <c r="AF1387" s="261" t="s">
        <v>79</v>
      </c>
      <c r="AG1387" s="239" t="s">
        <v>33</v>
      </c>
      <c r="AH1387" s="261" t="s">
        <v>253</v>
      </c>
      <c r="AI1387" s="261" t="s">
        <v>166</v>
      </c>
      <c r="AJ1387" s="271"/>
    </row>
    <row r="1388" spans="2:36" s="79" customFormat="1" ht="58.5" customHeight="1" x14ac:dyDescent="0.3">
      <c r="B1388" s="232"/>
      <c r="C1388" s="232"/>
      <c r="D1388" s="232"/>
      <c r="E1388" s="234"/>
      <c r="F1388" s="234"/>
      <c r="G1388" s="234"/>
      <c r="H1388" s="232"/>
      <c r="I1388" s="232"/>
      <c r="J1388" s="11" t="s">
        <v>111</v>
      </c>
      <c r="K1388" s="7" t="s">
        <v>112</v>
      </c>
      <c r="L1388" s="7" t="s">
        <v>85</v>
      </c>
      <c r="M1388" s="73">
        <v>7</v>
      </c>
      <c r="N1388" s="256"/>
      <c r="O1388" s="232"/>
      <c r="P1388" s="238"/>
      <c r="Q1388" s="238"/>
      <c r="R1388" s="265"/>
      <c r="S1388" s="265"/>
      <c r="T1388" s="271"/>
      <c r="U1388" s="271"/>
      <c r="V1388" s="261"/>
      <c r="W1388" s="261"/>
      <c r="X1388" s="261"/>
      <c r="Y1388" s="261"/>
      <c r="Z1388" s="261"/>
      <c r="AA1388" s="261"/>
      <c r="AB1388" s="261"/>
      <c r="AC1388" s="239"/>
      <c r="AD1388" s="271"/>
      <c r="AE1388" s="261"/>
      <c r="AF1388" s="261"/>
      <c r="AG1388" s="239"/>
      <c r="AH1388" s="261"/>
      <c r="AI1388" s="261"/>
      <c r="AJ1388" s="271"/>
    </row>
    <row r="1389" spans="2:36" s="79" customFormat="1" ht="45.6" customHeight="1" x14ac:dyDescent="0.3">
      <c r="B1389" s="233"/>
      <c r="C1389" s="233"/>
      <c r="D1389" s="233"/>
      <c r="E1389" s="273"/>
      <c r="F1389" s="273"/>
      <c r="G1389" s="273"/>
      <c r="H1389" s="233"/>
      <c r="I1389" s="233"/>
      <c r="J1389" s="11" t="s">
        <v>127</v>
      </c>
      <c r="K1389" s="7" t="s">
        <v>128</v>
      </c>
      <c r="L1389" s="7" t="s">
        <v>85</v>
      </c>
      <c r="M1389" s="73">
        <v>185</v>
      </c>
      <c r="N1389" s="257"/>
      <c r="O1389" s="233"/>
      <c r="P1389" s="238"/>
      <c r="Q1389" s="238"/>
      <c r="R1389" s="265"/>
      <c r="S1389" s="265"/>
      <c r="T1389" s="271"/>
      <c r="U1389" s="271"/>
      <c r="V1389" s="261"/>
      <c r="W1389" s="261"/>
      <c r="X1389" s="261"/>
      <c r="Y1389" s="261"/>
      <c r="Z1389" s="261"/>
      <c r="AA1389" s="261"/>
      <c r="AB1389" s="261"/>
      <c r="AC1389" s="239"/>
      <c r="AD1389" s="271"/>
      <c r="AE1389" s="261"/>
      <c r="AF1389" s="261"/>
      <c r="AG1389" s="239"/>
      <c r="AH1389" s="261"/>
      <c r="AI1389" s="261"/>
      <c r="AJ1389" s="271"/>
    </row>
    <row r="1390" spans="2:36" s="79" customFormat="1" ht="96.6" x14ac:dyDescent="0.3">
      <c r="B1390" s="231" t="s">
        <v>843</v>
      </c>
      <c r="C1390" s="234" t="s">
        <v>850</v>
      </c>
      <c r="D1390" s="231" t="s">
        <v>66</v>
      </c>
      <c r="E1390" s="226" t="s">
        <v>67</v>
      </c>
      <c r="F1390" s="227" t="s">
        <v>134</v>
      </c>
      <c r="G1390" s="227" t="s">
        <v>147</v>
      </c>
      <c r="H1390" s="231" t="s">
        <v>70</v>
      </c>
      <c r="I1390" s="238" t="s">
        <v>79</v>
      </c>
      <c r="J1390" s="72" t="s">
        <v>207</v>
      </c>
      <c r="K1390" s="22" t="s">
        <v>107</v>
      </c>
      <c r="L1390" s="22" t="s">
        <v>86</v>
      </c>
      <c r="M1390" s="73">
        <v>40</v>
      </c>
      <c r="N1390" s="235" t="s">
        <v>641</v>
      </c>
      <c r="O1390" s="235" t="s">
        <v>844</v>
      </c>
      <c r="P1390" s="233" t="s">
        <v>75</v>
      </c>
      <c r="Q1390" s="233" t="s">
        <v>76</v>
      </c>
      <c r="R1390" s="264" t="s">
        <v>77</v>
      </c>
      <c r="S1390" s="264" t="s">
        <v>109</v>
      </c>
      <c r="T1390" s="268">
        <f>Y1390+V1390</f>
        <v>256800</v>
      </c>
      <c r="U1390" s="268">
        <f>+T1390/M1391</f>
        <v>64200</v>
      </c>
      <c r="V1390" s="623">
        <v>218280</v>
      </c>
      <c r="W1390" s="260" t="s">
        <v>98</v>
      </c>
      <c r="X1390" s="260" t="s">
        <v>79</v>
      </c>
      <c r="Y1390" s="623">
        <v>38520</v>
      </c>
      <c r="Z1390" s="260" t="s">
        <v>98</v>
      </c>
      <c r="AA1390" s="260" t="s">
        <v>79</v>
      </c>
      <c r="AB1390" s="456">
        <v>94980.81</v>
      </c>
      <c r="AC1390" s="249" t="s">
        <v>149</v>
      </c>
      <c r="AD1390" s="275" t="s">
        <v>98</v>
      </c>
      <c r="AE1390" s="276">
        <f>+V1390+Y1390</f>
        <v>256800</v>
      </c>
      <c r="AF1390" s="233" t="s">
        <v>79</v>
      </c>
      <c r="AG1390" s="249" t="s">
        <v>33</v>
      </c>
      <c r="AH1390" s="294" t="s">
        <v>845</v>
      </c>
      <c r="AI1390" s="294" t="s">
        <v>161</v>
      </c>
      <c r="AJ1390" s="268"/>
    </row>
    <row r="1391" spans="2:36" s="79" customFormat="1" ht="65.7" customHeight="1" x14ac:dyDescent="0.3">
      <c r="B1391" s="232"/>
      <c r="C1391" s="234"/>
      <c r="D1391" s="232"/>
      <c r="E1391" s="234"/>
      <c r="F1391" s="227"/>
      <c r="G1391" s="227"/>
      <c r="H1391" s="232"/>
      <c r="I1391" s="238"/>
      <c r="J1391" s="11" t="s">
        <v>111</v>
      </c>
      <c r="K1391" s="7" t="s">
        <v>112</v>
      </c>
      <c r="L1391" s="7" t="s">
        <v>85</v>
      </c>
      <c r="M1391" s="73">
        <v>4</v>
      </c>
      <c r="N1391" s="435"/>
      <c r="O1391" s="235"/>
      <c r="P1391" s="238"/>
      <c r="Q1391" s="238"/>
      <c r="R1391" s="265"/>
      <c r="S1391" s="265"/>
      <c r="T1391" s="271"/>
      <c r="U1391" s="271"/>
      <c r="V1391" s="624"/>
      <c r="W1391" s="261"/>
      <c r="X1391" s="261"/>
      <c r="Y1391" s="624"/>
      <c r="Z1391" s="261"/>
      <c r="AA1391" s="261"/>
      <c r="AB1391" s="456"/>
      <c r="AC1391" s="239"/>
      <c r="AD1391" s="275"/>
      <c r="AE1391" s="278"/>
      <c r="AF1391" s="238"/>
      <c r="AG1391" s="239"/>
      <c r="AH1391" s="294"/>
      <c r="AI1391" s="294"/>
      <c r="AJ1391" s="271"/>
    </row>
    <row r="1392" spans="2:36" s="79" customFormat="1" ht="48.6" customHeight="1" x14ac:dyDescent="0.3">
      <c r="B1392" s="233"/>
      <c r="C1392" s="273"/>
      <c r="D1392" s="232"/>
      <c r="E1392" s="234"/>
      <c r="F1392" s="227"/>
      <c r="G1392" s="227"/>
      <c r="H1392" s="233"/>
      <c r="I1392" s="238"/>
      <c r="J1392" s="11" t="s">
        <v>127</v>
      </c>
      <c r="K1392" s="7" t="s">
        <v>128</v>
      </c>
      <c r="L1392" s="7" t="s">
        <v>85</v>
      </c>
      <c r="M1392" s="73">
        <v>120</v>
      </c>
      <c r="N1392" s="435"/>
      <c r="O1392" s="235"/>
      <c r="P1392" s="238"/>
      <c r="Q1392" s="238"/>
      <c r="R1392" s="265"/>
      <c r="S1392" s="265"/>
      <c r="T1392" s="271"/>
      <c r="U1392" s="271"/>
      <c r="V1392" s="487"/>
      <c r="W1392" s="261"/>
      <c r="X1392" s="261"/>
      <c r="Y1392" s="487"/>
      <c r="Z1392" s="261"/>
      <c r="AA1392" s="261"/>
      <c r="AB1392" s="456"/>
      <c r="AC1392" s="239"/>
      <c r="AD1392" s="276"/>
      <c r="AE1392" s="278"/>
      <c r="AF1392" s="238"/>
      <c r="AG1392" s="239"/>
      <c r="AH1392" s="294"/>
      <c r="AI1392" s="294"/>
      <c r="AJ1392" s="271"/>
    </row>
    <row r="1393" spans="2:36" s="79" customFormat="1" ht="133.5" customHeight="1" x14ac:dyDescent="0.3">
      <c r="B1393" s="306" t="s">
        <v>1063</v>
      </c>
      <c r="C1393" s="322" t="s">
        <v>849</v>
      </c>
      <c r="D1393" s="306" t="s">
        <v>66</v>
      </c>
      <c r="E1393" s="313" t="s">
        <v>67</v>
      </c>
      <c r="F1393" s="322" t="s">
        <v>134</v>
      </c>
      <c r="G1393" s="322" t="s">
        <v>147</v>
      </c>
      <c r="H1393" s="306" t="s">
        <v>70</v>
      </c>
      <c r="I1393" s="270" t="s">
        <v>79</v>
      </c>
      <c r="J1393" s="59" t="s">
        <v>207</v>
      </c>
      <c r="K1393" s="60" t="s">
        <v>107</v>
      </c>
      <c r="L1393" s="60" t="s">
        <v>86</v>
      </c>
      <c r="M1393" s="76">
        <v>40</v>
      </c>
      <c r="N1393" s="323" t="s">
        <v>641</v>
      </c>
      <c r="O1393" s="323" t="s">
        <v>844</v>
      </c>
      <c r="P1393" s="308" t="s">
        <v>75</v>
      </c>
      <c r="Q1393" s="308" t="s">
        <v>76</v>
      </c>
      <c r="R1393" s="437" t="s">
        <v>77</v>
      </c>
      <c r="S1393" s="437" t="s">
        <v>109</v>
      </c>
      <c r="T1393" s="291">
        <f>Y1393+V1393</f>
        <v>42800</v>
      </c>
      <c r="U1393" s="291">
        <f>+T1393/M1394</f>
        <v>42800</v>
      </c>
      <c r="V1393" s="454">
        <v>36380</v>
      </c>
      <c r="W1393" s="282" t="s">
        <v>98</v>
      </c>
      <c r="X1393" s="282" t="s">
        <v>79</v>
      </c>
      <c r="Y1393" s="454">
        <v>6420</v>
      </c>
      <c r="Z1393" s="282" t="s">
        <v>98</v>
      </c>
      <c r="AA1393" s="282" t="s">
        <v>79</v>
      </c>
      <c r="AB1393" s="454">
        <v>15830.14</v>
      </c>
      <c r="AC1393" s="325" t="s">
        <v>149</v>
      </c>
      <c r="AD1393" s="359" t="s">
        <v>98</v>
      </c>
      <c r="AE1393" s="360">
        <f>+V1393+Y1393</f>
        <v>42800</v>
      </c>
      <c r="AF1393" s="308" t="s">
        <v>79</v>
      </c>
      <c r="AG1393" s="325" t="s">
        <v>33</v>
      </c>
      <c r="AH1393" s="326" t="s">
        <v>176</v>
      </c>
      <c r="AI1393" s="326" t="s">
        <v>161</v>
      </c>
      <c r="AJ1393" s="291"/>
    </row>
    <row r="1394" spans="2:36" s="79" customFormat="1" ht="76.5" customHeight="1" x14ac:dyDescent="0.3">
      <c r="B1394" s="307"/>
      <c r="C1394" s="322"/>
      <c r="D1394" s="307"/>
      <c r="E1394" s="314"/>
      <c r="F1394" s="322"/>
      <c r="G1394" s="322"/>
      <c r="H1394" s="307"/>
      <c r="I1394" s="270"/>
      <c r="J1394" s="20" t="s">
        <v>111</v>
      </c>
      <c r="K1394" s="27" t="s">
        <v>112</v>
      </c>
      <c r="L1394" s="27" t="s">
        <v>85</v>
      </c>
      <c r="M1394" s="76">
        <v>1</v>
      </c>
      <c r="N1394" s="373"/>
      <c r="O1394" s="323"/>
      <c r="P1394" s="270"/>
      <c r="Q1394" s="270"/>
      <c r="R1394" s="310"/>
      <c r="S1394" s="310"/>
      <c r="T1394" s="286"/>
      <c r="U1394" s="286"/>
      <c r="V1394" s="454"/>
      <c r="W1394" s="269"/>
      <c r="X1394" s="269"/>
      <c r="Y1394" s="454"/>
      <c r="Z1394" s="269"/>
      <c r="AA1394" s="269"/>
      <c r="AB1394" s="454"/>
      <c r="AC1394" s="279"/>
      <c r="AD1394" s="359"/>
      <c r="AE1394" s="295"/>
      <c r="AF1394" s="270"/>
      <c r="AG1394" s="279"/>
      <c r="AH1394" s="326"/>
      <c r="AI1394" s="326"/>
      <c r="AJ1394" s="286"/>
    </row>
    <row r="1395" spans="2:36" s="79" customFormat="1" ht="48.6" customHeight="1" x14ac:dyDescent="0.3">
      <c r="B1395" s="308"/>
      <c r="C1395" s="322"/>
      <c r="D1395" s="307"/>
      <c r="E1395" s="314"/>
      <c r="F1395" s="322"/>
      <c r="G1395" s="322"/>
      <c r="H1395" s="308"/>
      <c r="I1395" s="270"/>
      <c r="J1395" s="20" t="s">
        <v>127</v>
      </c>
      <c r="K1395" s="27" t="s">
        <v>128</v>
      </c>
      <c r="L1395" s="27" t="s">
        <v>85</v>
      </c>
      <c r="M1395" s="76">
        <v>20</v>
      </c>
      <c r="N1395" s="373"/>
      <c r="O1395" s="323"/>
      <c r="P1395" s="270"/>
      <c r="Q1395" s="270"/>
      <c r="R1395" s="310"/>
      <c r="S1395" s="310"/>
      <c r="T1395" s="286"/>
      <c r="U1395" s="286"/>
      <c r="V1395" s="454"/>
      <c r="W1395" s="269"/>
      <c r="X1395" s="269"/>
      <c r="Y1395" s="454"/>
      <c r="Z1395" s="269"/>
      <c r="AA1395" s="269"/>
      <c r="AB1395" s="454"/>
      <c r="AC1395" s="279"/>
      <c r="AD1395" s="360"/>
      <c r="AE1395" s="295"/>
      <c r="AF1395" s="270"/>
      <c r="AG1395" s="279"/>
      <c r="AH1395" s="326"/>
      <c r="AI1395" s="326"/>
      <c r="AJ1395" s="286"/>
    </row>
    <row r="1396" spans="2:36" s="79" customFormat="1" ht="96.6" x14ac:dyDescent="0.3">
      <c r="B1396" s="306" t="s">
        <v>1064</v>
      </c>
      <c r="C1396" s="323" t="s">
        <v>848</v>
      </c>
      <c r="D1396" s="306" t="s">
        <v>66</v>
      </c>
      <c r="E1396" s="313" t="s">
        <v>67</v>
      </c>
      <c r="F1396" s="322" t="s">
        <v>134</v>
      </c>
      <c r="G1396" s="322" t="s">
        <v>147</v>
      </c>
      <c r="H1396" s="306" t="s">
        <v>70</v>
      </c>
      <c r="I1396" s="270" t="s">
        <v>79</v>
      </c>
      <c r="J1396" s="59" t="s">
        <v>207</v>
      </c>
      <c r="K1396" s="60" t="s">
        <v>107</v>
      </c>
      <c r="L1396" s="60" t="s">
        <v>86</v>
      </c>
      <c r="M1396" s="76">
        <v>40</v>
      </c>
      <c r="N1396" s="323" t="s">
        <v>641</v>
      </c>
      <c r="O1396" s="323" t="s">
        <v>844</v>
      </c>
      <c r="P1396" s="308" t="s">
        <v>75</v>
      </c>
      <c r="Q1396" s="308" t="s">
        <v>76</v>
      </c>
      <c r="R1396" s="437" t="s">
        <v>77</v>
      </c>
      <c r="S1396" s="437" t="s">
        <v>109</v>
      </c>
      <c r="T1396" s="291">
        <f>Y1396+V1396</f>
        <v>128400</v>
      </c>
      <c r="U1396" s="291">
        <f>+T1396/M1397</f>
        <v>64200</v>
      </c>
      <c r="V1396" s="454">
        <v>109140</v>
      </c>
      <c r="W1396" s="282" t="s">
        <v>98</v>
      </c>
      <c r="X1396" s="282" t="s">
        <v>79</v>
      </c>
      <c r="Y1396" s="454">
        <v>19260</v>
      </c>
      <c r="Z1396" s="282" t="s">
        <v>98</v>
      </c>
      <c r="AA1396" s="282" t="s">
        <v>79</v>
      </c>
      <c r="AB1396" s="454">
        <v>47490.42</v>
      </c>
      <c r="AC1396" s="325" t="s">
        <v>149</v>
      </c>
      <c r="AD1396" s="359" t="s">
        <v>98</v>
      </c>
      <c r="AE1396" s="360">
        <f>+V1396+Y1396</f>
        <v>128400</v>
      </c>
      <c r="AF1396" s="308" t="s">
        <v>79</v>
      </c>
      <c r="AG1396" s="325" t="s">
        <v>33</v>
      </c>
      <c r="AH1396" s="326" t="s">
        <v>846</v>
      </c>
      <c r="AI1396" s="326" t="s">
        <v>161</v>
      </c>
      <c r="AJ1396" s="291"/>
    </row>
    <row r="1397" spans="2:36" s="79" customFormat="1" ht="41.4" x14ac:dyDescent="0.3">
      <c r="B1397" s="307"/>
      <c r="C1397" s="323"/>
      <c r="D1397" s="307"/>
      <c r="E1397" s="314"/>
      <c r="F1397" s="322"/>
      <c r="G1397" s="322"/>
      <c r="H1397" s="307"/>
      <c r="I1397" s="270"/>
      <c r="J1397" s="20" t="s">
        <v>111</v>
      </c>
      <c r="K1397" s="27" t="s">
        <v>112</v>
      </c>
      <c r="L1397" s="27" t="s">
        <v>85</v>
      </c>
      <c r="M1397" s="76">
        <v>2</v>
      </c>
      <c r="N1397" s="373"/>
      <c r="O1397" s="323"/>
      <c r="P1397" s="270"/>
      <c r="Q1397" s="270"/>
      <c r="R1397" s="310"/>
      <c r="S1397" s="310"/>
      <c r="T1397" s="286"/>
      <c r="U1397" s="286"/>
      <c r="V1397" s="454"/>
      <c r="W1397" s="269"/>
      <c r="X1397" s="269"/>
      <c r="Y1397" s="454"/>
      <c r="Z1397" s="269"/>
      <c r="AA1397" s="269"/>
      <c r="AB1397" s="454"/>
      <c r="AC1397" s="279"/>
      <c r="AD1397" s="359"/>
      <c r="AE1397" s="295"/>
      <c r="AF1397" s="270"/>
      <c r="AG1397" s="279"/>
      <c r="AH1397" s="326"/>
      <c r="AI1397" s="326"/>
      <c r="AJ1397" s="286"/>
    </row>
    <row r="1398" spans="2:36" s="79" customFormat="1" ht="48.6" customHeight="1" x14ac:dyDescent="0.3">
      <c r="B1398" s="308"/>
      <c r="C1398" s="323"/>
      <c r="D1398" s="307"/>
      <c r="E1398" s="314"/>
      <c r="F1398" s="322"/>
      <c r="G1398" s="322"/>
      <c r="H1398" s="308"/>
      <c r="I1398" s="270"/>
      <c r="J1398" s="20" t="s">
        <v>127</v>
      </c>
      <c r="K1398" s="27" t="s">
        <v>128</v>
      </c>
      <c r="L1398" s="27" t="s">
        <v>85</v>
      </c>
      <c r="M1398" s="76">
        <v>60</v>
      </c>
      <c r="N1398" s="373"/>
      <c r="O1398" s="323"/>
      <c r="P1398" s="270"/>
      <c r="Q1398" s="270"/>
      <c r="R1398" s="310"/>
      <c r="S1398" s="310"/>
      <c r="T1398" s="286"/>
      <c r="U1398" s="286"/>
      <c r="V1398" s="454"/>
      <c r="W1398" s="269"/>
      <c r="X1398" s="269"/>
      <c r="Y1398" s="454"/>
      <c r="Z1398" s="269"/>
      <c r="AA1398" s="269"/>
      <c r="AB1398" s="454"/>
      <c r="AC1398" s="279"/>
      <c r="AD1398" s="360"/>
      <c r="AE1398" s="295"/>
      <c r="AF1398" s="270"/>
      <c r="AG1398" s="279"/>
      <c r="AH1398" s="326"/>
      <c r="AI1398" s="326"/>
      <c r="AJ1398" s="286"/>
    </row>
    <row r="1399" spans="2:36" s="109" customFormat="1" ht="48.6" customHeight="1" x14ac:dyDescent="0.3">
      <c r="B1399" s="306" t="s">
        <v>842</v>
      </c>
      <c r="C1399" s="323" t="s">
        <v>847</v>
      </c>
      <c r="D1399" s="270" t="s">
        <v>66</v>
      </c>
      <c r="E1399" s="313" t="s">
        <v>67</v>
      </c>
      <c r="F1399" s="322" t="s">
        <v>132</v>
      </c>
      <c r="G1399" s="322" t="s">
        <v>69</v>
      </c>
      <c r="H1399" s="214" t="s">
        <v>70</v>
      </c>
      <c r="I1399" s="270" t="s">
        <v>98</v>
      </c>
      <c r="J1399" s="20" t="s">
        <v>113</v>
      </c>
      <c r="K1399" s="176" t="s">
        <v>114</v>
      </c>
      <c r="L1399" s="27" t="s">
        <v>115</v>
      </c>
      <c r="M1399" s="61">
        <v>1</v>
      </c>
      <c r="N1399" s="323" t="s">
        <v>641</v>
      </c>
      <c r="O1399" s="323" t="s">
        <v>844</v>
      </c>
      <c r="P1399" s="381" t="s">
        <v>75</v>
      </c>
      <c r="Q1399" s="381" t="s">
        <v>76</v>
      </c>
      <c r="R1399" s="381" t="s">
        <v>77</v>
      </c>
      <c r="S1399" s="310" t="s">
        <v>109</v>
      </c>
      <c r="T1399" s="286">
        <f>V1399+Y1399</f>
        <v>75970</v>
      </c>
      <c r="U1399" s="286">
        <f>+T1399/M1400</f>
        <v>75970</v>
      </c>
      <c r="V1399" s="455">
        <v>64574.5</v>
      </c>
      <c r="W1399" s="269" t="s">
        <v>98</v>
      </c>
      <c r="X1399" s="269" t="s">
        <v>98</v>
      </c>
      <c r="Y1399" s="455">
        <v>11395.5</v>
      </c>
      <c r="Z1399" s="269" t="s">
        <v>98</v>
      </c>
      <c r="AA1399" s="269" t="s">
        <v>98</v>
      </c>
      <c r="AB1399" s="455">
        <v>28098.49</v>
      </c>
      <c r="AC1399" s="279" t="s">
        <v>80</v>
      </c>
      <c r="AD1399" s="358" t="s">
        <v>98</v>
      </c>
      <c r="AE1399" s="269">
        <f>+V1399+Y1399</f>
        <v>75970</v>
      </c>
      <c r="AF1399" s="286" t="s">
        <v>98</v>
      </c>
      <c r="AG1399" s="269" t="s">
        <v>33</v>
      </c>
      <c r="AH1399" s="326" t="s">
        <v>246</v>
      </c>
      <c r="AI1399" s="326" t="s">
        <v>247</v>
      </c>
      <c r="AJ1399" s="289"/>
    </row>
    <row r="1400" spans="2:36" s="109" customFormat="1" ht="55.2" x14ac:dyDescent="0.3">
      <c r="B1400" s="307"/>
      <c r="C1400" s="323"/>
      <c r="D1400" s="270"/>
      <c r="E1400" s="314"/>
      <c r="F1400" s="322"/>
      <c r="G1400" s="322"/>
      <c r="H1400" s="215"/>
      <c r="I1400" s="270"/>
      <c r="J1400" s="20" t="s">
        <v>116</v>
      </c>
      <c r="K1400" s="176" t="s">
        <v>117</v>
      </c>
      <c r="L1400" s="27" t="s">
        <v>85</v>
      </c>
      <c r="M1400" s="61">
        <v>1</v>
      </c>
      <c r="N1400" s="323"/>
      <c r="O1400" s="323"/>
      <c r="P1400" s="382"/>
      <c r="Q1400" s="382"/>
      <c r="R1400" s="382"/>
      <c r="S1400" s="310"/>
      <c r="T1400" s="286"/>
      <c r="U1400" s="286"/>
      <c r="V1400" s="455"/>
      <c r="W1400" s="269"/>
      <c r="X1400" s="269"/>
      <c r="Y1400" s="455"/>
      <c r="Z1400" s="269"/>
      <c r="AA1400" s="269"/>
      <c r="AB1400" s="455"/>
      <c r="AC1400" s="279"/>
      <c r="AD1400" s="359"/>
      <c r="AE1400" s="269"/>
      <c r="AF1400" s="286"/>
      <c r="AG1400" s="269"/>
      <c r="AH1400" s="326"/>
      <c r="AI1400" s="326"/>
      <c r="AJ1400" s="290"/>
    </row>
    <row r="1401" spans="2:36" s="109" customFormat="1" ht="41.4" x14ac:dyDescent="0.3">
      <c r="B1401" s="307"/>
      <c r="C1401" s="323"/>
      <c r="D1401" s="270"/>
      <c r="E1401" s="314"/>
      <c r="F1401" s="322"/>
      <c r="G1401" s="322"/>
      <c r="H1401" s="215"/>
      <c r="I1401" s="270"/>
      <c r="J1401" s="20" t="s">
        <v>208</v>
      </c>
      <c r="K1401" s="176" t="s">
        <v>118</v>
      </c>
      <c r="L1401" s="27" t="s">
        <v>119</v>
      </c>
      <c r="M1401" s="61">
        <v>1</v>
      </c>
      <c r="N1401" s="323"/>
      <c r="O1401" s="323"/>
      <c r="P1401" s="382"/>
      <c r="Q1401" s="382"/>
      <c r="R1401" s="382"/>
      <c r="S1401" s="310"/>
      <c r="T1401" s="286"/>
      <c r="U1401" s="286"/>
      <c r="V1401" s="455"/>
      <c r="W1401" s="269"/>
      <c r="X1401" s="269"/>
      <c r="Y1401" s="455"/>
      <c r="Z1401" s="269"/>
      <c r="AA1401" s="269"/>
      <c r="AB1401" s="455"/>
      <c r="AC1401" s="279"/>
      <c r="AD1401" s="359"/>
      <c r="AE1401" s="269"/>
      <c r="AF1401" s="286"/>
      <c r="AG1401" s="269"/>
      <c r="AH1401" s="326"/>
      <c r="AI1401" s="326"/>
      <c r="AJ1401" s="290"/>
    </row>
    <row r="1402" spans="2:36" s="109" customFormat="1" ht="48.6" customHeight="1" x14ac:dyDescent="0.3">
      <c r="B1402" s="308"/>
      <c r="C1402" s="323"/>
      <c r="D1402" s="270"/>
      <c r="E1402" s="315"/>
      <c r="F1402" s="322"/>
      <c r="G1402" s="322"/>
      <c r="H1402" s="216"/>
      <c r="I1402" s="270"/>
      <c r="J1402" s="20" t="s">
        <v>120</v>
      </c>
      <c r="K1402" s="176" t="s">
        <v>121</v>
      </c>
      <c r="L1402" s="27" t="s">
        <v>119</v>
      </c>
      <c r="M1402" s="61">
        <v>1</v>
      </c>
      <c r="N1402" s="373"/>
      <c r="O1402" s="373"/>
      <c r="P1402" s="434"/>
      <c r="Q1402" s="434"/>
      <c r="R1402" s="434"/>
      <c r="S1402" s="310"/>
      <c r="T1402" s="286"/>
      <c r="U1402" s="286"/>
      <c r="V1402" s="455"/>
      <c r="W1402" s="269"/>
      <c r="X1402" s="269"/>
      <c r="Y1402" s="455"/>
      <c r="Z1402" s="269"/>
      <c r="AA1402" s="269"/>
      <c r="AB1402" s="455"/>
      <c r="AC1402" s="279"/>
      <c r="AD1402" s="360"/>
      <c r="AE1402" s="269"/>
      <c r="AF1402" s="286"/>
      <c r="AG1402" s="269"/>
      <c r="AH1402" s="326"/>
      <c r="AI1402" s="326"/>
      <c r="AJ1402" s="291"/>
    </row>
    <row r="1403" spans="2:36" s="79" customFormat="1" ht="96.6" x14ac:dyDescent="0.3">
      <c r="B1403" s="231" t="s">
        <v>940</v>
      </c>
      <c r="C1403" s="226" t="s">
        <v>850</v>
      </c>
      <c r="D1403" s="231" t="s">
        <v>66</v>
      </c>
      <c r="E1403" s="226" t="s">
        <v>67</v>
      </c>
      <c r="F1403" s="227" t="s">
        <v>134</v>
      </c>
      <c r="G1403" s="227" t="s">
        <v>147</v>
      </c>
      <c r="H1403" s="231" t="s">
        <v>70</v>
      </c>
      <c r="I1403" s="238" t="s">
        <v>79</v>
      </c>
      <c r="J1403" s="11" t="s">
        <v>207</v>
      </c>
      <c r="K1403" s="7" t="s">
        <v>107</v>
      </c>
      <c r="L1403" s="7" t="s">
        <v>86</v>
      </c>
      <c r="M1403" s="63">
        <v>40</v>
      </c>
      <c r="N1403" s="235" t="s">
        <v>641</v>
      </c>
      <c r="O1403" s="235" t="s">
        <v>844</v>
      </c>
      <c r="P1403" s="238" t="s">
        <v>75</v>
      </c>
      <c r="Q1403" s="238" t="s">
        <v>76</v>
      </c>
      <c r="R1403" s="265" t="s">
        <v>77</v>
      </c>
      <c r="S1403" s="265" t="s">
        <v>109</v>
      </c>
      <c r="T1403" s="271">
        <f>Y1403+V1403</f>
        <v>193437.66999999998</v>
      </c>
      <c r="U1403" s="271">
        <f>+T1403/M1404</f>
        <v>64479.223333333328</v>
      </c>
      <c r="V1403" s="623">
        <v>164422.01999999999</v>
      </c>
      <c r="W1403" s="261" t="s">
        <v>98</v>
      </c>
      <c r="X1403" s="261" t="s">
        <v>79</v>
      </c>
      <c r="Y1403" s="623">
        <v>29015.65</v>
      </c>
      <c r="Z1403" s="261" t="s">
        <v>98</v>
      </c>
      <c r="AA1403" s="261" t="s">
        <v>79</v>
      </c>
      <c r="AB1403" s="456">
        <v>71545.429999999993</v>
      </c>
      <c r="AC1403" s="239" t="s">
        <v>149</v>
      </c>
      <c r="AD1403" s="274" t="s">
        <v>98</v>
      </c>
      <c r="AE1403" s="278">
        <f>+V1403+Y1403</f>
        <v>193437.66999999998</v>
      </c>
      <c r="AF1403" s="238" t="s">
        <v>79</v>
      </c>
      <c r="AG1403" s="239" t="s">
        <v>33</v>
      </c>
      <c r="AH1403" s="294" t="s">
        <v>179</v>
      </c>
      <c r="AI1403" s="294" t="s">
        <v>294</v>
      </c>
      <c r="AJ1403" s="271"/>
    </row>
    <row r="1404" spans="2:36" s="79" customFormat="1" ht="65.7" customHeight="1" x14ac:dyDescent="0.3">
      <c r="B1404" s="232"/>
      <c r="C1404" s="234"/>
      <c r="D1404" s="232"/>
      <c r="E1404" s="234"/>
      <c r="F1404" s="227"/>
      <c r="G1404" s="227"/>
      <c r="H1404" s="232"/>
      <c r="I1404" s="238"/>
      <c r="J1404" s="11" t="s">
        <v>111</v>
      </c>
      <c r="K1404" s="7" t="s">
        <v>112</v>
      </c>
      <c r="L1404" s="7" t="s">
        <v>85</v>
      </c>
      <c r="M1404" s="73">
        <v>3</v>
      </c>
      <c r="N1404" s="435"/>
      <c r="O1404" s="235"/>
      <c r="P1404" s="238"/>
      <c r="Q1404" s="238"/>
      <c r="R1404" s="265"/>
      <c r="S1404" s="265"/>
      <c r="T1404" s="271"/>
      <c r="U1404" s="271"/>
      <c r="V1404" s="624"/>
      <c r="W1404" s="261"/>
      <c r="X1404" s="261"/>
      <c r="Y1404" s="624"/>
      <c r="Z1404" s="261"/>
      <c r="AA1404" s="261"/>
      <c r="AB1404" s="456"/>
      <c r="AC1404" s="239"/>
      <c r="AD1404" s="275"/>
      <c r="AE1404" s="278"/>
      <c r="AF1404" s="238"/>
      <c r="AG1404" s="239"/>
      <c r="AH1404" s="294"/>
      <c r="AI1404" s="294"/>
      <c r="AJ1404" s="271"/>
    </row>
    <row r="1405" spans="2:36" s="79" customFormat="1" ht="48.6" customHeight="1" x14ac:dyDescent="0.3">
      <c r="B1405" s="233"/>
      <c r="C1405" s="273"/>
      <c r="D1405" s="233"/>
      <c r="E1405" s="273"/>
      <c r="F1405" s="227"/>
      <c r="G1405" s="227"/>
      <c r="H1405" s="233"/>
      <c r="I1405" s="238"/>
      <c r="J1405" s="11" t="s">
        <v>127</v>
      </c>
      <c r="K1405" s="7" t="s">
        <v>128</v>
      </c>
      <c r="L1405" s="7" t="s">
        <v>85</v>
      </c>
      <c r="M1405" s="73">
        <v>80</v>
      </c>
      <c r="N1405" s="435"/>
      <c r="O1405" s="235"/>
      <c r="P1405" s="238"/>
      <c r="Q1405" s="238"/>
      <c r="R1405" s="265"/>
      <c r="S1405" s="265"/>
      <c r="T1405" s="271"/>
      <c r="U1405" s="271"/>
      <c r="V1405" s="487"/>
      <c r="W1405" s="261"/>
      <c r="X1405" s="261"/>
      <c r="Y1405" s="487"/>
      <c r="Z1405" s="261"/>
      <c r="AA1405" s="261"/>
      <c r="AB1405" s="456"/>
      <c r="AC1405" s="239"/>
      <c r="AD1405" s="276"/>
      <c r="AE1405" s="278"/>
      <c r="AF1405" s="238"/>
      <c r="AG1405" s="239"/>
      <c r="AH1405" s="294"/>
      <c r="AI1405" s="294"/>
      <c r="AJ1405" s="271"/>
    </row>
    <row r="1406" spans="2:36" s="79" customFormat="1" ht="133.5" customHeight="1" x14ac:dyDescent="0.3">
      <c r="B1406" s="306" t="s">
        <v>941</v>
      </c>
      <c r="C1406" s="322" t="s">
        <v>849</v>
      </c>
      <c r="D1406" s="306" t="s">
        <v>66</v>
      </c>
      <c r="E1406" s="313" t="s">
        <v>67</v>
      </c>
      <c r="F1406" s="322" t="s">
        <v>134</v>
      </c>
      <c r="G1406" s="322" t="s">
        <v>147</v>
      </c>
      <c r="H1406" s="306" t="s">
        <v>70</v>
      </c>
      <c r="I1406" s="270" t="s">
        <v>79</v>
      </c>
      <c r="J1406" s="59" t="s">
        <v>207</v>
      </c>
      <c r="K1406" s="60" t="s">
        <v>107</v>
      </c>
      <c r="L1406" s="60" t="s">
        <v>86</v>
      </c>
      <c r="M1406" s="76">
        <v>40</v>
      </c>
      <c r="N1406" s="323" t="s">
        <v>641</v>
      </c>
      <c r="O1406" s="323" t="s">
        <v>844</v>
      </c>
      <c r="P1406" s="308" t="s">
        <v>75</v>
      </c>
      <c r="Q1406" s="308" t="s">
        <v>76</v>
      </c>
      <c r="R1406" s="437" t="s">
        <v>77</v>
      </c>
      <c r="S1406" s="437" t="s">
        <v>109</v>
      </c>
      <c r="T1406" s="291">
        <f>Y1406+V1406</f>
        <v>42800</v>
      </c>
      <c r="U1406" s="291">
        <f>+T1406/M1407</f>
        <v>42800</v>
      </c>
      <c r="V1406" s="454">
        <v>36380</v>
      </c>
      <c r="W1406" s="282" t="s">
        <v>98</v>
      </c>
      <c r="X1406" s="282" t="s">
        <v>79</v>
      </c>
      <c r="Y1406" s="454">
        <v>6420</v>
      </c>
      <c r="Z1406" s="282" t="s">
        <v>98</v>
      </c>
      <c r="AA1406" s="282" t="s">
        <v>79</v>
      </c>
      <c r="AB1406" s="454">
        <v>15830.14</v>
      </c>
      <c r="AC1406" s="325" t="s">
        <v>149</v>
      </c>
      <c r="AD1406" s="359" t="s">
        <v>98</v>
      </c>
      <c r="AE1406" s="360">
        <f>+V1406+Y1406</f>
        <v>42800</v>
      </c>
      <c r="AF1406" s="308" t="s">
        <v>79</v>
      </c>
      <c r="AG1406" s="325" t="s">
        <v>33</v>
      </c>
      <c r="AH1406" s="326" t="s">
        <v>246</v>
      </c>
      <c r="AI1406" s="326" t="s">
        <v>247</v>
      </c>
      <c r="AJ1406" s="291"/>
    </row>
    <row r="1407" spans="2:36" s="79" customFormat="1" ht="76.5" customHeight="1" x14ac:dyDescent="0.3">
      <c r="B1407" s="307"/>
      <c r="C1407" s="322"/>
      <c r="D1407" s="307"/>
      <c r="E1407" s="314"/>
      <c r="F1407" s="322"/>
      <c r="G1407" s="322"/>
      <c r="H1407" s="307"/>
      <c r="I1407" s="270"/>
      <c r="J1407" s="20" t="s">
        <v>111</v>
      </c>
      <c r="K1407" s="27" t="s">
        <v>112</v>
      </c>
      <c r="L1407" s="27" t="s">
        <v>85</v>
      </c>
      <c r="M1407" s="76">
        <v>1</v>
      </c>
      <c r="N1407" s="373"/>
      <c r="O1407" s="323"/>
      <c r="P1407" s="270"/>
      <c r="Q1407" s="270"/>
      <c r="R1407" s="310"/>
      <c r="S1407" s="310"/>
      <c r="T1407" s="286"/>
      <c r="U1407" s="286"/>
      <c r="V1407" s="454"/>
      <c r="W1407" s="269"/>
      <c r="X1407" s="269"/>
      <c r="Y1407" s="454"/>
      <c r="Z1407" s="269"/>
      <c r="AA1407" s="269"/>
      <c r="AB1407" s="454"/>
      <c r="AC1407" s="279"/>
      <c r="AD1407" s="359"/>
      <c r="AE1407" s="295"/>
      <c r="AF1407" s="270"/>
      <c r="AG1407" s="279"/>
      <c r="AH1407" s="326"/>
      <c r="AI1407" s="326"/>
      <c r="AJ1407" s="286"/>
    </row>
    <row r="1408" spans="2:36" s="79" customFormat="1" ht="48.6" customHeight="1" x14ac:dyDescent="0.3">
      <c r="B1408" s="308"/>
      <c r="C1408" s="322"/>
      <c r="D1408" s="307"/>
      <c r="E1408" s="314"/>
      <c r="F1408" s="322"/>
      <c r="G1408" s="322"/>
      <c r="H1408" s="308"/>
      <c r="I1408" s="270"/>
      <c r="J1408" s="20" t="s">
        <v>127</v>
      </c>
      <c r="K1408" s="27" t="s">
        <v>128</v>
      </c>
      <c r="L1408" s="27" t="s">
        <v>85</v>
      </c>
      <c r="M1408" s="76">
        <v>20</v>
      </c>
      <c r="N1408" s="373"/>
      <c r="O1408" s="323"/>
      <c r="P1408" s="270"/>
      <c r="Q1408" s="270"/>
      <c r="R1408" s="310"/>
      <c r="S1408" s="310"/>
      <c r="T1408" s="286"/>
      <c r="U1408" s="286"/>
      <c r="V1408" s="454"/>
      <c r="W1408" s="269"/>
      <c r="X1408" s="269"/>
      <c r="Y1408" s="454"/>
      <c r="Z1408" s="269"/>
      <c r="AA1408" s="269"/>
      <c r="AB1408" s="454"/>
      <c r="AC1408" s="279"/>
      <c r="AD1408" s="360"/>
      <c r="AE1408" s="295"/>
      <c r="AF1408" s="270"/>
      <c r="AG1408" s="279"/>
      <c r="AH1408" s="326"/>
      <c r="AI1408" s="326"/>
      <c r="AJ1408" s="286"/>
    </row>
    <row r="1409" spans="2:36" s="79" customFormat="1" ht="96.6" x14ac:dyDescent="0.3">
      <c r="B1409" s="306" t="s">
        <v>942</v>
      </c>
      <c r="C1409" s="323" t="s">
        <v>848</v>
      </c>
      <c r="D1409" s="306" t="s">
        <v>66</v>
      </c>
      <c r="E1409" s="313" t="s">
        <v>67</v>
      </c>
      <c r="F1409" s="322" t="s">
        <v>134</v>
      </c>
      <c r="G1409" s="322" t="s">
        <v>147</v>
      </c>
      <c r="H1409" s="306" t="s">
        <v>70</v>
      </c>
      <c r="I1409" s="270" t="s">
        <v>79</v>
      </c>
      <c r="J1409" s="59" t="s">
        <v>207</v>
      </c>
      <c r="K1409" s="60" t="s">
        <v>107</v>
      </c>
      <c r="L1409" s="60" t="s">
        <v>86</v>
      </c>
      <c r="M1409" s="76">
        <v>40</v>
      </c>
      <c r="N1409" s="323" t="s">
        <v>641</v>
      </c>
      <c r="O1409" s="323" t="s">
        <v>844</v>
      </c>
      <c r="P1409" s="308" t="s">
        <v>75</v>
      </c>
      <c r="Q1409" s="308" t="s">
        <v>76</v>
      </c>
      <c r="R1409" s="437" t="s">
        <v>77</v>
      </c>
      <c r="S1409" s="437" t="s">
        <v>109</v>
      </c>
      <c r="T1409" s="291">
        <f>Y1409+V1409</f>
        <v>128400</v>
      </c>
      <c r="U1409" s="291">
        <f>+T1409/M1410</f>
        <v>64200</v>
      </c>
      <c r="V1409" s="454">
        <v>109140</v>
      </c>
      <c r="W1409" s="282" t="s">
        <v>98</v>
      </c>
      <c r="X1409" s="282" t="s">
        <v>79</v>
      </c>
      <c r="Y1409" s="454">
        <v>19260</v>
      </c>
      <c r="Z1409" s="282" t="s">
        <v>98</v>
      </c>
      <c r="AA1409" s="282" t="s">
        <v>79</v>
      </c>
      <c r="AB1409" s="454">
        <v>47490.42</v>
      </c>
      <c r="AC1409" s="325" t="s">
        <v>149</v>
      </c>
      <c r="AD1409" s="359" t="s">
        <v>98</v>
      </c>
      <c r="AE1409" s="360">
        <f>+V1409+Y1409</f>
        <v>128400</v>
      </c>
      <c r="AF1409" s="308" t="s">
        <v>79</v>
      </c>
      <c r="AG1409" s="325" t="s">
        <v>33</v>
      </c>
      <c r="AH1409" s="326" t="s">
        <v>246</v>
      </c>
      <c r="AI1409" s="326" t="s">
        <v>247</v>
      </c>
      <c r="AJ1409" s="291"/>
    </row>
    <row r="1410" spans="2:36" s="79" customFormat="1" ht="41.4" x14ac:dyDescent="0.3">
      <c r="B1410" s="307"/>
      <c r="C1410" s="323"/>
      <c r="D1410" s="307"/>
      <c r="E1410" s="314"/>
      <c r="F1410" s="322"/>
      <c r="G1410" s="322"/>
      <c r="H1410" s="307"/>
      <c r="I1410" s="270"/>
      <c r="J1410" s="20" t="s">
        <v>111</v>
      </c>
      <c r="K1410" s="27" t="s">
        <v>112</v>
      </c>
      <c r="L1410" s="27" t="s">
        <v>85</v>
      </c>
      <c r="M1410" s="76">
        <v>2</v>
      </c>
      <c r="N1410" s="373"/>
      <c r="O1410" s="323"/>
      <c r="P1410" s="270"/>
      <c r="Q1410" s="270"/>
      <c r="R1410" s="310"/>
      <c r="S1410" s="310"/>
      <c r="T1410" s="286"/>
      <c r="U1410" s="286"/>
      <c r="V1410" s="454"/>
      <c r="W1410" s="269"/>
      <c r="X1410" s="269"/>
      <c r="Y1410" s="454"/>
      <c r="Z1410" s="269"/>
      <c r="AA1410" s="269"/>
      <c r="AB1410" s="454"/>
      <c r="AC1410" s="279"/>
      <c r="AD1410" s="359"/>
      <c r="AE1410" s="295"/>
      <c r="AF1410" s="270"/>
      <c r="AG1410" s="279"/>
      <c r="AH1410" s="326"/>
      <c r="AI1410" s="326"/>
      <c r="AJ1410" s="286"/>
    </row>
    <row r="1411" spans="2:36" s="79" customFormat="1" ht="48.6" customHeight="1" x14ac:dyDescent="0.3">
      <c r="B1411" s="308"/>
      <c r="C1411" s="323"/>
      <c r="D1411" s="307"/>
      <c r="E1411" s="314"/>
      <c r="F1411" s="322"/>
      <c r="G1411" s="322"/>
      <c r="H1411" s="308"/>
      <c r="I1411" s="270"/>
      <c r="J1411" s="20" t="s">
        <v>127</v>
      </c>
      <c r="K1411" s="27" t="s">
        <v>128</v>
      </c>
      <c r="L1411" s="27" t="s">
        <v>85</v>
      </c>
      <c r="M1411" s="76">
        <v>60</v>
      </c>
      <c r="N1411" s="373"/>
      <c r="O1411" s="323"/>
      <c r="P1411" s="270"/>
      <c r="Q1411" s="270"/>
      <c r="R1411" s="310"/>
      <c r="S1411" s="310"/>
      <c r="T1411" s="286"/>
      <c r="U1411" s="286"/>
      <c r="V1411" s="454"/>
      <c r="W1411" s="269"/>
      <c r="X1411" s="269"/>
      <c r="Y1411" s="454"/>
      <c r="Z1411" s="269"/>
      <c r="AA1411" s="269"/>
      <c r="AB1411" s="454"/>
      <c r="AC1411" s="279"/>
      <c r="AD1411" s="360"/>
      <c r="AE1411" s="295"/>
      <c r="AF1411" s="270"/>
      <c r="AG1411" s="279"/>
      <c r="AH1411" s="326"/>
      <c r="AI1411" s="326"/>
      <c r="AJ1411" s="286"/>
    </row>
    <row r="1412" spans="2:36" s="79" customFormat="1" ht="133.5" customHeight="1" x14ac:dyDescent="0.3">
      <c r="B1412" s="231" t="s">
        <v>976</v>
      </c>
      <c r="C1412" s="227" t="s">
        <v>849</v>
      </c>
      <c r="D1412" s="231" t="s">
        <v>66</v>
      </c>
      <c r="E1412" s="226" t="s">
        <v>67</v>
      </c>
      <c r="F1412" s="227" t="s">
        <v>134</v>
      </c>
      <c r="G1412" s="227" t="s">
        <v>147</v>
      </c>
      <c r="H1412" s="231" t="s">
        <v>70</v>
      </c>
      <c r="I1412" s="238" t="s">
        <v>79</v>
      </c>
      <c r="J1412" s="72" t="s">
        <v>207</v>
      </c>
      <c r="K1412" s="22" t="s">
        <v>107</v>
      </c>
      <c r="L1412" s="22" t="s">
        <v>86</v>
      </c>
      <c r="M1412" s="73">
        <v>40</v>
      </c>
      <c r="N1412" s="235" t="s">
        <v>641</v>
      </c>
      <c r="O1412" s="235" t="s">
        <v>844</v>
      </c>
      <c r="P1412" s="233" t="s">
        <v>75</v>
      </c>
      <c r="Q1412" s="233" t="s">
        <v>76</v>
      </c>
      <c r="R1412" s="264" t="s">
        <v>77</v>
      </c>
      <c r="S1412" s="264" t="s">
        <v>109</v>
      </c>
      <c r="T1412" s="268">
        <f>Y1412+V1412</f>
        <v>42800</v>
      </c>
      <c r="U1412" s="268">
        <f>+T1412/M1413</f>
        <v>42800</v>
      </c>
      <c r="V1412" s="456">
        <v>36380</v>
      </c>
      <c r="W1412" s="260" t="s">
        <v>98</v>
      </c>
      <c r="X1412" s="260" t="s">
        <v>79</v>
      </c>
      <c r="Y1412" s="456">
        <v>6420</v>
      </c>
      <c r="Z1412" s="260" t="s">
        <v>98</v>
      </c>
      <c r="AA1412" s="260" t="s">
        <v>79</v>
      </c>
      <c r="AB1412" s="456">
        <v>15830.14</v>
      </c>
      <c r="AC1412" s="249" t="s">
        <v>149</v>
      </c>
      <c r="AD1412" s="275" t="s">
        <v>98</v>
      </c>
      <c r="AE1412" s="276">
        <f>+V1412+Y1412</f>
        <v>42800</v>
      </c>
      <c r="AF1412" s="233" t="s">
        <v>79</v>
      </c>
      <c r="AG1412" s="249" t="s">
        <v>33</v>
      </c>
      <c r="AH1412" s="294" t="s">
        <v>246</v>
      </c>
      <c r="AI1412" s="294" t="s">
        <v>247</v>
      </c>
      <c r="AJ1412" s="268"/>
    </row>
    <row r="1413" spans="2:36" s="79" customFormat="1" ht="76.5" customHeight="1" x14ac:dyDescent="0.3">
      <c r="B1413" s="232"/>
      <c r="C1413" s="227"/>
      <c r="D1413" s="232"/>
      <c r="E1413" s="234"/>
      <c r="F1413" s="227"/>
      <c r="G1413" s="227"/>
      <c r="H1413" s="232"/>
      <c r="I1413" s="238"/>
      <c r="J1413" s="11" t="s">
        <v>111</v>
      </c>
      <c r="K1413" s="7" t="s">
        <v>112</v>
      </c>
      <c r="L1413" s="7" t="s">
        <v>85</v>
      </c>
      <c r="M1413" s="73">
        <v>1</v>
      </c>
      <c r="N1413" s="435"/>
      <c r="O1413" s="235"/>
      <c r="P1413" s="238"/>
      <c r="Q1413" s="238"/>
      <c r="R1413" s="265"/>
      <c r="S1413" s="265"/>
      <c r="T1413" s="271"/>
      <c r="U1413" s="271"/>
      <c r="V1413" s="456"/>
      <c r="W1413" s="261"/>
      <c r="X1413" s="261"/>
      <c r="Y1413" s="456"/>
      <c r="Z1413" s="261"/>
      <c r="AA1413" s="261"/>
      <c r="AB1413" s="456"/>
      <c r="AC1413" s="239"/>
      <c r="AD1413" s="275"/>
      <c r="AE1413" s="278"/>
      <c r="AF1413" s="238"/>
      <c r="AG1413" s="239"/>
      <c r="AH1413" s="294"/>
      <c r="AI1413" s="294"/>
      <c r="AJ1413" s="271"/>
    </row>
    <row r="1414" spans="2:36" s="79" customFormat="1" ht="48.6" customHeight="1" x14ac:dyDescent="0.3">
      <c r="B1414" s="233"/>
      <c r="C1414" s="227"/>
      <c r="D1414" s="232"/>
      <c r="E1414" s="234"/>
      <c r="F1414" s="227"/>
      <c r="G1414" s="227"/>
      <c r="H1414" s="233"/>
      <c r="I1414" s="238"/>
      <c r="J1414" s="11" t="s">
        <v>127</v>
      </c>
      <c r="K1414" s="7" t="s">
        <v>128</v>
      </c>
      <c r="L1414" s="7" t="s">
        <v>85</v>
      </c>
      <c r="M1414" s="73">
        <v>20</v>
      </c>
      <c r="N1414" s="435"/>
      <c r="O1414" s="235"/>
      <c r="P1414" s="238"/>
      <c r="Q1414" s="238"/>
      <c r="R1414" s="265"/>
      <c r="S1414" s="265"/>
      <c r="T1414" s="271"/>
      <c r="U1414" s="271"/>
      <c r="V1414" s="456"/>
      <c r="W1414" s="261"/>
      <c r="X1414" s="261"/>
      <c r="Y1414" s="456"/>
      <c r="Z1414" s="261"/>
      <c r="AA1414" s="261"/>
      <c r="AB1414" s="456"/>
      <c r="AC1414" s="239"/>
      <c r="AD1414" s="276"/>
      <c r="AE1414" s="278"/>
      <c r="AF1414" s="238"/>
      <c r="AG1414" s="239"/>
      <c r="AH1414" s="294"/>
      <c r="AI1414" s="294"/>
      <c r="AJ1414" s="271"/>
    </row>
    <row r="1415" spans="2:36" s="79" customFormat="1" ht="96.6" x14ac:dyDescent="0.3">
      <c r="B1415" s="231" t="s">
        <v>977</v>
      </c>
      <c r="C1415" s="235" t="s">
        <v>848</v>
      </c>
      <c r="D1415" s="231" t="s">
        <v>66</v>
      </c>
      <c r="E1415" s="226" t="s">
        <v>67</v>
      </c>
      <c r="F1415" s="227" t="s">
        <v>134</v>
      </c>
      <c r="G1415" s="227" t="s">
        <v>147</v>
      </c>
      <c r="H1415" s="231" t="s">
        <v>70</v>
      </c>
      <c r="I1415" s="238" t="s">
        <v>79</v>
      </c>
      <c r="J1415" s="11" t="s">
        <v>207</v>
      </c>
      <c r="K1415" s="7" t="s">
        <v>107</v>
      </c>
      <c r="L1415" s="7" t="s">
        <v>86</v>
      </c>
      <c r="M1415" s="63">
        <v>40</v>
      </c>
      <c r="N1415" s="235" t="s">
        <v>641</v>
      </c>
      <c r="O1415" s="235" t="s">
        <v>844</v>
      </c>
      <c r="P1415" s="233" t="s">
        <v>75</v>
      </c>
      <c r="Q1415" s="233" t="s">
        <v>76</v>
      </c>
      <c r="R1415" s="264" t="s">
        <v>77</v>
      </c>
      <c r="S1415" s="264" t="s">
        <v>109</v>
      </c>
      <c r="T1415" s="268">
        <f>Y1415+V1415</f>
        <v>128400</v>
      </c>
      <c r="U1415" s="268">
        <f>+T1415/M1416</f>
        <v>64200</v>
      </c>
      <c r="V1415" s="456">
        <v>109140</v>
      </c>
      <c r="W1415" s="260" t="s">
        <v>98</v>
      </c>
      <c r="X1415" s="260" t="s">
        <v>79</v>
      </c>
      <c r="Y1415" s="456">
        <v>19260</v>
      </c>
      <c r="Z1415" s="260" t="s">
        <v>98</v>
      </c>
      <c r="AA1415" s="260" t="s">
        <v>79</v>
      </c>
      <c r="AB1415" s="456">
        <v>47490.42</v>
      </c>
      <c r="AC1415" s="249" t="s">
        <v>149</v>
      </c>
      <c r="AD1415" s="275" t="s">
        <v>98</v>
      </c>
      <c r="AE1415" s="276">
        <f>+V1415+Y1415</f>
        <v>128400</v>
      </c>
      <c r="AF1415" s="233" t="s">
        <v>79</v>
      </c>
      <c r="AG1415" s="249" t="s">
        <v>33</v>
      </c>
      <c r="AH1415" s="294" t="s">
        <v>246</v>
      </c>
      <c r="AI1415" s="294" t="s">
        <v>247</v>
      </c>
      <c r="AJ1415" s="268"/>
    </row>
    <row r="1416" spans="2:36" s="79" customFormat="1" ht="41.4" x14ac:dyDescent="0.3">
      <c r="B1416" s="232"/>
      <c r="C1416" s="235"/>
      <c r="D1416" s="232"/>
      <c r="E1416" s="234"/>
      <c r="F1416" s="227"/>
      <c r="G1416" s="227"/>
      <c r="H1416" s="232"/>
      <c r="I1416" s="238"/>
      <c r="J1416" s="11" t="s">
        <v>111</v>
      </c>
      <c r="K1416" s="7" t="s">
        <v>112</v>
      </c>
      <c r="L1416" s="7" t="s">
        <v>85</v>
      </c>
      <c r="M1416" s="73">
        <v>2</v>
      </c>
      <c r="N1416" s="435"/>
      <c r="O1416" s="235"/>
      <c r="P1416" s="238"/>
      <c r="Q1416" s="238"/>
      <c r="R1416" s="265"/>
      <c r="S1416" s="265"/>
      <c r="T1416" s="271"/>
      <c r="U1416" s="271"/>
      <c r="V1416" s="456"/>
      <c r="W1416" s="261"/>
      <c r="X1416" s="261"/>
      <c r="Y1416" s="456"/>
      <c r="Z1416" s="261"/>
      <c r="AA1416" s="261"/>
      <c r="AB1416" s="456"/>
      <c r="AC1416" s="239"/>
      <c r="AD1416" s="275"/>
      <c r="AE1416" s="278"/>
      <c r="AF1416" s="238"/>
      <c r="AG1416" s="239"/>
      <c r="AH1416" s="294"/>
      <c r="AI1416" s="294"/>
      <c r="AJ1416" s="271"/>
    </row>
    <row r="1417" spans="2:36" s="79" customFormat="1" ht="48.6" customHeight="1" x14ac:dyDescent="0.3">
      <c r="B1417" s="233"/>
      <c r="C1417" s="235"/>
      <c r="D1417" s="233"/>
      <c r="E1417" s="273"/>
      <c r="F1417" s="227"/>
      <c r="G1417" s="227"/>
      <c r="H1417" s="233"/>
      <c r="I1417" s="238"/>
      <c r="J1417" s="11" t="s">
        <v>127</v>
      </c>
      <c r="K1417" s="7" t="s">
        <v>128</v>
      </c>
      <c r="L1417" s="7" t="s">
        <v>85</v>
      </c>
      <c r="M1417" s="73">
        <v>60</v>
      </c>
      <c r="N1417" s="435"/>
      <c r="O1417" s="235"/>
      <c r="P1417" s="238"/>
      <c r="Q1417" s="238"/>
      <c r="R1417" s="265"/>
      <c r="S1417" s="265"/>
      <c r="T1417" s="271"/>
      <c r="U1417" s="271"/>
      <c r="V1417" s="456"/>
      <c r="W1417" s="261"/>
      <c r="X1417" s="261"/>
      <c r="Y1417" s="456"/>
      <c r="Z1417" s="261"/>
      <c r="AA1417" s="261"/>
      <c r="AB1417" s="456"/>
      <c r="AC1417" s="239"/>
      <c r="AD1417" s="276"/>
      <c r="AE1417" s="278"/>
      <c r="AF1417" s="238"/>
      <c r="AG1417" s="239"/>
      <c r="AH1417" s="294"/>
      <c r="AI1417" s="294"/>
      <c r="AJ1417" s="271"/>
    </row>
    <row r="1418" spans="2:36" s="79" customFormat="1" ht="96.6" x14ac:dyDescent="0.3">
      <c r="B1418" s="231" t="s">
        <v>1254</v>
      </c>
      <c r="C1418" s="235" t="s">
        <v>848</v>
      </c>
      <c r="D1418" s="231" t="s">
        <v>66</v>
      </c>
      <c r="E1418" s="226" t="s">
        <v>67</v>
      </c>
      <c r="F1418" s="227" t="s">
        <v>134</v>
      </c>
      <c r="G1418" s="227" t="s">
        <v>147</v>
      </c>
      <c r="H1418" s="231" t="s">
        <v>70</v>
      </c>
      <c r="I1418" s="238" t="s">
        <v>79</v>
      </c>
      <c r="J1418" s="11" t="s">
        <v>207</v>
      </c>
      <c r="K1418" s="7" t="s">
        <v>107</v>
      </c>
      <c r="L1418" s="7" t="s">
        <v>86</v>
      </c>
      <c r="M1418" s="63">
        <v>40</v>
      </c>
      <c r="N1418" s="235" t="s">
        <v>641</v>
      </c>
      <c r="O1418" s="235" t="s">
        <v>844</v>
      </c>
      <c r="P1418" s="233" t="s">
        <v>75</v>
      </c>
      <c r="Q1418" s="233" t="s">
        <v>76</v>
      </c>
      <c r="R1418" s="264" t="s">
        <v>77</v>
      </c>
      <c r="S1418" s="264" t="s">
        <v>109</v>
      </c>
      <c r="T1418" s="268">
        <f>Y1418+V1418</f>
        <v>72917.899999999994</v>
      </c>
      <c r="U1418" s="268">
        <f>+T1418/M1419</f>
        <v>72917.899999999994</v>
      </c>
      <c r="V1418" s="456">
        <v>61980.22</v>
      </c>
      <c r="W1418" s="260" t="s">
        <v>98</v>
      </c>
      <c r="X1418" s="260" t="s">
        <v>79</v>
      </c>
      <c r="Y1418" s="456">
        <v>10937.68</v>
      </c>
      <c r="Z1418" s="260" t="s">
        <v>98</v>
      </c>
      <c r="AA1418" s="260" t="s">
        <v>79</v>
      </c>
      <c r="AB1418" s="456">
        <v>26969.64</v>
      </c>
      <c r="AC1418" s="249" t="s">
        <v>149</v>
      </c>
      <c r="AD1418" s="275" t="s">
        <v>98</v>
      </c>
      <c r="AE1418" s="276">
        <f>+V1418+Y1418</f>
        <v>72917.899999999994</v>
      </c>
      <c r="AF1418" s="233" t="s">
        <v>79</v>
      </c>
      <c r="AG1418" s="249" t="s">
        <v>33</v>
      </c>
      <c r="AH1418" s="294" t="s">
        <v>406</v>
      </c>
      <c r="AI1418" s="294" t="s">
        <v>510</v>
      </c>
      <c r="AJ1418" s="268"/>
    </row>
    <row r="1419" spans="2:36" s="79" customFormat="1" ht="41.4" x14ac:dyDescent="0.3">
      <c r="B1419" s="232"/>
      <c r="C1419" s="235"/>
      <c r="D1419" s="232"/>
      <c r="E1419" s="234"/>
      <c r="F1419" s="227"/>
      <c r="G1419" s="227"/>
      <c r="H1419" s="232"/>
      <c r="I1419" s="238"/>
      <c r="J1419" s="11" t="s">
        <v>111</v>
      </c>
      <c r="K1419" s="7" t="s">
        <v>112</v>
      </c>
      <c r="L1419" s="7" t="s">
        <v>85</v>
      </c>
      <c r="M1419" s="73">
        <v>1</v>
      </c>
      <c r="N1419" s="435"/>
      <c r="O1419" s="235"/>
      <c r="P1419" s="238"/>
      <c r="Q1419" s="238"/>
      <c r="R1419" s="265"/>
      <c r="S1419" s="265"/>
      <c r="T1419" s="271"/>
      <c r="U1419" s="271"/>
      <c r="V1419" s="456"/>
      <c r="W1419" s="261"/>
      <c r="X1419" s="261"/>
      <c r="Y1419" s="456"/>
      <c r="Z1419" s="261"/>
      <c r="AA1419" s="261"/>
      <c r="AB1419" s="456"/>
      <c r="AC1419" s="239"/>
      <c r="AD1419" s="275"/>
      <c r="AE1419" s="278"/>
      <c r="AF1419" s="238"/>
      <c r="AG1419" s="239"/>
      <c r="AH1419" s="294"/>
      <c r="AI1419" s="294"/>
      <c r="AJ1419" s="271"/>
    </row>
    <row r="1420" spans="2:36" s="79" customFormat="1" ht="48.6" customHeight="1" x14ac:dyDescent="0.3">
      <c r="B1420" s="233"/>
      <c r="C1420" s="235"/>
      <c r="D1420" s="233"/>
      <c r="E1420" s="273"/>
      <c r="F1420" s="227"/>
      <c r="G1420" s="227"/>
      <c r="H1420" s="233"/>
      <c r="I1420" s="238"/>
      <c r="J1420" s="11" t="s">
        <v>127</v>
      </c>
      <c r="K1420" s="7" t="s">
        <v>128</v>
      </c>
      <c r="L1420" s="7" t="s">
        <v>85</v>
      </c>
      <c r="M1420" s="73">
        <v>30</v>
      </c>
      <c r="N1420" s="435"/>
      <c r="O1420" s="235"/>
      <c r="P1420" s="238"/>
      <c r="Q1420" s="238"/>
      <c r="R1420" s="265"/>
      <c r="S1420" s="265"/>
      <c r="T1420" s="271"/>
      <c r="U1420" s="271"/>
      <c r="V1420" s="456"/>
      <c r="W1420" s="261"/>
      <c r="X1420" s="261"/>
      <c r="Y1420" s="456"/>
      <c r="Z1420" s="261"/>
      <c r="AA1420" s="261"/>
      <c r="AB1420" s="456"/>
      <c r="AC1420" s="239"/>
      <c r="AD1420" s="276"/>
      <c r="AE1420" s="278"/>
      <c r="AF1420" s="238"/>
      <c r="AG1420" s="239"/>
      <c r="AH1420" s="294"/>
      <c r="AI1420" s="294"/>
      <c r="AJ1420" s="271"/>
    </row>
    <row r="1421" spans="2:36" s="79" customFormat="1" ht="48.6" customHeight="1" x14ac:dyDescent="0.3">
      <c r="B1421" s="231" t="s">
        <v>1253</v>
      </c>
      <c r="C1421" s="235" t="s">
        <v>847</v>
      </c>
      <c r="D1421" s="238" t="s">
        <v>66</v>
      </c>
      <c r="E1421" s="226" t="s">
        <v>67</v>
      </c>
      <c r="F1421" s="227" t="s">
        <v>132</v>
      </c>
      <c r="G1421" s="227" t="s">
        <v>69</v>
      </c>
      <c r="H1421" s="220" t="s">
        <v>70</v>
      </c>
      <c r="I1421" s="238" t="s">
        <v>98</v>
      </c>
      <c r="J1421" s="11" t="s">
        <v>113</v>
      </c>
      <c r="K1421" s="29" t="s">
        <v>114</v>
      </c>
      <c r="L1421" s="7" t="s">
        <v>115</v>
      </c>
      <c r="M1421" s="63">
        <v>1</v>
      </c>
      <c r="N1421" s="235" t="s">
        <v>641</v>
      </c>
      <c r="O1421" s="235" t="s">
        <v>844</v>
      </c>
      <c r="P1421" s="480" t="s">
        <v>75</v>
      </c>
      <c r="Q1421" s="480" t="s">
        <v>76</v>
      </c>
      <c r="R1421" s="480" t="s">
        <v>77</v>
      </c>
      <c r="S1421" s="265" t="s">
        <v>109</v>
      </c>
      <c r="T1421" s="271">
        <f>V1421+Y1421</f>
        <v>75970</v>
      </c>
      <c r="U1421" s="271">
        <f>+T1421/M1422</f>
        <v>75970</v>
      </c>
      <c r="V1421" s="672">
        <v>64574.5</v>
      </c>
      <c r="W1421" s="261" t="s">
        <v>98</v>
      </c>
      <c r="X1421" s="261" t="s">
        <v>98</v>
      </c>
      <c r="Y1421" s="672">
        <v>11395.5</v>
      </c>
      <c r="Z1421" s="261" t="s">
        <v>98</v>
      </c>
      <c r="AA1421" s="261" t="s">
        <v>98</v>
      </c>
      <c r="AB1421" s="672">
        <v>28098.49</v>
      </c>
      <c r="AC1421" s="239" t="s">
        <v>80</v>
      </c>
      <c r="AD1421" s="274" t="s">
        <v>98</v>
      </c>
      <c r="AE1421" s="261">
        <f>+V1421+Y1421</f>
        <v>75970</v>
      </c>
      <c r="AF1421" s="271" t="s">
        <v>98</v>
      </c>
      <c r="AG1421" s="261" t="s">
        <v>33</v>
      </c>
      <c r="AH1421" s="294" t="s">
        <v>406</v>
      </c>
      <c r="AI1421" s="294" t="s">
        <v>510</v>
      </c>
      <c r="AJ1421" s="266"/>
    </row>
    <row r="1422" spans="2:36" s="79" customFormat="1" ht="55.2" x14ac:dyDescent="0.3">
      <c r="B1422" s="232"/>
      <c r="C1422" s="235"/>
      <c r="D1422" s="238"/>
      <c r="E1422" s="234"/>
      <c r="F1422" s="227"/>
      <c r="G1422" s="227"/>
      <c r="H1422" s="30"/>
      <c r="I1422" s="238"/>
      <c r="J1422" s="11" t="s">
        <v>116</v>
      </c>
      <c r="K1422" s="29" t="s">
        <v>117</v>
      </c>
      <c r="L1422" s="7" t="s">
        <v>85</v>
      </c>
      <c r="M1422" s="63">
        <v>1</v>
      </c>
      <c r="N1422" s="235"/>
      <c r="O1422" s="235"/>
      <c r="P1422" s="481"/>
      <c r="Q1422" s="481"/>
      <c r="R1422" s="481"/>
      <c r="S1422" s="265"/>
      <c r="T1422" s="271"/>
      <c r="U1422" s="271"/>
      <c r="V1422" s="672"/>
      <c r="W1422" s="261"/>
      <c r="X1422" s="261"/>
      <c r="Y1422" s="672"/>
      <c r="Z1422" s="261"/>
      <c r="AA1422" s="261"/>
      <c r="AB1422" s="672"/>
      <c r="AC1422" s="239"/>
      <c r="AD1422" s="275"/>
      <c r="AE1422" s="261"/>
      <c r="AF1422" s="271"/>
      <c r="AG1422" s="261"/>
      <c r="AH1422" s="294"/>
      <c r="AI1422" s="294"/>
      <c r="AJ1422" s="267"/>
    </row>
    <row r="1423" spans="2:36" s="79" customFormat="1" ht="41.4" x14ac:dyDescent="0.3">
      <c r="B1423" s="232"/>
      <c r="C1423" s="235"/>
      <c r="D1423" s="238"/>
      <c r="E1423" s="234"/>
      <c r="F1423" s="227"/>
      <c r="G1423" s="227"/>
      <c r="H1423" s="30"/>
      <c r="I1423" s="238"/>
      <c r="J1423" s="11" t="s">
        <v>208</v>
      </c>
      <c r="K1423" s="29" t="s">
        <v>118</v>
      </c>
      <c r="L1423" s="7" t="s">
        <v>119</v>
      </c>
      <c r="M1423" s="63">
        <v>1</v>
      </c>
      <c r="N1423" s="235"/>
      <c r="O1423" s="235"/>
      <c r="P1423" s="481"/>
      <c r="Q1423" s="481"/>
      <c r="R1423" s="481"/>
      <c r="S1423" s="265"/>
      <c r="T1423" s="271"/>
      <c r="U1423" s="271"/>
      <c r="V1423" s="672"/>
      <c r="W1423" s="261"/>
      <c r="X1423" s="261"/>
      <c r="Y1423" s="672"/>
      <c r="Z1423" s="261"/>
      <c r="AA1423" s="261"/>
      <c r="AB1423" s="672"/>
      <c r="AC1423" s="239"/>
      <c r="AD1423" s="275"/>
      <c r="AE1423" s="261"/>
      <c r="AF1423" s="271"/>
      <c r="AG1423" s="261"/>
      <c r="AH1423" s="294"/>
      <c r="AI1423" s="294"/>
      <c r="AJ1423" s="267"/>
    </row>
    <row r="1424" spans="2:36" s="79" customFormat="1" ht="48.6" customHeight="1" x14ac:dyDescent="0.3">
      <c r="B1424" s="233"/>
      <c r="C1424" s="235"/>
      <c r="D1424" s="238"/>
      <c r="E1424" s="273"/>
      <c r="F1424" s="227"/>
      <c r="G1424" s="227"/>
      <c r="H1424" s="221"/>
      <c r="I1424" s="238"/>
      <c r="J1424" s="11" t="s">
        <v>120</v>
      </c>
      <c r="K1424" s="29" t="s">
        <v>121</v>
      </c>
      <c r="L1424" s="7" t="s">
        <v>119</v>
      </c>
      <c r="M1424" s="63">
        <v>1</v>
      </c>
      <c r="N1424" s="435"/>
      <c r="O1424" s="435"/>
      <c r="P1424" s="484"/>
      <c r="Q1424" s="484"/>
      <c r="R1424" s="484"/>
      <c r="S1424" s="265"/>
      <c r="T1424" s="271"/>
      <c r="U1424" s="271"/>
      <c r="V1424" s="672"/>
      <c r="W1424" s="261"/>
      <c r="X1424" s="261"/>
      <c r="Y1424" s="672"/>
      <c r="Z1424" s="261"/>
      <c r="AA1424" s="261"/>
      <c r="AB1424" s="672"/>
      <c r="AC1424" s="239"/>
      <c r="AD1424" s="276"/>
      <c r="AE1424" s="261"/>
      <c r="AF1424" s="271"/>
      <c r="AG1424" s="261"/>
      <c r="AH1424" s="294"/>
      <c r="AI1424" s="294"/>
      <c r="AJ1424" s="268"/>
    </row>
    <row r="1425" spans="2:36" ht="96.6" x14ac:dyDescent="0.3">
      <c r="B1425" s="233" t="s">
        <v>626</v>
      </c>
      <c r="C1425" s="233" t="s">
        <v>598</v>
      </c>
      <c r="D1425" s="233" t="s">
        <v>106</v>
      </c>
      <c r="E1425" s="273" t="s">
        <v>67</v>
      </c>
      <c r="F1425" s="273" t="s">
        <v>134</v>
      </c>
      <c r="G1425" s="273" t="s">
        <v>147</v>
      </c>
      <c r="H1425" s="232" t="s">
        <v>70</v>
      </c>
      <c r="I1425" s="233" t="s">
        <v>79</v>
      </c>
      <c r="J1425" s="72" t="s">
        <v>207</v>
      </c>
      <c r="K1425" s="22" t="s">
        <v>107</v>
      </c>
      <c r="L1425" s="22" t="s">
        <v>86</v>
      </c>
      <c r="M1425" s="22">
        <v>40</v>
      </c>
      <c r="N1425" s="249" t="s">
        <v>108</v>
      </c>
      <c r="O1425" s="356" t="s">
        <v>599</v>
      </c>
      <c r="P1425" s="233" t="s">
        <v>75</v>
      </c>
      <c r="Q1425" s="233" t="s">
        <v>76</v>
      </c>
      <c r="R1425" s="264" t="s">
        <v>77</v>
      </c>
      <c r="S1425" s="264" t="s">
        <v>109</v>
      </c>
      <c r="T1425" s="268">
        <f>Y1425+V1425</f>
        <v>343000</v>
      </c>
      <c r="U1425" s="268" t="s">
        <v>98</v>
      </c>
      <c r="V1425" s="260">
        <v>291550</v>
      </c>
      <c r="W1425" s="260" t="s">
        <v>98</v>
      </c>
      <c r="X1425" s="260" t="s">
        <v>79</v>
      </c>
      <c r="Y1425" s="260">
        <v>51450</v>
      </c>
      <c r="Z1425" s="260" t="s">
        <v>98</v>
      </c>
      <c r="AA1425" s="260" t="s">
        <v>79</v>
      </c>
      <c r="AB1425" s="487">
        <v>65333.33</v>
      </c>
      <c r="AC1425" s="249" t="s">
        <v>149</v>
      </c>
      <c r="AD1425" s="275" t="s">
        <v>98</v>
      </c>
      <c r="AE1425" s="276">
        <f>+V1425+Y1425</f>
        <v>343000</v>
      </c>
      <c r="AF1425" s="233" t="s">
        <v>79</v>
      </c>
      <c r="AG1425" s="249" t="s">
        <v>33</v>
      </c>
      <c r="AH1425" s="249" t="s">
        <v>157</v>
      </c>
      <c r="AI1425" s="249" t="s">
        <v>158</v>
      </c>
      <c r="AJ1425" s="268"/>
    </row>
    <row r="1426" spans="2:36" ht="41.4" x14ac:dyDescent="0.3">
      <c r="B1426" s="238"/>
      <c r="C1426" s="238"/>
      <c r="D1426" s="238"/>
      <c r="E1426" s="227"/>
      <c r="F1426" s="227"/>
      <c r="G1426" s="227"/>
      <c r="H1426" s="232"/>
      <c r="I1426" s="238"/>
      <c r="J1426" s="11" t="s">
        <v>111</v>
      </c>
      <c r="K1426" s="7" t="s">
        <v>112</v>
      </c>
      <c r="L1426" s="7" t="s">
        <v>85</v>
      </c>
      <c r="M1426" s="7">
        <v>1</v>
      </c>
      <c r="N1426" s="239"/>
      <c r="O1426" s="277"/>
      <c r="P1426" s="238"/>
      <c r="Q1426" s="238"/>
      <c r="R1426" s="265"/>
      <c r="S1426" s="265"/>
      <c r="T1426" s="271"/>
      <c r="U1426" s="271"/>
      <c r="V1426" s="261"/>
      <c r="W1426" s="261"/>
      <c r="X1426" s="261"/>
      <c r="Y1426" s="261"/>
      <c r="Z1426" s="261"/>
      <c r="AA1426" s="261"/>
      <c r="AB1426" s="456"/>
      <c r="AC1426" s="239"/>
      <c r="AD1426" s="275"/>
      <c r="AE1426" s="278"/>
      <c r="AF1426" s="238"/>
      <c r="AG1426" s="239"/>
      <c r="AH1426" s="239"/>
      <c r="AI1426" s="239"/>
      <c r="AJ1426" s="271"/>
    </row>
    <row r="1427" spans="2:36" ht="27.6" x14ac:dyDescent="0.3">
      <c r="B1427" s="238"/>
      <c r="C1427" s="238"/>
      <c r="D1427" s="238"/>
      <c r="E1427" s="227"/>
      <c r="F1427" s="227"/>
      <c r="G1427" s="227"/>
      <c r="H1427" s="233"/>
      <c r="I1427" s="238"/>
      <c r="J1427" s="11" t="s">
        <v>127</v>
      </c>
      <c r="K1427" s="7" t="s">
        <v>128</v>
      </c>
      <c r="L1427" s="7" t="s">
        <v>85</v>
      </c>
      <c r="M1427" s="63">
        <v>250</v>
      </c>
      <c r="N1427" s="239"/>
      <c r="O1427" s="277"/>
      <c r="P1427" s="238"/>
      <c r="Q1427" s="238"/>
      <c r="R1427" s="265"/>
      <c r="S1427" s="265"/>
      <c r="T1427" s="271"/>
      <c r="U1427" s="271"/>
      <c r="V1427" s="261"/>
      <c r="W1427" s="261"/>
      <c r="X1427" s="261"/>
      <c r="Y1427" s="261"/>
      <c r="Z1427" s="261"/>
      <c r="AA1427" s="261"/>
      <c r="AB1427" s="456"/>
      <c r="AC1427" s="239"/>
      <c r="AD1427" s="276"/>
      <c r="AE1427" s="278"/>
      <c r="AF1427" s="238"/>
      <c r="AG1427" s="239"/>
      <c r="AH1427" s="239"/>
      <c r="AI1427" s="239"/>
      <c r="AJ1427" s="271"/>
    </row>
    <row r="1428" spans="2:36" ht="41.4" x14ac:dyDescent="0.3">
      <c r="B1428" s="238" t="s">
        <v>627</v>
      </c>
      <c r="C1428" s="238" t="s">
        <v>600</v>
      </c>
      <c r="D1428" s="238" t="s">
        <v>106</v>
      </c>
      <c r="E1428" s="227" t="s">
        <v>67</v>
      </c>
      <c r="F1428" s="227" t="s">
        <v>134</v>
      </c>
      <c r="G1428" s="227" t="s">
        <v>147</v>
      </c>
      <c r="H1428" s="231" t="s">
        <v>70</v>
      </c>
      <c r="I1428" s="238" t="s">
        <v>98</v>
      </c>
      <c r="J1428" s="78" t="s">
        <v>111</v>
      </c>
      <c r="K1428" s="16" t="s">
        <v>112</v>
      </c>
      <c r="L1428" s="16" t="s">
        <v>85</v>
      </c>
      <c r="M1428" s="16">
        <v>1</v>
      </c>
      <c r="N1428" s="247" t="s">
        <v>108</v>
      </c>
      <c r="O1428" s="232" t="s">
        <v>599</v>
      </c>
      <c r="P1428" s="238" t="s">
        <v>75</v>
      </c>
      <c r="Q1428" s="238" t="s">
        <v>76</v>
      </c>
      <c r="R1428" s="238" t="s">
        <v>77</v>
      </c>
      <c r="S1428" s="387" t="s">
        <v>109</v>
      </c>
      <c r="T1428" s="267">
        <f>V1428+Y1428</f>
        <v>147000</v>
      </c>
      <c r="U1428" s="267" t="s">
        <v>98</v>
      </c>
      <c r="V1428" s="259">
        <v>124950</v>
      </c>
      <c r="W1428" s="640" t="s">
        <v>98</v>
      </c>
      <c r="X1428" s="261" t="s">
        <v>98</v>
      </c>
      <c r="Y1428" s="259">
        <v>22050</v>
      </c>
      <c r="Z1428" s="259" t="s">
        <v>98</v>
      </c>
      <c r="AA1428" s="259" t="s">
        <v>79</v>
      </c>
      <c r="AB1428" s="259">
        <v>28000</v>
      </c>
      <c r="AC1428" s="248" t="s">
        <v>149</v>
      </c>
      <c r="AD1428" s="274" t="s">
        <v>98</v>
      </c>
      <c r="AE1428" s="275">
        <f>+V1428+Y1428</f>
        <v>147000</v>
      </c>
      <c r="AF1428" s="232" t="s">
        <v>79</v>
      </c>
      <c r="AG1428" s="248" t="s">
        <v>33</v>
      </c>
      <c r="AH1428" s="249" t="s">
        <v>160</v>
      </c>
      <c r="AI1428" s="249" t="s">
        <v>161</v>
      </c>
      <c r="AJ1428" s="271"/>
    </row>
    <row r="1429" spans="2:36" ht="55.5" customHeight="1" x14ac:dyDescent="0.3">
      <c r="B1429" s="238"/>
      <c r="C1429" s="238"/>
      <c r="D1429" s="238"/>
      <c r="E1429" s="227"/>
      <c r="F1429" s="227"/>
      <c r="G1429" s="227"/>
      <c r="H1429" s="233"/>
      <c r="I1429" s="238"/>
      <c r="J1429" s="11" t="s">
        <v>127</v>
      </c>
      <c r="K1429" s="7" t="s">
        <v>128</v>
      </c>
      <c r="L1429" s="7" t="s">
        <v>85</v>
      </c>
      <c r="M1429" s="63">
        <v>104</v>
      </c>
      <c r="N1429" s="249"/>
      <c r="O1429" s="238"/>
      <c r="P1429" s="238"/>
      <c r="Q1429" s="238"/>
      <c r="R1429" s="238"/>
      <c r="S1429" s="388"/>
      <c r="T1429" s="271"/>
      <c r="U1429" s="271"/>
      <c r="V1429" s="261"/>
      <c r="W1429" s="641"/>
      <c r="X1429" s="261"/>
      <c r="Y1429" s="261"/>
      <c r="Z1429" s="261"/>
      <c r="AA1429" s="261"/>
      <c r="AB1429" s="261"/>
      <c r="AC1429" s="239"/>
      <c r="AD1429" s="276"/>
      <c r="AE1429" s="278"/>
      <c r="AF1429" s="238"/>
      <c r="AG1429" s="239"/>
      <c r="AH1429" s="239"/>
      <c r="AI1429" s="239"/>
      <c r="AJ1429" s="271"/>
    </row>
    <row r="1430" spans="2:36" ht="41.4" x14ac:dyDescent="0.3">
      <c r="B1430" s="238" t="s">
        <v>628</v>
      </c>
      <c r="C1430" s="238" t="s">
        <v>601</v>
      </c>
      <c r="D1430" s="238" t="s">
        <v>106</v>
      </c>
      <c r="E1430" s="227" t="s">
        <v>67</v>
      </c>
      <c r="F1430" s="227" t="s">
        <v>134</v>
      </c>
      <c r="G1430" s="227" t="s">
        <v>147</v>
      </c>
      <c r="H1430" s="231" t="s">
        <v>70</v>
      </c>
      <c r="I1430" s="238" t="s">
        <v>98</v>
      </c>
      <c r="J1430" s="72" t="s">
        <v>111</v>
      </c>
      <c r="K1430" s="22" t="s">
        <v>112</v>
      </c>
      <c r="L1430" s="22" t="s">
        <v>85</v>
      </c>
      <c r="M1430" s="41">
        <v>2</v>
      </c>
      <c r="N1430" s="239" t="s">
        <v>108</v>
      </c>
      <c r="O1430" s="277" t="s">
        <v>599</v>
      </c>
      <c r="P1430" s="238" t="s">
        <v>75</v>
      </c>
      <c r="Q1430" s="238" t="s">
        <v>76</v>
      </c>
      <c r="R1430" s="238" t="s">
        <v>77</v>
      </c>
      <c r="S1430" s="265" t="s">
        <v>109</v>
      </c>
      <c r="T1430" s="271">
        <f>V1430+Y1430</f>
        <v>72000</v>
      </c>
      <c r="U1430" s="271" t="s">
        <v>98</v>
      </c>
      <c r="V1430" s="261">
        <v>61200</v>
      </c>
      <c r="W1430" s="258" t="s">
        <v>98</v>
      </c>
      <c r="X1430" s="258" t="s">
        <v>98</v>
      </c>
      <c r="Y1430" s="261">
        <v>10800</v>
      </c>
      <c r="Z1430" s="261" t="s">
        <v>98</v>
      </c>
      <c r="AA1430" s="261" t="s">
        <v>79</v>
      </c>
      <c r="AB1430" s="261">
        <v>13714.29</v>
      </c>
      <c r="AC1430" s="239" t="s">
        <v>149</v>
      </c>
      <c r="AD1430" s="274" t="s">
        <v>98</v>
      </c>
      <c r="AE1430" s="278">
        <f>+V1430+Y1430</f>
        <v>72000</v>
      </c>
      <c r="AF1430" s="238" t="s">
        <v>79</v>
      </c>
      <c r="AG1430" s="239" t="s">
        <v>33</v>
      </c>
      <c r="AH1430" s="239" t="s">
        <v>160</v>
      </c>
      <c r="AI1430" s="239" t="s">
        <v>161</v>
      </c>
      <c r="AJ1430" s="271"/>
    </row>
    <row r="1431" spans="2:36" ht="100.2" customHeight="1" x14ac:dyDescent="0.3">
      <c r="B1431" s="238"/>
      <c r="C1431" s="238"/>
      <c r="D1431" s="238"/>
      <c r="E1431" s="227"/>
      <c r="F1431" s="227"/>
      <c r="G1431" s="227"/>
      <c r="H1431" s="233"/>
      <c r="I1431" s="238"/>
      <c r="J1431" s="11" t="s">
        <v>127</v>
      </c>
      <c r="K1431" s="7" t="s">
        <v>128</v>
      </c>
      <c r="L1431" s="7" t="s">
        <v>85</v>
      </c>
      <c r="M1431" s="112">
        <v>6</v>
      </c>
      <c r="N1431" s="239"/>
      <c r="O1431" s="277"/>
      <c r="P1431" s="238"/>
      <c r="Q1431" s="238"/>
      <c r="R1431" s="238"/>
      <c r="S1431" s="265"/>
      <c r="T1431" s="271"/>
      <c r="U1431" s="271"/>
      <c r="V1431" s="261"/>
      <c r="W1431" s="260"/>
      <c r="X1431" s="260"/>
      <c r="Y1431" s="261"/>
      <c r="Z1431" s="261"/>
      <c r="AA1431" s="261"/>
      <c r="AB1431" s="261"/>
      <c r="AC1431" s="239"/>
      <c r="AD1431" s="276"/>
      <c r="AE1431" s="278"/>
      <c r="AF1431" s="238"/>
      <c r="AG1431" s="239"/>
      <c r="AH1431" s="239"/>
      <c r="AI1431" s="239"/>
      <c r="AJ1431" s="271"/>
    </row>
    <row r="1432" spans="2:36" ht="57" customHeight="1" x14ac:dyDescent="0.3">
      <c r="B1432" s="238" t="s">
        <v>629</v>
      </c>
      <c r="C1432" s="238" t="s">
        <v>602</v>
      </c>
      <c r="D1432" s="238" t="s">
        <v>106</v>
      </c>
      <c r="E1432" s="227" t="s">
        <v>67</v>
      </c>
      <c r="F1432" s="227" t="s">
        <v>132</v>
      </c>
      <c r="G1432" s="227" t="s">
        <v>69</v>
      </c>
      <c r="H1432" s="238" t="s">
        <v>70</v>
      </c>
      <c r="I1432" s="238" t="s">
        <v>98</v>
      </c>
      <c r="J1432" s="11" t="s">
        <v>113</v>
      </c>
      <c r="K1432" s="7" t="s">
        <v>114</v>
      </c>
      <c r="L1432" s="7" t="s">
        <v>115</v>
      </c>
      <c r="M1432" s="7">
        <v>2</v>
      </c>
      <c r="N1432" s="239" t="s">
        <v>108</v>
      </c>
      <c r="O1432" s="277" t="s">
        <v>603</v>
      </c>
      <c r="P1432" s="238" t="s">
        <v>75</v>
      </c>
      <c r="Q1432" s="238" t="s">
        <v>76</v>
      </c>
      <c r="R1432" s="238" t="s">
        <v>77</v>
      </c>
      <c r="S1432" s="265" t="s">
        <v>109</v>
      </c>
      <c r="T1432" s="271">
        <f>V1432+Y1432</f>
        <v>138000</v>
      </c>
      <c r="U1432" s="271" t="s">
        <v>98</v>
      </c>
      <c r="V1432" s="261">
        <v>117300</v>
      </c>
      <c r="W1432" s="261" t="s">
        <v>98</v>
      </c>
      <c r="X1432" s="261" t="s">
        <v>98</v>
      </c>
      <c r="Y1432" s="261">
        <v>20700</v>
      </c>
      <c r="Z1432" s="261" t="s">
        <v>98</v>
      </c>
      <c r="AA1432" s="261" t="s">
        <v>98</v>
      </c>
      <c r="AB1432" s="261">
        <v>26285.71</v>
      </c>
      <c r="AC1432" s="239" t="s">
        <v>80</v>
      </c>
      <c r="AD1432" s="278" t="s">
        <v>98</v>
      </c>
      <c r="AE1432" s="261">
        <f>+V1432+Y1432</f>
        <v>138000</v>
      </c>
      <c r="AF1432" s="271" t="s">
        <v>98</v>
      </c>
      <c r="AG1432" s="261" t="s">
        <v>33</v>
      </c>
      <c r="AH1432" s="261" t="s">
        <v>294</v>
      </c>
      <c r="AI1432" s="261" t="s">
        <v>250</v>
      </c>
      <c r="AJ1432" s="271"/>
    </row>
    <row r="1433" spans="2:36" ht="70.5" customHeight="1" x14ac:dyDescent="0.3">
      <c r="B1433" s="238"/>
      <c r="C1433" s="238"/>
      <c r="D1433" s="238"/>
      <c r="E1433" s="227"/>
      <c r="F1433" s="227"/>
      <c r="G1433" s="227"/>
      <c r="H1433" s="238"/>
      <c r="I1433" s="238"/>
      <c r="J1433" s="11" t="s">
        <v>116</v>
      </c>
      <c r="K1433" s="7" t="s">
        <v>117</v>
      </c>
      <c r="L1433" s="7" t="s">
        <v>85</v>
      </c>
      <c r="M1433" s="7">
        <v>2</v>
      </c>
      <c r="N1433" s="239"/>
      <c r="O1433" s="277"/>
      <c r="P1433" s="238"/>
      <c r="Q1433" s="238"/>
      <c r="R1433" s="238"/>
      <c r="S1433" s="265"/>
      <c r="T1433" s="271"/>
      <c r="U1433" s="271"/>
      <c r="V1433" s="261"/>
      <c r="W1433" s="261"/>
      <c r="X1433" s="261"/>
      <c r="Y1433" s="261"/>
      <c r="Z1433" s="261"/>
      <c r="AA1433" s="261"/>
      <c r="AB1433" s="261"/>
      <c r="AC1433" s="239"/>
      <c r="AD1433" s="278"/>
      <c r="AE1433" s="261"/>
      <c r="AF1433" s="271"/>
      <c r="AG1433" s="261"/>
      <c r="AH1433" s="261"/>
      <c r="AI1433" s="261"/>
      <c r="AJ1433" s="271"/>
    </row>
    <row r="1434" spans="2:36" ht="41.4" x14ac:dyDescent="0.3">
      <c r="B1434" s="238"/>
      <c r="C1434" s="238"/>
      <c r="D1434" s="238"/>
      <c r="E1434" s="227"/>
      <c r="F1434" s="227"/>
      <c r="G1434" s="227"/>
      <c r="H1434" s="238"/>
      <c r="I1434" s="238"/>
      <c r="J1434" s="11" t="s">
        <v>208</v>
      </c>
      <c r="K1434" s="7" t="s">
        <v>118</v>
      </c>
      <c r="L1434" s="7" t="s">
        <v>119</v>
      </c>
      <c r="M1434" s="7">
        <v>2</v>
      </c>
      <c r="N1434" s="239"/>
      <c r="O1434" s="277"/>
      <c r="P1434" s="238"/>
      <c r="Q1434" s="238"/>
      <c r="R1434" s="238"/>
      <c r="S1434" s="265"/>
      <c r="T1434" s="271"/>
      <c r="U1434" s="271"/>
      <c r="V1434" s="261"/>
      <c r="W1434" s="261"/>
      <c r="X1434" s="261"/>
      <c r="Y1434" s="261"/>
      <c r="Z1434" s="261"/>
      <c r="AA1434" s="261"/>
      <c r="AB1434" s="261"/>
      <c r="AC1434" s="239"/>
      <c r="AD1434" s="278"/>
      <c r="AE1434" s="261"/>
      <c r="AF1434" s="271"/>
      <c r="AG1434" s="261"/>
      <c r="AH1434" s="261"/>
      <c r="AI1434" s="261"/>
      <c r="AJ1434" s="271"/>
    </row>
    <row r="1435" spans="2:36" ht="68.7" customHeight="1" x14ac:dyDescent="0.3">
      <c r="B1435" s="238"/>
      <c r="C1435" s="238"/>
      <c r="D1435" s="238"/>
      <c r="E1435" s="227"/>
      <c r="F1435" s="227"/>
      <c r="G1435" s="227"/>
      <c r="H1435" s="238"/>
      <c r="I1435" s="238"/>
      <c r="J1435" s="11" t="s">
        <v>120</v>
      </c>
      <c r="K1435" s="7" t="s">
        <v>121</v>
      </c>
      <c r="L1435" s="7" t="s">
        <v>119</v>
      </c>
      <c r="M1435" s="7">
        <v>2</v>
      </c>
      <c r="N1435" s="239"/>
      <c r="O1435" s="277"/>
      <c r="P1435" s="238"/>
      <c r="Q1435" s="238"/>
      <c r="R1435" s="238"/>
      <c r="S1435" s="265"/>
      <c r="T1435" s="271"/>
      <c r="U1435" s="271"/>
      <c r="V1435" s="261"/>
      <c r="W1435" s="261"/>
      <c r="X1435" s="261"/>
      <c r="Y1435" s="261"/>
      <c r="Z1435" s="261"/>
      <c r="AA1435" s="261"/>
      <c r="AB1435" s="261"/>
      <c r="AC1435" s="239"/>
      <c r="AD1435" s="278"/>
      <c r="AE1435" s="261"/>
      <c r="AF1435" s="271"/>
      <c r="AG1435" s="261"/>
      <c r="AH1435" s="261"/>
      <c r="AI1435" s="261"/>
      <c r="AJ1435" s="271"/>
    </row>
    <row r="1436" spans="2:36" ht="96.6" x14ac:dyDescent="0.3">
      <c r="B1436" s="233" t="s">
        <v>945</v>
      </c>
      <c r="C1436" s="233" t="s">
        <v>598</v>
      </c>
      <c r="D1436" s="233" t="s">
        <v>106</v>
      </c>
      <c r="E1436" s="273" t="s">
        <v>67</v>
      </c>
      <c r="F1436" s="273" t="s">
        <v>134</v>
      </c>
      <c r="G1436" s="273" t="s">
        <v>147</v>
      </c>
      <c r="H1436" s="232" t="s">
        <v>70</v>
      </c>
      <c r="I1436" s="233" t="s">
        <v>79</v>
      </c>
      <c r="J1436" s="72" t="s">
        <v>207</v>
      </c>
      <c r="K1436" s="22" t="s">
        <v>107</v>
      </c>
      <c r="L1436" s="22" t="s">
        <v>86</v>
      </c>
      <c r="M1436" s="22">
        <v>40</v>
      </c>
      <c r="N1436" s="249" t="s">
        <v>108</v>
      </c>
      <c r="O1436" s="356" t="s">
        <v>599</v>
      </c>
      <c r="P1436" s="233" t="s">
        <v>75</v>
      </c>
      <c r="Q1436" s="233" t="s">
        <v>76</v>
      </c>
      <c r="R1436" s="264" t="s">
        <v>77</v>
      </c>
      <c r="S1436" s="264" t="s">
        <v>109</v>
      </c>
      <c r="T1436" s="268">
        <f>Y1436+V1436</f>
        <v>223756.02000000002</v>
      </c>
      <c r="U1436" s="268" t="s">
        <v>98</v>
      </c>
      <c r="V1436" s="260">
        <v>190192.63</v>
      </c>
      <c r="W1436" s="260" t="s">
        <v>98</v>
      </c>
      <c r="X1436" s="260" t="s">
        <v>79</v>
      </c>
      <c r="Y1436" s="260">
        <v>33563.39</v>
      </c>
      <c r="Z1436" s="260" t="s">
        <v>98</v>
      </c>
      <c r="AA1436" s="260" t="s">
        <v>79</v>
      </c>
      <c r="AB1436" s="487">
        <v>42620.18</v>
      </c>
      <c r="AC1436" s="249" t="s">
        <v>149</v>
      </c>
      <c r="AD1436" s="275" t="s">
        <v>98</v>
      </c>
      <c r="AE1436" s="276">
        <f>+V1436+Y1436</f>
        <v>223756.02000000002</v>
      </c>
      <c r="AF1436" s="233" t="s">
        <v>79</v>
      </c>
      <c r="AG1436" s="249" t="s">
        <v>33</v>
      </c>
      <c r="AH1436" s="249" t="s">
        <v>294</v>
      </c>
      <c r="AI1436" s="249" t="s">
        <v>874</v>
      </c>
      <c r="AJ1436" s="268"/>
    </row>
    <row r="1437" spans="2:36" ht="41.4" x14ac:dyDescent="0.3">
      <c r="B1437" s="238"/>
      <c r="C1437" s="238"/>
      <c r="D1437" s="238"/>
      <c r="E1437" s="227"/>
      <c r="F1437" s="227"/>
      <c r="G1437" s="227"/>
      <c r="H1437" s="232"/>
      <c r="I1437" s="238"/>
      <c r="J1437" s="11" t="s">
        <v>111</v>
      </c>
      <c r="K1437" s="7" t="s">
        <v>112</v>
      </c>
      <c r="L1437" s="7" t="s">
        <v>85</v>
      </c>
      <c r="M1437" s="7">
        <v>1</v>
      </c>
      <c r="N1437" s="239"/>
      <c r="O1437" s="277"/>
      <c r="P1437" s="238"/>
      <c r="Q1437" s="238"/>
      <c r="R1437" s="265"/>
      <c r="S1437" s="265"/>
      <c r="T1437" s="271"/>
      <c r="U1437" s="271"/>
      <c r="V1437" s="261"/>
      <c r="W1437" s="261"/>
      <c r="X1437" s="261"/>
      <c r="Y1437" s="261"/>
      <c r="Z1437" s="261"/>
      <c r="AA1437" s="261"/>
      <c r="AB1437" s="456"/>
      <c r="AC1437" s="239"/>
      <c r="AD1437" s="275"/>
      <c r="AE1437" s="278"/>
      <c r="AF1437" s="238"/>
      <c r="AG1437" s="239"/>
      <c r="AH1437" s="239"/>
      <c r="AI1437" s="239"/>
      <c r="AJ1437" s="271"/>
    </row>
    <row r="1438" spans="2:36" ht="27.6" x14ac:dyDescent="0.3">
      <c r="B1438" s="238"/>
      <c r="C1438" s="238"/>
      <c r="D1438" s="238"/>
      <c r="E1438" s="227"/>
      <c r="F1438" s="227"/>
      <c r="G1438" s="227"/>
      <c r="H1438" s="233"/>
      <c r="I1438" s="238"/>
      <c r="J1438" s="11" t="s">
        <v>127</v>
      </c>
      <c r="K1438" s="7" t="s">
        <v>128</v>
      </c>
      <c r="L1438" s="7" t="s">
        <v>85</v>
      </c>
      <c r="M1438" s="63">
        <v>112</v>
      </c>
      <c r="N1438" s="239"/>
      <c r="O1438" s="277"/>
      <c r="P1438" s="238"/>
      <c r="Q1438" s="238"/>
      <c r="R1438" s="265"/>
      <c r="S1438" s="265"/>
      <c r="T1438" s="271"/>
      <c r="U1438" s="271"/>
      <c r="V1438" s="261"/>
      <c r="W1438" s="261"/>
      <c r="X1438" s="261"/>
      <c r="Y1438" s="261"/>
      <c r="Z1438" s="261"/>
      <c r="AA1438" s="261"/>
      <c r="AB1438" s="456"/>
      <c r="AC1438" s="239"/>
      <c r="AD1438" s="276"/>
      <c r="AE1438" s="278"/>
      <c r="AF1438" s="238"/>
      <c r="AG1438" s="239"/>
      <c r="AH1438" s="239"/>
      <c r="AI1438" s="239"/>
      <c r="AJ1438" s="271"/>
    </row>
    <row r="1439" spans="2:36" s="89" customFormat="1" ht="96.6" x14ac:dyDescent="0.3">
      <c r="B1439" s="233" t="s">
        <v>1119</v>
      </c>
      <c r="C1439" s="233" t="s">
        <v>598</v>
      </c>
      <c r="D1439" s="233" t="s">
        <v>106</v>
      </c>
      <c r="E1439" s="273" t="s">
        <v>67</v>
      </c>
      <c r="F1439" s="273" t="s">
        <v>134</v>
      </c>
      <c r="G1439" s="273" t="s">
        <v>147</v>
      </c>
      <c r="H1439" s="232" t="s">
        <v>70</v>
      </c>
      <c r="I1439" s="233" t="s">
        <v>79</v>
      </c>
      <c r="J1439" s="72" t="s">
        <v>207</v>
      </c>
      <c r="K1439" s="22" t="s">
        <v>107</v>
      </c>
      <c r="L1439" s="22" t="s">
        <v>86</v>
      </c>
      <c r="M1439" s="22">
        <v>40</v>
      </c>
      <c r="N1439" s="249" t="s">
        <v>108</v>
      </c>
      <c r="O1439" s="233" t="s">
        <v>599</v>
      </c>
      <c r="P1439" s="233" t="s">
        <v>75</v>
      </c>
      <c r="Q1439" s="233" t="s">
        <v>76</v>
      </c>
      <c r="R1439" s="264" t="s">
        <v>77</v>
      </c>
      <c r="S1439" s="264" t="s">
        <v>109</v>
      </c>
      <c r="T1439" s="268">
        <f>Y1439+V1439</f>
        <v>112726.7</v>
      </c>
      <c r="U1439" s="268" t="s">
        <v>98</v>
      </c>
      <c r="V1439" s="260">
        <v>95817.7</v>
      </c>
      <c r="W1439" s="260" t="s">
        <v>98</v>
      </c>
      <c r="X1439" s="260" t="s">
        <v>79</v>
      </c>
      <c r="Y1439" s="260">
        <v>16909</v>
      </c>
      <c r="Z1439" s="260" t="s">
        <v>98</v>
      </c>
      <c r="AA1439" s="260" t="s">
        <v>79</v>
      </c>
      <c r="AB1439" s="276">
        <v>21471.73</v>
      </c>
      <c r="AC1439" s="249" t="s">
        <v>149</v>
      </c>
      <c r="AD1439" s="275" t="s">
        <v>98</v>
      </c>
      <c r="AE1439" s="276">
        <f>+V1439+Y1439</f>
        <v>112726.7</v>
      </c>
      <c r="AF1439" s="233" t="s">
        <v>79</v>
      </c>
      <c r="AG1439" s="249" t="s">
        <v>33</v>
      </c>
      <c r="AH1439" s="249" t="s">
        <v>166</v>
      </c>
      <c r="AI1439" s="249" t="s">
        <v>1121</v>
      </c>
      <c r="AJ1439" s="268"/>
    </row>
    <row r="1440" spans="2:36" s="89" customFormat="1" ht="41.4" x14ac:dyDescent="0.3">
      <c r="B1440" s="238"/>
      <c r="C1440" s="238"/>
      <c r="D1440" s="238"/>
      <c r="E1440" s="227"/>
      <c r="F1440" s="227"/>
      <c r="G1440" s="227"/>
      <c r="H1440" s="232"/>
      <c r="I1440" s="238"/>
      <c r="J1440" s="11" t="s">
        <v>111</v>
      </c>
      <c r="K1440" s="7" t="s">
        <v>112</v>
      </c>
      <c r="L1440" s="7" t="s">
        <v>85</v>
      </c>
      <c r="M1440" s="7">
        <v>1</v>
      </c>
      <c r="N1440" s="239"/>
      <c r="O1440" s="238"/>
      <c r="P1440" s="238"/>
      <c r="Q1440" s="238"/>
      <c r="R1440" s="265"/>
      <c r="S1440" s="265"/>
      <c r="T1440" s="271"/>
      <c r="U1440" s="271"/>
      <c r="V1440" s="261"/>
      <c r="W1440" s="261"/>
      <c r="X1440" s="261"/>
      <c r="Y1440" s="261"/>
      <c r="Z1440" s="261"/>
      <c r="AA1440" s="261"/>
      <c r="AB1440" s="278"/>
      <c r="AC1440" s="239"/>
      <c r="AD1440" s="275"/>
      <c r="AE1440" s="278"/>
      <c r="AF1440" s="238"/>
      <c r="AG1440" s="239"/>
      <c r="AH1440" s="239"/>
      <c r="AI1440" s="239"/>
      <c r="AJ1440" s="271"/>
    </row>
    <row r="1441" spans="2:36" s="89" customFormat="1" ht="27.6" x14ac:dyDescent="0.3">
      <c r="B1441" s="238"/>
      <c r="C1441" s="238"/>
      <c r="D1441" s="238"/>
      <c r="E1441" s="227"/>
      <c r="F1441" s="227"/>
      <c r="G1441" s="227"/>
      <c r="H1441" s="233"/>
      <c r="I1441" s="238"/>
      <c r="J1441" s="11" t="s">
        <v>127</v>
      </c>
      <c r="K1441" s="7" t="s">
        <v>128</v>
      </c>
      <c r="L1441" s="7" t="s">
        <v>85</v>
      </c>
      <c r="M1441" s="63">
        <v>45</v>
      </c>
      <c r="N1441" s="239"/>
      <c r="O1441" s="238"/>
      <c r="P1441" s="238"/>
      <c r="Q1441" s="238"/>
      <c r="R1441" s="265"/>
      <c r="S1441" s="265"/>
      <c r="T1441" s="271"/>
      <c r="U1441" s="271"/>
      <c r="V1441" s="261"/>
      <c r="W1441" s="261"/>
      <c r="X1441" s="261"/>
      <c r="Y1441" s="261"/>
      <c r="Z1441" s="261"/>
      <c r="AA1441" s="261"/>
      <c r="AB1441" s="278"/>
      <c r="AC1441" s="239"/>
      <c r="AD1441" s="276"/>
      <c r="AE1441" s="278"/>
      <c r="AF1441" s="238"/>
      <c r="AG1441" s="239"/>
      <c r="AH1441" s="239"/>
      <c r="AI1441" s="239"/>
      <c r="AJ1441" s="271"/>
    </row>
    <row r="1442" spans="2:36" s="89" customFormat="1" ht="41.4" x14ac:dyDescent="0.3">
      <c r="B1442" s="238" t="s">
        <v>1120</v>
      </c>
      <c r="C1442" s="238" t="s">
        <v>600</v>
      </c>
      <c r="D1442" s="238" t="s">
        <v>106</v>
      </c>
      <c r="E1442" s="227" t="s">
        <v>67</v>
      </c>
      <c r="F1442" s="227" t="s">
        <v>134</v>
      </c>
      <c r="G1442" s="227" t="s">
        <v>147</v>
      </c>
      <c r="H1442" s="231" t="s">
        <v>70</v>
      </c>
      <c r="I1442" s="238" t="s">
        <v>98</v>
      </c>
      <c r="J1442" s="78" t="s">
        <v>111</v>
      </c>
      <c r="K1442" s="16" t="s">
        <v>112</v>
      </c>
      <c r="L1442" s="16" t="s">
        <v>85</v>
      </c>
      <c r="M1442" s="16">
        <v>1</v>
      </c>
      <c r="N1442" s="247" t="s">
        <v>108</v>
      </c>
      <c r="O1442" s="232" t="s">
        <v>599</v>
      </c>
      <c r="P1442" s="238" t="s">
        <v>75</v>
      </c>
      <c r="Q1442" s="238" t="s">
        <v>76</v>
      </c>
      <c r="R1442" s="238" t="s">
        <v>77</v>
      </c>
      <c r="S1442" s="387" t="s">
        <v>109</v>
      </c>
      <c r="T1442" s="267">
        <f>V1442+Y1442</f>
        <v>73412.429999999993</v>
      </c>
      <c r="U1442" s="267" t="s">
        <v>98</v>
      </c>
      <c r="V1442" s="259">
        <v>62400.57</v>
      </c>
      <c r="W1442" s="640" t="s">
        <v>98</v>
      </c>
      <c r="X1442" s="261" t="s">
        <v>98</v>
      </c>
      <c r="Y1442" s="259">
        <v>11011.86</v>
      </c>
      <c r="Z1442" s="259" t="s">
        <v>98</v>
      </c>
      <c r="AA1442" s="259" t="s">
        <v>79</v>
      </c>
      <c r="AB1442" s="259">
        <v>13983.31</v>
      </c>
      <c r="AC1442" s="248" t="s">
        <v>149</v>
      </c>
      <c r="AD1442" s="274" t="s">
        <v>98</v>
      </c>
      <c r="AE1442" s="275">
        <f>+V1442+Y1442</f>
        <v>73412.429999999993</v>
      </c>
      <c r="AF1442" s="232" t="s">
        <v>79</v>
      </c>
      <c r="AG1442" s="248" t="s">
        <v>33</v>
      </c>
      <c r="AH1442" s="249" t="s">
        <v>166</v>
      </c>
      <c r="AI1442" s="249" t="s">
        <v>1121</v>
      </c>
      <c r="AJ1442" s="271"/>
    </row>
    <row r="1443" spans="2:36" s="89" customFormat="1" ht="55.5" customHeight="1" x14ac:dyDescent="0.3">
      <c r="B1443" s="238"/>
      <c r="C1443" s="238"/>
      <c r="D1443" s="238"/>
      <c r="E1443" s="227"/>
      <c r="F1443" s="227"/>
      <c r="G1443" s="227"/>
      <c r="H1443" s="233"/>
      <c r="I1443" s="238"/>
      <c r="J1443" s="11" t="s">
        <v>127</v>
      </c>
      <c r="K1443" s="7" t="s">
        <v>128</v>
      </c>
      <c r="L1443" s="7" t="s">
        <v>85</v>
      </c>
      <c r="M1443" s="63">
        <v>30</v>
      </c>
      <c r="N1443" s="249"/>
      <c r="O1443" s="238"/>
      <c r="P1443" s="238"/>
      <c r="Q1443" s="238"/>
      <c r="R1443" s="238"/>
      <c r="S1443" s="388"/>
      <c r="T1443" s="271"/>
      <c r="U1443" s="271"/>
      <c r="V1443" s="261"/>
      <c r="W1443" s="641"/>
      <c r="X1443" s="261"/>
      <c r="Y1443" s="261"/>
      <c r="Z1443" s="261"/>
      <c r="AA1443" s="261"/>
      <c r="AB1443" s="261"/>
      <c r="AC1443" s="239"/>
      <c r="AD1443" s="276"/>
      <c r="AE1443" s="278"/>
      <c r="AF1443" s="238"/>
      <c r="AG1443" s="239"/>
      <c r="AH1443" s="239"/>
      <c r="AI1443" s="239"/>
      <c r="AJ1443" s="271"/>
    </row>
    <row r="1444" spans="2:36" s="89" customFormat="1" ht="41.4" x14ac:dyDescent="0.3">
      <c r="B1444" s="238" t="s">
        <v>1124</v>
      </c>
      <c r="C1444" s="238" t="s">
        <v>601</v>
      </c>
      <c r="D1444" s="238" t="s">
        <v>106</v>
      </c>
      <c r="E1444" s="227" t="s">
        <v>67</v>
      </c>
      <c r="F1444" s="227" t="s">
        <v>134</v>
      </c>
      <c r="G1444" s="227" t="s">
        <v>147</v>
      </c>
      <c r="H1444" s="231" t="s">
        <v>70</v>
      </c>
      <c r="I1444" s="238" t="s">
        <v>98</v>
      </c>
      <c r="J1444" s="72" t="s">
        <v>111</v>
      </c>
      <c r="K1444" s="22" t="s">
        <v>112</v>
      </c>
      <c r="L1444" s="22" t="s">
        <v>85</v>
      </c>
      <c r="M1444" s="41">
        <v>1</v>
      </c>
      <c r="N1444" s="239" t="s">
        <v>108</v>
      </c>
      <c r="O1444" s="238" t="s">
        <v>599</v>
      </c>
      <c r="P1444" s="238" t="s">
        <v>75</v>
      </c>
      <c r="Q1444" s="238" t="s">
        <v>76</v>
      </c>
      <c r="R1444" s="238" t="s">
        <v>77</v>
      </c>
      <c r="S1444" s="265" t="s">
        <v>109</v>
      </c>
      <c r="T1444" s="271">
        <f>V1444+Y1444</f>
        <v>24039.690000000002</v>
      </c>
      <c r="U1444" s="271" t="s">
        <v>98</v>
      </c>
      <c r="V1444" s="261">
        <v>20433.740000000002</v>
      </c>
      <c r="W1444" s="258" t="s">
        <v>98</v>
      </c>
      <c r="X1444" s="258" t="s">
        <v>98</v>
      </c>
      <c r="Y1444" s="261">
        <v>3605.95</v>
      </c>
      <c r="Z1444" s="261" t="s">
        <v>98</v>
      </c>
      <c r="AA1444" s="261" t="s">
        <v>79</v>
      </c>
      <c r="AB1444" s="261">
        <v>4578.32</v>
      </c>
      <c r="AC1444" s="239" t="s">
        <v>149</v>
      </c>
      <c r="AD1444" s="274" t="s">
        <v>98</v>
      </c>
      <c r="AE1444" s="278">
        <f>+V1444+Y1444</f>
        <v>24039.690000000002</v>
      </c>
      <c r="AF1444" s="238" t="s">
        <v>79</v>
      </c>
      <c r="AG1444" s="239" t="s">
        <v>33</v>
      </c>
      <c r="AH1444" s="239" t="s">
        <v>166</v>
      </c>
      <c r="AI1444" s="239" t="s">
        <v>1121</v>
      </c>
      <c r="AJ1444" s="271"/>
    </row>
    <row r="1445" spans="2:36" s="89" customFormat="1" ht="100.2" customHeight="1" x14ac:dyDescent="0.3">
      <c r="B1445" s="238"/>
      <c r="C1445" s="238"/>
      <c r="D1445" s="238"/>
      <c r="E1445" s="227"/>
      <c r="F1445" s="227"/>
      <c r="G1445" s="227"/>
      <c r="H1445" s="233"/>
      <c r="I1445" s="238"/>
      <c r="J1445" s="11" t="s">
        <v>127</v>
      </c>
      <c r="K1445" s="7" t="s">
        <v>128</v>
      </c>
      <c r="L1445" s="7" t="s">
        <v>85</v>
      </c>
      <c r="M1445" s="112">
        <v>2</v>
      </c>
      <c r="N1445" s="239"/>
      <c r="O1445" s="238"/>
      <c r="P1445" s="238"/>
      <c r="Q1445" s="238"/>
      <c r="R1445" s="238"/>
      <c r="S1445" s="265"/>
      <c r="T1445" s="271"/>
      <c r="U1445" s="271"/>
      <c r="V1445" s="261"/>
      <c r="W1445" s="260"/>
      <c r="X1445" s="260"/>
      <c r="Y1445" s="261"/>
      <c r="Z1445" s="261"/>
      <c r="AA1445" s="261"/>
      <c r="AB1445" s="261"/>
      <c r="AC1445" s="239"/>
      <c r="AD1445" s="276"/>
      <c r="AE1445" s="278"/>
      <c r="AF1445" s="238"/>
      <c r="AG1445" s="239"/>
      <c r="AH1445" s="239"/>
      <c r="AI1445" s="239"/>
      <c r="AJ1445" s="271"/>
    </row>
    <row r="1446" spans="2:36" ht="57" customHeight="1" x14ac:dyDescent="0.3">
      <c r="B1446" s="238" t="s">
        <v>1264</v>
      </c>
      <c r="C1446" s="238" t="s">
        <v>602</v>
      </c>
      <c r="D1446" s="238" t="s">
        <v>106</v>
      </c>
      <c r="E1446" s="227" t="s">
        <v>67</v>
      </c>
      <c r="F1446" s="227" t="s">
        <v>132</v>
      </c>
      <c r="G1446" s="227" t="s">
        <v>69</v>
      </c>
      <c r="H1446" s="238" t="s">
        <v>70</v>
      </c>
      <c r="I1446" s="238" t="s">
        <v>98</v>
      </c>
      <c r="J1446" s="11" t="s">
        <v>113</v>
      </c>
      <c r="K1446" s="7" t="s">
        <v>114</v>
      </c>
      <c r="L1446" s="7" t="s">
        <v>115</v>
      </c>
      <c r="M1446" s="7">
        <v>0.5</v>
      </c>
      <c r="N1446" s="239" t="s">
        <v>108</v>
      </c>
      <c r="O1446" s="277" t="s">
        <v>603</v>
      </c>
      <c r="P1446" s="238" t="s">
        <v>75</v>
      </c>
      <c r="Q1446" s="238" t="s">
        <v>76</v>
      </c>
      <c r="R1446" s="238" t="s">
        <v>77</v>
      </c>
      <c r="S1446" s="265" t="s">
        <v>109</v>
      </c>
      <c r="T1446" s="271">
        <f>V1446+Y1446</f>
        <v>58552.38</v>
      </c>
      <c r="U1446" s="271" t="s">
        <v>98</v>
      </c>
      <c r="V1446" s="261">
        <v>49769.52</v>
      </c>
      <c r="W1446" s="261" t="s">
        <v>98</v>
      </c>
      <c r="X1446" s="261" t="s">
        <v>98</v>
      </c>
      <c r="Y1446" s="261">
        <v>8782.86</v>
      </c>
      <c r="Z1446" s="261" t="s">
        <v>98</v>
      </c>
      <c r="AA1446" s="261" t="s">
        <v>98</v>
      </c>
      <c r="AB1446" s="261">
        <v>11152.83</v>
      </c>
      <c r="AC1446" s="239" t="s">
        <v>80</v>
      </c>
      <c r="AD1446" s="278" t="s">
        <v>98</v>
      </c>
      <c r="AE1446" s="261">
        <f>+V1446+Y1446</f>
        <v>58552.38</v>
      </c>
      <c r="AF1446" s="271" t="s">
        <v>98</v>
      </c>
      <c r="AG1446" s="261" t="s">
        <v>33</v>
      </c>
      <c r="AH1446" s="261" t="s">
        <v>406</v>
      </c>
      <c r="AI1446" s="261" t="s">
        <v>510</v>
      </c>
      <c r="AJ1446" s="271"/>
    </row>
    <row r="1447" spans="2:36" ht="70.5" customHeight="1" x14ac:dyDescent="0.3">
      <c r="B1447" s="238"/>
      <c r="C1447" s="238"/>
      <c r="D1447" s="238"/>
      <c r="E1447" s="227"/>
      <c r="F1447" s="227"/>
      <c r="G1447" s="227"/>
      <c r="H1447" s="238"/>
      <c r="I1447" s="238"/>
      <c r="J1447" s="11" t="s">
        <v>116</v>
      </c>
      <c r="K1447" s="7" t="s">
        <v>117</v>
      </c>
      <c r="L1447" s="7" t="s">
        <v>85</v>
      </c>
      <c r="M1447" s="7">
        <v>1</v>
      </c>
      <c r="N1447" s="239"/>
      <c r="O1447" s="277"/>
      <c r="P1447" s="238"/>
      <c r="Q1447" s="238"/>
      <c r="R1447" s="238"/>
      <c r="S1447" s="265"/>
      <c r="T1447" s="271"/>
      <c r="U1447" s="271"/>
      <c r="V1447" s="261"/>
      <c r="W1447" s="261"/>
      <c r="X1447" s="261"/>
      <c r="Y1447" s="261"/>
      <c r="Z1447" s="261"/>
      <c r="AA1447" s="261"/>
      <c r="AB1447" s="261"/>
      <c r="AC1447" s="239"/>
      <c r="AD1447" s="278"/>
      <c r="AE1447" s="261"/>
      <c r="AF1447" s="271"/>
      <c r="AG1447" s="261"/>
      <c r="AH1447" s="261"/>
      <c r="AI1447" s="261"/>
      <c r="AJ1447" s="271"/>
    </row>
    <row r="1448" spans="2:36" ht="41.4" x14ac:dyDescent="0.3">
      <c r="B1448" s="238"/>
      <c r="C1448" s="238"/>
      <c r="D1448" s="238"/>
      <c r="E1448" s="227"/>
      <c r="F1448" s="227"/>
      <c r="G1448" s="227"/>
      <c r="H1448" s="238"/>
      <c r="I1448" s="238"/>
      <c r="J1448" s="11" t="s">
        <v>208</v>
      </c>
      <c r="K1448" s="7" t="s">
        <v>118</v>
      </c>
      <c r="L1448" s="7" t="s">
        <v>119</v>
      </c>
      <c r="M1448" s="7">
        <v>1</v>
      </c>
      <c r="N1448" s="239"/>
      <c r="O1448" s="277"/>
      <c r="P1448" s="238"/>
      <c r="Q1448" s="238"/>
      <c r="R1448" s="238"/>
      <c r="S1448" s="265"/>
      <c r="T1448" s="271"/>
      <c r="U1448" s="271"/>
      <c r="V1448" s="261"/>
      <c r="W1448" s="261"/>
      <c r="X1448" s="261"/>
      <c r="Y1448" s="261"/>
      <c r="Z1448" s="261"/>
      <c r="AA1448" s="261"/>
      <c r="AB1448" s="261"/>
      <c r="AC1448" s="239"/>
      <c r="AD1448" s="278"/>
      <c r="AE1448" s="261"/>
      <c r="AF1448" s="271"/>
      <c r="AG1448" s="261"/>
      <c r="AH1448" s="261"/>
      <c r="AI1448" s="261"/>
      <c r="AJ1448" s="271"/>
    </row>
    <row r="1449" spans="2:36" ht="68.7" customHeight="1" x14ac:dyDescent="0.3">
      <c r="B1449" s="238"/>
      <c r="C1449" s="238"/>
      <c r="D1449" s="238"/>
      <c r="E1449" s="227"/>
      <c r="F1449" s="227"/>
      <c r="G1449" s="227"/>
      <c r="H1449" s="238"/>
      <c r="I1449" s="238"/>
      <c r="J1449" s="11" t="s">
        <v>120</v>
      </c>
      <c r="K1449" s="7" t="s">
        <v>121</v>
      </c>
      <c r="L1449" s="7" t="s">
        <v>119</v>
      </c>
      <c r="M1449" s="7">
        <v>1</v>
      </c>
      <c r="N1449" s="239"/>
      <c r="O1449" s="277"/>
      <c r="P1449" s="238"/>
      <c r="Q1449" s="238"/>
      <c r="R1449" s="238"/>
      <c r="S1449" s="265"/>
      <c r="T1449" s="271"/>
      <c r="U1449" s="271"/>
      <c r="V1449" s="261"/>
      <c r="W1449" s="261"/>
      <c r="X1449" s="261"/>
      <c r="Y1449" s="261"/>
      <c r="Z1449" s="261"/>
      <c r="AA1449" s="261"/>
      <c r="AB1449" s="261"/>
      <c r="AC1449" s="239"/>
      <c r="AD1449" s="278"/>
      <c r="AE1449" s="261"/>
      <c r="AF1449" s="271"/>
      <c r="AG1449" s="261"/>
      <c r="AH1449" s="261"/>
      <c r="AI1449" s="261"/>
      <c r="AJ1449" s="271"/>
    </row>
    <row r="1450" spans="2:36" ht="124.2" customHeight="1" x14ac:dyDescent="0.3">
      <c r="B1450" s="264" t="s">
        <v>883</v>
      </c>
      <c r="C1450" s="356" t="s">
        <v>1265</v>
      </c>
      <c r="D1450" s="273" t="s">
        <v>66</v>
      </c>
      <c r="E1450" s="273" t="s">
        <v>67</v>
      </c>
      <c r="F1450" s="273" t="s">
        <v>134</v>
      </c>
      <c r="G1450" s="273" t="s">
        <v>147</v>
      </c>
      <c r="H1450" s="232" t="s">
        <v>70</v>
      </c>
      <c r="I1450" s="233" t="s">
        <v>79</v>
      </c>
      <c r="J1450" s="72" t="s">
        <v>207</v>
      </c>
      <c r="K1450" s="22" t="s">
        <v>107</v>
      </c>
      <c r="L1450" s="22" t="s">
        <v>86</v>
      </c>
      <c r="M1450" s="22">
        <v>40</v>
      </c>
      <c r="N1450" s="249" t="s">
        <v>108</v>
      </c>
      <c r="O1450" s="238" t="s">
        <v>887</v>
      </c>
      <c r="P1450" s="233" t="s">
        <v>75</v>
      </c>
      <c r="Q1450" s="233" t="s">
        <v>76</v>
      </c>
      <c r="R1450" s="264" t="s">
        <v>77</v>
      </c>
      <c r="S1450" s="264" t="s">
        <v>109</v>
      </c>
      <c r="T1450" s="268">
        <f>Y1450+V1450</f>
        <v>419950.5</v>
      </c>
      <c r="U1450" s="268">
        <f>+T1450/M1451</f>
        <v>69991.75</v>
      </c>
      <c r="V1450" s="278">
        <v>356958</v>
      </c>
      <c r="W1450" s="260" t="s">
        <v>98</v>
      </c>
      <c r="X1450" s="260" t="s">
        <v>79</v>
      </c>
      <c r="Y1450" s="278">
        <v>62992.5</v>
      </c>
      <c r="Z1450" s="260" t="s">
        <v>98</v>
      </c>
      <c r="AA1450" s="260" t="s">
        <v>79</v>
      </c>
      <c r="AB1450" s="278">
        <v>104987.65</v>
      </c>
      <c r="AC1450" s="249" t="s">
        <v>149</v>
      </c>
      <c r="AD1450" s="275" t="s">
        <v>98</v>
      </c>
      <c r="AE1450" s="276">
        <f>+V1450+Y1450</f>
        <v>419950.5</v>
      </c>
      <c r="AF1450" s="233" t="s">
        <v>79</v>
      </c>
      <c r="AG1450" s="249" t="s">
        <v>33</v>
      </c>
      <c r="AH1450" s="294" t="s">
        <v>176</v>
      </c>
      <c r="AI1450" s="488" t="s">
        <v>161</v>
      </c>
      <c r="AJ1450" s="268"/>
    </row>
    <row r="1451" spans="2:36" ht="68.7" customHeight="1" x14ac:dyDescent="0.3">
      <c r="B1451" s="265"/>
      <c r="C1451" s="277"/>
      <c r="D1451" s="227"/>
      <c r="E1451" s="227"/>
      <c r="F1451" s="227"/>
      <c r="G1451" s="227"/>
      <c r="H1451" s="232"/>
      <c r="I1451" s="238"/>
      <c r="J1451" s="11" t="s">
        <v>111</v>
      </c>
      <c r="K1451" s="7" t="s">
        <v>112</v>
      </c>
      <c r="L1451" s="7" t="s">
        <v>85</v>
      </c>
      <c r="M1451" s="7">
        <v>6</v>
      </c>
      <c r="N1451" s="239"/>
      <c r="O1451" s="277"/>
      <c r="P1451" s="238"/>
      <c r="Q1451" s="238"/>
      <c r="R1451" s="265"/>
      <c r="S1451" s="265"/>
      <c r="T1451" s="271"/>
      <c r="U1451" s="271"/>
      <c r="V1451" s="411"/>
      <c r="W1451" s="261"/>
      <c r="X1451" s="261"/>
      <c r="Y1451" s="411"/>
      <c r="Z1451" s="261"/>
      <c r="AA1451" s="261"/>
      <c r="AB1451" s="411"/>
      <c r="AC1451" s="239"/>
      <c r="AD1451" s="275"/>
      <c r="AE1451" s="278"/>
      <c r="AF1451" s="238"/>
      <c r="AG1451" s="239"/>
      <c r="AH1451" s="393"/>
      <c r="AI1451" s="489"/>
      <c r="AJ1451" s="271"/>
    </row>
    <row r="1452" spans="2:36" ht="202.5" customHeight="1" x14ac:dyDescent="0.3">
      <c r="B1452" s="265"/>
      <c r="C1452" s="277"/>
      <c r="D1452" s="227"/>
      <c r="E1452" s="227"/>
      <c r="F1452" s="227"/>
      <c r="G1452" s="227"/>
      <c r="H1452" s="233"/>
      <c r="I1452" s="238"/>
      <c r="J1452" s="11" t="s">
        <v>127</v>
      </c>
      <c r="K1452" s="7" t="s">
        <v>128</v>
      </c>
      <c r="L1452" s="7" t="s">
        <v>85</v>
      </c>
      <c r="M1452" s="63">
        <v>180</v>
      </c>
      <c r="N1452" s="239"/>
      <c r="O1452" s="277"/>
      <c r="P1452" s="238"/>
      <c r="Q1452" s="238"/>
      <c r="R1452" s="265"/>
      <c r="S1452" s="265"/>
      <c r="T1452" s="271"/>
      <c r="U1452" s="271"/>
      <c r="V1452" s="411"/>
      <c r="W1452" s="261"/>
      <c r="X1452" s="261"/>
      <c r="Y1452" s="411"/>
      <c r="Z1452" s="261"/>
      <c r="AA1452" s="261"/>
      <c r="AB1452" s="411"/>
      <c r="AC1452" s="239"/>
      <c r="AD1452" s="276"/>
      <c r="AE1452" s="278"/>
      <c r="AF1452" s="238"/>
      <c r="AG1452" s="239"/>
      <c r="AH1452" s="393"/>
      <c r="AI1452" s="489"/>
      <c r="AJ1452" s="271"/>
    </row>
    <row r="1453" spans="2:36" ht="68.7" customHeight="1" x14ac:dyDescent="0.3">
      <c r="B1453" s="306" t="s">
        <v>1153</v>
      </c>
      <c r="C1453" s="352" t="s">
        <v>886</v>
      </c>
      <c r="D1453" s="306" t="s">
        <v>66</v>
      </c>
      <c r="E1453" s="313" t="s">
        <v>67</v>
      </c>
      <c r="F1453" s="315" t="s">
        <v>132</v>
      </c>
      <c r="G1453" s="315" t="s">
        <v>69</v>
      </c>
      <c r="H1453" s="306" t="s">
        <v>70</v>
      </c>
      <c r="I1453" s="308" t="s">
        <v>98</v>
      </c>
      <c r="J1453" s="20" t="s">
        <v>113</v>
      </c>
      <c r="K1453" s="176" t="s">
        <v>114</v>
      </c>
      <c r="L1453" s="27" t="s">
        <v>115</v>
      </c>
      <c r="M1453" s="27">
        <v>3</v>
      </c>
      <c r="N1453" s="279" t="s">
        <v>108</v>
      </c>
      <c r="O1453" s="352" t="s">
        <v>334</v>
      </c>
      <c r="P1453" s="381" t="s">
        <v>75</v>
      </c>
      <c r="Q1453" s="381" t="s">
        <v>76</v>
      </c>
      <c r="R1453" s="381" t="s">
        <v>77</v>
      </c>
      <c r="S1453" s="310" t="s">
        <v>109</v>
      </c>
      <c r="T1453" s="286">
        <f>V1453+Y1453</f>
        <v>239972</v>
      </c>
      <c r="U1453" s="286" t="s">
        <v>98</v>
      </c>
      <c r="V1453" s="394">
        <v>203976</v>
      </c>
      <c r="W1453" s="269" t="s">
        <v>98</v>
      </c>
      <c r="X1453" s="269" t="s">
        <v>98</v>
      </c>
      <c r="Y1453" s="394">
        <v>35996</v>
      </c>
      <c r="Z1453" s="269" t="s">
        <v>98</v>
      </c>
      <c r="AA1453" s="269" t="s">
        <v>98</v>
      </c>
      <c r="AB1453" s="394">
        <v>59992.94</v>
      </c>
      <c r="AC1453" s="279" t="s">
        <v>80</v>
      </c>
      <c r="AD1453" s="358" t="s">
        <v>98</v>
      </c>
      <c r="AE1453" s="269">
        <f>+V1453+Y1453</f>
        <v>239972</v>
      </c>
      <c r="AF1453" s="286" t="s">
        <v>98</v>
      </c>
      <c r="AG1453" s="269" t="s">
        <v>33</v>
      </c>
      <c r="AH1453" s="637" t="s">
        <v>160</v>
      </c>
      <c r="AI1453" s="637" t="s">
        <v>246</v>
      </c>
      <c r="AJ1453" s="286"/>
    </row>
    <row r="1454" spans="2:36" ht="68.7" customHeight="1" x14ac:dyDescent="0.3">
      <c r="B1454" s="307"/>
      <c r="C1454" s="353"/>
      <c r="D1454" s="307"/>
      <c r="E1454" s="314"/>
      <c r="F1454" s="322"/>
      <c r="G1454" s="322"/>
      <c r="H1454" s="307"/>
      <c r="I1454" s="270"/>
      <c r="J1454" s="20" t="s">
        <v>116</v>
      </c>
      <c r="K1454" s="176" t="s">
        <v>117</v>
      </c>
      <c r="L1454" s="27" t="s">
        <v>85</v>
      </c>
      <c r="M1454" s="27">
        <v>1</v>
      </c>
      <c r="N1454" s="279"/>
      <c r="O1454" s="353"/>
      <c r="P1454" s="382"/>
      <c r="Q1454" s="382"/>
      <c r="R1454" s="382"/>
      <c r="S1454" s="310"/>
      <c r="T1454" s="286"/>
      <c r="U1454" s="286"/>
      <c r="V1454" s="395"/>
      <c r="W1454" s="269"/>
      <c r="X1454" s="269"/>
      <c r="Y1454" s="395"/>
      <c r="Z1454" s="269"/>
      <c r="AA1454" s="269"/>
      <c r="AB1454" s="395"/>
      <c r="AC1454" s="279"/>
      <c r="AD1454" s="359"/>
      <c r="AE1454" s="269"/>
      <c r="AF1454" s="286"/>
      <c r="AG1454" s="269"/>
      <c r="AH1454" s="638"/>
      <c r="AI1454" s="638"/>
      <c r="AJ1454" s="286"/>
    </row>
    <row r="1455" spans="2:36" ht="68.7" customHeight="1" x14ac:dyDescent="0.3">
      <c r="B1455" s="307"/>
      <c r="C1455" s="353"/>
      <c r="D1455" s="307"/>
      <c r="E1455" s="314"/>
      <c r="F1455" s="322"/>
      <c r="G1455" s="322"/>
      <c r="H1455" s="307"/>
      <c r="I1455" s="270"/>
      <c r="J1455" s="20" t="s">
        <v>208</v>
      </c>
      <c r="K1455" s="176" t="s">
        <v>118</v>
      </c>
      <c r="L1455" s="27" t="s">
        <v>119</v>
      </c>
      <c r="M1455" s="27">
        <v>1</v>
      </c>
      <c r="N1455" s="279"/>
      <c r="O1455" s="353"/>
      <c r="P1455" s="382"/>
      <c r="Q1455" s="382"/>
      <c r="R1455" s="382"/>
      <c r="S1455" s="310"/>
      <c r="T1455" s="286"/>
      <c r="U1455" s="286"/>
      <c r="V1455" s="395"/>
      <c r="W1455" s="269"/>
      <c r="X1455" s="269"/>
      <c r="Y1455" s="395"/>
      <c r="Z1455" s="269"/>
      <c r="AA1455" s="269"/>
      <c r="AB1455" s="395"/>
      <c r="AC1455" s="279"/>
      <c r="AD1455" s="359"/>
      <c r="AE1455" s="269"/>
      <c r="AF1455" s="286"/>
      <c r="AG1455" s="269"/>
      <c r="AH1455" s="638"/>
      <c r="AI1455" s="638"/>
      <c r="AJ1455" s="286"/>
    </row>
    <row r="1456" spans="2:36" ht="68.7" customHeight="1" x14ac:dyDescent="0.3">
      <c r="B1456" s="307"/>
      <c r="C1456" s="353"/>
      <c r="D1456" s="307"/>
      <c r="E1456" s="314"/>
      <c r="F1456" s="313"/>
      <c r="G1456" s="313"/>
      <c r="H1456" s="307"/>
      <c r="I1456" s="306"/>
      <c r="J1456" s="56" t="s">
        <v>120</v>
      </c>
      <c r="K1456" s="177" t="s">
        <v>121</v>
      </c>
      <c r="L1456" s="57" t="s">
        <v>119</v>
      </c>
      <c r="M1456" s="27">
        <v>1</v>
      </c>
      <c r="N1456" s="309"/>
      <c r="O1456" s="353"/>
      <c r="P1456" s="382"/>
      <c r="Q1456" s="382"/>
      <c r="R1456" s="382"/>
      <c r="S1456" s="351"/>
      <c r="T1456" s="289"/>
      <c r="U1456" s="289"/>
      <c r="V1456" s="395"/>
      <c r="W1456" s="280"/>
      <c r="X1456" s="280"/>
      <c r="Y1456" s="395"/>
      <c r="Z1456" s="280"/>
      <c r="AA1456" s="280"/>
      <c r="AB1456" s="395"/>
      <c r="AC1456" s="309"/>
      <c r="AD1456" s="359"/>
      <c r="AE1456" s="280"/>
      <c r="AF1456" s="289"/>
      <c r="AG1456" s="280"/>
      <c r="AH1456" s="638"/>
      <c r="AI1456" s="638"/>
      <c r="AJ1456" s="289"/>
    </row>
    <row r="1457" spans="2:45" ht="137.1" customHeight="1" x14ac:dyDescent="0.3">
      <c r="B1457" s="238" t="s">
        <v>884</v>
      </c>
      <c r="C1457" s="277" t="s">
        <v>885</v>
      </c>
      <c r="D1457" s="227" t="s">
        <v>66</v>
      </c>
      <c r="E1457" s="227" t="s">
        <v>67</v>
      </c>
      <c r="F1457" s="227" t="s">
        <v>134</v>
      </c>
      <c r="G1457" s="227" t="s">
        <v>147</v>
      </c>
      <c r="H1457" s="238" t="s">
        <v>70</v>
      </c>
      <c r="I1457" s="238" t="s">
        <v>79</v>
      </c>
      <c r="J1457" s="11" t="s">
        <v>207</v>
      </c>
      <c r="K1457" s="7" t="s">
        <v>107</v>
      </c>
      <c r="L1457" s="7" t="s">
        <v>86</v>
      </c>
      <c r="M1457" s="7">
        <v>40</v>
      </c>
      <c r="N1457" s="239" t="s">
        <v>108</v>
      </c>
      <c r="O1457" s="277" t="s">
        <v>1065</v>
      </c>
      <c r="P1457" s="238" t="s">
        <v>75</v>
      </c>
      <c r="Q1457" s="238" t="s">
        <v>76</v>
      </c>
      <c r="R1457" s="265" t="s">
        <v>77</v>
      </c>
      <c r="S1457" s="265" t="s">
        <v>109</v>
      </c>
      <c r="T1457" s="271">
        <f>Y1457+V1457</f>
        <v>154474.11000000002</v>
      </c>
      <c r="U1457" s="271">
        <f>+T1457/M1458</f>
        <v>77237.055000000008</v>
      </c>
      <c r="V1457" s="278">
        <v>131303.23000000001</v>
      </c>
      <c r="W1457" s="261" t="s">
        <v>98</v>
      </c>
      <c r="X1457" s="261" t="s">
        <v>79</v>
      </c>
      <c r="Y1457" s="278">
        <v>23170.880000000001</v>
      </c>
      <c r="Z1457" s="261" t="s">
        <v>98</v>
      </c>
      <c r="AA1457" s="261" t="s">
        <v>79</v>
      </c>
      <c r="AB1457" s="278">
        <v>38618.57</v>
      </c>
      <c r="AC1457" s="239" t="s">
        <v>149</v>
      </c>
      <c r="AD1457" s="278" t="s">
        <v>98</v>
      </c>
      <c r="AE1457" s="278">
        <f>+V1457+Y1457</f>
        <v>154474.11000000002</v>
      </c>
      <c r="AF1457" s="238" t="s">
        <v>79</v>
      </c>
      <c r="AG1457" s="239" t="s">
        <v>33</v>
      </c>
      <c r="AH1457" s="423" t="s">
        <v>167</v>
      </c>
      <c r="AI1457" s="634" t="s">
        <v>1121</v>
      </c>
      <c r="AJ1457" s="271"/>
    </row>
    <row r="1458" spans="2:45" ht="68.7" customHeight="1" x14ac:dyDescent="0.3">
      <c r="B1458" s="265"/>
      <c r="C1458" s="277"/>
      <c r="D1458" s="235"/>
      <c r="E1458" s="227"/>
      <c r="F1458" s="227"/>
      <c r="G1458" s="227"/>
      <c r="H1458" s="238"/>
      <c r="I1458" s="238"/>
      <c r="J1458" s="11" t="s">
        <v>111</v>
      </c>
      <c r="K1458" s="7" t="s">
        <v>112</v>
      </c>
      <c r="L1458" s="7" t="s">
        <v>85</v>
      </c>
      <c r="M1458" s="7">
        <v>2</v>
      </c>
      <c r="N1458" s="239"/>
      <c r="O1458" s="346"/>
      <c r="P1458" s="238"/>
      <c r="Q1458" s="238"/>
      <c r="R1458" s="265"/>
      <c r="S1458" s="265"/>
      <c r="T1458" s="271"/>
      <c r="U1458" s="271"/>
      <c r="V1458" s="411"/>
      <c r="W1458" s="261"/>
      <c r="X1458" s="261"/>
      <c r="Y1458" s="411"/>
      <c r="Z1458" s="261"/>
      <c r="AA1458" s="261"/>
      <c r="AB1458" s="411"/>
      <c r="AC1458" s="239"/>
      <c r="AD1458" s="278"/>
      <c r="AE1458" s="278"/>
      <c r="AF1458" s="238"/>
      <c r="AG1458" s="239"/>
      <c r="AH1458" s="423"/>
      <c r="AI1458" s="634"/>
      <c r="AJ1458" s="271"/>
    </row>
    <row r="1459" spans="2:45" ht="134.1" customHeight="1" x14ac:dyDescent="0.3">
      <c r="B1459" s="265"/>
      <c r="C1459" s="277"/>
      <c r="D1459" s="235"/>
      <c r="E1459" s="227"/>
      <c r="F1459" s="227"/>
      <c r="G1459" s="227"/>
      <c r="H1459" s="238"/>
      <c r="I1459" s="238"/>
      <c r="J1459" s="11" t="s">
        <v>127</v>
      </c>
      <c r="K1459" s="7" t="s">
        <v>128</v>
      </c>
      <c r="L1459" s="7" t="s">
        <v>85</v>
      </c>
      <c r="M1459" s="63">
        <v>60</v>
      </c>
      <c r="N1459" s="239"/>
      <c r="O1459" s="346"/>
      <c r="P1459" s="238"/>
      <c r="Q1459" s="238"/>
      <c r="R1459" s="265"/>
      <c r="S1459" s="265"/>
      <c r="T1459" s="271"/>
      <c r="U1459" s="271"/>
      <c r="V1459" s="411"/>
      <c r="W1459" s="261"/>
      <c r="X1459" s="261"/>
      <c r="Y1459" s="411"/>
      <c r="Z1459" s="261"/>
      <c r="AA1459" s="261"/>
      <c r="AB1459" s="411"/>
      <c r="AC1459" s="239"/>
      <c r="AD1459" s="278"/>
      <c r="AE1459" s="278"/>
      <c r="AF1459" s="238"/>
      <c r="AG1459" s="239"/>
      <c r="AH1459" s="423"/>
      <c r="AI1459" s="634"/>
      <c r="AJ1459" s="271"/>
    </row>
    <row r="1460" spans="2:45" ht="68.7" customHeight="1" x14ac:dyDescent="0.3">
      <c r="B1460" s="231" t="s">
        <v>1138</v>
      </c>
      <c r="C1460" s="354" t="s">
        <v>886</v>
      </c>
      <c r="D1460" s="231" t="s">
        <v>66</v>
      </c>
      <c r="E1460" s="226" t="s">
        <v>67</v>
      </c>
      <c r="F1460" s="273" t="s">
        <v>132</v>
      </c>
      <c r="G1460" s="273" t="s">
        <v>69</v>
      </c>
      <c r="H1460" s="231" t="s">
        <v>70</v>
      </c>
      <c r="I1460" s="233" t="s">
        <v>98</v>
      </c>
      <c r="J1460" s="11" t="s">
        <v>113</v>
      </c>
      <c r="K1460" s="29" t="s">
        <v>114</v>
      </c>
      <c r="L1460" s="7" t="s">
        <v>115</v>
      </c>
      <c r="M1460" s="7">
        <v>3</v>
      </c>
      <c r="N1460" s="239" t="s">
        <v>108</v>
      </c>
      <c r="O1460" s="354" t="s">
        <v>334</v>
      </c>
      <c r="P1460" s="480" t="s">
        <v>75</v>
      </c>
      <c r="Q1460" s="480" t="s">
        <v>76</v>
      </c>
      <c r="R1460" s="480" t="s">
        <v>77</v>
      </c>
      <c r="S1460" s="265" t="s">
        <v>109</v>
      </c>
      <c r="T1460" s="271">
        <f>V1460+Y1460</f>
        <v>239972</v>
      </c>
      <c r="U1460" s="271" t="s">
        <v>98</v>
      </c>
      <c r="V1460" s="283">
        <v>203976</v>
      </c>
      <c r="W1460" s="261" t="s">
        <v>98</v>
      </c>
      <c r="X1460" s="261" t="s">
        <v>98</v>
      </c>
      <c r="Y1460" s="283">
        <v>35996</v>
      </c>
      <c r="Z1460" s="261" t="s">
        <v>98</v>
      </c>
      <c r="AA1460" s="261" t="s">
        <v>98</v>
      </c>
      <c r="AB1460" s="283">
        <v>59992.94</v>
      </c>
      <c r="AC1460" s="239" t="s">
        <v>80</v>
      </c>
      <c r="AD1460" s="274" t="s">
        <v>98</v>
      </c>
      <c r="AE1460" s="261">
        <f>+V1460+Y1460</f>
        <v>239972</v>
      </c>
      <c r="AF1460" s="271" t="s">
        <v>98</v>
      </c>
      <c r="AG1460" s="261" t="s">
        <v>33</v>
      </c>
      <c r="AH1460" s="296" t="s">
        <v>232</v>
      </c>
      <c r="AI1460" s="296" t="s">
        <v>406</v>
      </c>
      <c r="AJ1460" s="271"/>
    </row>
    <row r="1461" spans="2:45" ht="68.7" customHeight="1" x14ac:dyDescent="0.3">
      <c r="B1461" s="232"/>
      <c r="C1461" s="355"/>
      <c r="D1461" s="232"/>
      <c r="E1461" s="234"/>
      <c r="F1461" s="227"/>
      <c r="G1461" s="227"/>
      <c r="H1461" s="232"/>
      <c r="I1461" s="238"/>
      <c r="J1461" s="11" t="s">
        <v>116</v>
      </c>
      <c r="K1461" s="29" t="s">
        <v>117</v>
      </c>
      <c r="L1461" s="7" t="s">
        <v>85</v>
      </c>
      <c r="M1461" s="7">
        <v>1</v>
      </c>
      <c r="N1461" s="239"/>
      <c r="O1461" s="355"/>
      <c r="P1461" s="481"/>
      <c r="Q1461" s="481"/>
      <c r="R1461" s="481"/>
      <c r="S1461" s="265"/>
      <c r="T1461" s="271"/>
      <c r="U1461" s="271"/>
      <c r="V1461" s="284"/>
      <c r="W1461" s="261"/>
      <c r="X1461" s="261"/>
      <c r="Y1461" s="284"/>
      <c r="Z1461" s="261"/>
      <c r="AA1461" s="261"/>
      <c r="AB1461" s="284"/>
      <c r="AC1461" s="239"/>
      <c r="AD1461" s="275"/>
      <c r="AE1461" s="261"/>
      <c r="AF1461" s="271"/>
      <c r="AG1461" s="261"/>
      <c r="AH1461" s="297"/>
      <c r="AI1461" s="297"/>
      <c r="AJ1461" s="271"/>
    </row>
    <row r="1462" spans="2:45" ht="68.7" customHeight="1" x14ac:dyDescent="0.3">
      <c r="B1462" s="232"/>
      <c r="C1462" s="355"/>
      <c r="D1462" s="232"/>
      <c r="E1462" s="234"/>
      <c r="F1462" s="227"/>
      <c r="G1462" s="227"/>
      <c r="H1462" s="232"/>
      <c r="I1462" s="238"/>
      <c r="J1462" s="11" t="s">
        <v>208</v>
      </c>
      <c r="K1462" s="29" t="s">
        <v>118</v>
      </c>
      <c r="L1462" s="7" t="s">
        <v>119</v>
      </c>
      <c r="M1462" s="7">
        <v>1</v>
      </c>
      <c r="N1462" s="239"/>
      <c r="O1462" s="355"/>
      <c r="P1462" s="481"/>
      <c r="Q1462" s="481"/>
      <c r="R1462" s="481"/>
      <c r="S1462" s="265"/>
      <c r="T1462" s="271"/>
      <c r="U1462" s="271"/>
      <c r="V1462" s="284"/>
      <c r="W1462" s="261"/>
      <c r="X1462" s="261"/>
      <c r="Y1462" s="284"/>
      <c r="Z1462" s="261"/>
      <c r="AA1462" s="261"/>
      <c r="AB1462" s="284"/>
      <c r="AC1462" s="239"/>
      <c r="AD1462" s="275"/>
      <c r="AE1462" s="261"/>
      <c r="AF1462" s="271"/>
      <c r="AG1462" s="261"/>
      <c r="AH1462" s="297"/>
      <c r="AI1462" s="297"/>
      <c r="AJ1462" s="271"/>
    </row>
    <row r="1463" spans="2:45" ht="68.7" customHeight="1" x14ac:dyDescent="0.3">
      <c r="B1463" s="232"/>
      <c r="C1463" s="355"/>
      <c r="D1463" s="232"/>
      <c r="E1463" s="234"/>
      <c r="F1463" s="226"/>
      <c r="G1463" s="226"/>
      <c r="H1463" s="232"/>
      <c r="I1463" s="231"/>
      <c r="J1463" s="28" t="s">
        <v>120</v>
      </c>
      <c r="K1463" s="44" t="s">
        <v>121</v>
      </c>
      <c r="L1463" s="14" t="s">
        <v>119</v>
      </c>
      <c r="M1463" s="7">
        <v>1</v>
      </c>
      <c r="N1463" s="247"/>
      <c r="O1463" s="355"/>
      <c r="P1463" s="481"/>
      <c r="Q1463" s="481"/>
      <c r="R1463" s="481"/>
      <c r="S1463" s="262"/>
      <c r="T1463" s="266"/>
      <c r="U1463" s="266"/>
      <c r="V1463" s="284"/>
      <c r="W1463" s="258"/>
      <c r="X1463" s="258"/>
      <c r="Y1463" s="284"/>
      <c r="Z1463" s="258"/>
      <c r="AA1463" s="258"/>
      <c r="AB1463" s="284"/>
      <c r="AC1463" s="247"/>
      <c r="AD1463" s="275"/>
      <c r="AE1463" s="258"/>
      <c r="AF1463" s="266"/>
      <c r="AG1463" s="258"/>
      <c r="AH1463" s="297"/>
      <c r="AI1463" s="297"/>
      <c r="AJ1463" s="266"/>
    </row>
    <row r="1464" spans="2:45" ht="132" customHeight="1" x14ac:dyDescent="0.3">
      <c r="B1464" s="349" t="s">
        <v>822</v>
      </c>
      <c r="C1464" s="238" t="s">
        <v>833</v>
      </c>
      <c r="D1464" s="349" t="s">
        <v>66</v>
      </c>
      <c r="E1464" s="226" t="s">
        <v>67</v>
      </c>
      <c r="F1464" s="227" t="s">
        <v>134</v>
      </c>
      <c r="G1464" s="227" t="s">
        <v>147</v>
      </c>
      <c r="H1464" s="231" t="s">
        <v>70</v>
      </c>
      <c r="I1464" s="238" t="s">
        <v>79</v>
      </c>
      <c r="J1464" s="11" t="s">
        <v>207</v>
      </c>
      <c r="K1464" s="7" t="s">
        <v>107</v>
      </c>
      <c r="L1464" s="7" t="s">
        <v>86</v>
      </c>
      <c r="M1464" s="7">
        <v>40</v>
      </c>
      <c r="N1464" s="239" t="s">
        <v>108</v>
      </c>
      <c r="O1464" s="235" t="s">
        <v>839</v>
      </c>
      <c r="P1464" s="238" t="s">
        <v>75</v>
      </c>
      <c r="Q1464" s="238" t="s">
        <v>76</v>
      </c>
      <c r="R1464" s="265" t="s">
        <v>77</v>
      </c>
      <c r="S1464" s="265" t="s">
        <v>109</v>
      </c>
      <c r="T1464" s="271">
        <f>Y1464+V1464</f>
        <v>176030.24000000002</v>
      </c>
      <c r="U1464" s="271" t="s">
        <v>98</v>
      </c>
      <c r="V1464" s="386">
        <v>149625.70000000001</v>
      </c>
      <c r="W1464" s="261" t="s">
        <v>98</v>
      </c>
      <c r="X1464" s="261" t="s">
        <v>79</v>
      </c>
      <c r="Y1464" s="386">
        <v>26404.54</v>
      </c>
      <c r="Z1464" s="261" t="s">
        <v>98</v>
      </c>
      <c r="AA1464" s="261" t="s">
        <v>79</v>
      </c>
      <c r="AB1464" s="239">
        <v>14272.73</v>
      </c>
      <c r="AC1464" s="239" t="s">
        <v>149</v>
      </c>
      <c r="AD1464" s="274" t="s">
        <v>98</v>
      </c>
      <c r="AE1464" s="278">
        <f>+V1464+Y1464</f>
        <v>176030.24000000002</v>
      </c>
      <c r="AF1464" s="238" t="s">
        <v>79</v>
      </c>
      <c r="AG1464" s="239" t="s">
        <v>33</v>
      </c>
      <c r="AH1464" s="636" t="s">
        <v>158</v>
      </c>
      <c r="AI1464" s="635" t="s">
        <v>176</v>
      </c>
      <c r="AJ1464" s="271"/>
      <c r="AS1464" s="113"/>
    </row>
    <row r="1465" spans="2:45" ht="68.7" customHeight="1" x14ac:dyDescent="0.3">
      <c r="B1465" s="349"/>
      <c r="C1465" s="238"/>
      <c r="D1465" s="349"/>
      <c r="E1465" s="234"/>
      <c r="F1465" s="227"/>
      <c r="G1465" s="227"/>
      <c r="H1465" s="232"/>
      <c r="I1465" s="238"/>
      <c r="J1465" s="11" t="s">
        <v>111</v>
      </c>
      <c r="K1465" s="7" t="s">
        <v>112</v>
      </c>
      <c r="L1465" s="7" t="s">
        <v>85</v>
      </c>
      <c r="M1465" s="7">
        <v>3</v>
      </c>
      <c r="N1465" s="239"/>
      <c r="O1465" s="235"/>
      <c r="P1465" s="238"/>
      <c r="Q1465" s="238"/>
      <c r="R1465" s="265"/>
      <c r="S1465" s="265"/>
      <c r="T1465" s="271"/>
      <c r="U1465" s="271"/>
      <c r="V1465" s="386"/>
      <c r="W1465" s="261"/>
      <c r="X1465" s="261"/>
      <c r="Y1465" s="386"/>
      <c r="Z1465" s="261"/>
      <c r="AA1465" s="261"/>
      <c r="AB1465" s="239"/>
      <c r="AC1465" s="239"/>
      <c r="AD1465" s="275"/>
      <c r="AE1465" s="278"/>
      <c r="AF1465" s="238"/>
      <c r="AG1465" s="239"/>
      <c r="AH1465" s="635"/>
      <c r="AI1465" s="635"/>
      <c r="AJ1465" s="271"/>
      <c r="AS1465" s="113"/>
    </row>
    <row r="1466" spans="2:45" ht="166.2" customHeight="1" x14ac:dyDescent="0.3">
      <c r="B1466" s="349"/>
      <c r="C1466" s="238"/>
      <c r="D1466" s="625"/>
      <c r="E1466" s="234"/>
      <c r="F1466" s="227"/>
      <c r="G1466" s="227"/>
      <c r="H1466" s="233"/>
      <c r="I1466" s="238"/>
      <c r="J1466" s="11" t="s">
        <v>127</v>
      </c>
      <c r="K1466" s="7" t="s">
        <v>128</v>
      </c>
      <c r="L1466" s="7" t="s">
        <v>85</v>
      </c>
      <c r="M1466" s="63">
        <v>120</v>
      </c>
      <c r="N1466" s="239"/>
      <c r="O1466" s="235"/>
      <c r="P1466" s="238"/>
      <c r="Q1466" s="238"/>
      <c r="R1466" s="265"/>
      <c r="S1466" s="265"/>
      <c r="T1466" s="271"/>
      <c r="U1466" s="271"/>
      <c r="V1466" s="386"/>
      <c r="W1466" s="261"/>
      <c r="X1466" s="261"/>
      <c r="Y1466" s="386"/>
      <c r="Z1466" s="261"/>
      <c r="AA1466" s="261"/>
      <c r="AB1466" s="239"/>
      <c r="AC1466" s="239"/>
      <c r="AD1466" s="276"/>
      <c r="AE1466" s="278"/>
      <c r="AF1466" s="238"/>
      <c r="AG1466" s="239"/>
      <c r="AH1466" s="635"/>
      <c r="AI1466" s="635"/>
      <c r="AJ1466" s="271"/>
    </row>
    <row r="1467" spans="2:45" ht="68.7" customHeight="1" x14ac:dyDescent="0.3">
      <c r="B1467" s="349" t="s">
        <v>823</v>
      </c>
      <c r="C1467" s="238" t="s">
        <v>834</v>
      </c>
      <c r="D1467" s="277" t="s">
        <v>66</v>
      </c>
      <c r="E1467" s="227" t="s">
        <v>67</v>
      </c>
      <c r="F1467" s="227" t="s">
        <v>134</v>
      </c>
      <c r="G1467" s="227" t="s">
        <v>147</v>
      </c>
      <c r="H1467" s="231" t="s">
        <v>70</v>
      </c>
      <c r="I1467" s="238" t="s">
        <v>79</v>
      </c>
      <c r="J1467" s="72" t="s">
        <v>207</v>
      </c>
      <c r="K1467" s="22" t="s">
        <v>107</v>
      </c>
      <c r="L1467" s="22" t="s">
        <v>86</v>
      </c>
      <c r="M1467" s="22">
        <v>40</v>
      </c>
      <c r="N1467" s="239" t="s">
        <v>108</v>
      </c>
      <c r="O1467" s="235" t="s">
        <v>840</v>
      </c>
      <c r="P1467" s="238" t="s">
        <v>75</v>
      </c>
      <c r="Q1467" s="238" t="s">
        <v>76</v>
      </c>
      <c r="R1467" s="265" t="s">
        <v>77</v>
      </c>
      <c r="S1467" s="265" t="s">
        <v>109</v>
      </c>
      <c r="T1467" s="271">
        <f>Y1467+V1467</f>
        <v>209210.34999999998</v>
      </c>
      <c r="U1467" s="271" t="s">
        <v>98</v>
      </c>
      <c r="V1467" s="386">
        <v>177828.8</v>
      </c>
      <c r="W1467" s="261" t="s">
        <v>98</v>
      </c>
      <c r="X1467" s="261" t="s">
        <v>79</v>
      </c>
      <c r="Y1467" s="386">
        <v>31381.55</v>
      </c>
      <c r="Z1467" s="261" t="s">
        <v>98</v>
      </c>
      <c r="AA1467" s="261" t="s">
        <v>79</v>
      </c>
      <c r="AB1467" s="250">
        <v>16963.009999999998</v>
      </c>
      <c r="AC1467" s="239" t="s">
        <v>149</v>
      </c>
      <c r="AD1467" s="274" t="s">
        <v>98</v>
      </c>
      <c r="AE1467" s="278">
        <f>+V1467+Y1467</f>
        <v>209210.34999999998</v>
      </c>
      <c r="AF1467" s="238" t="s">
        <v>79</v>
      </c>
      <c r="AG1467" s="239" t="s">
        <v>33</v>
      </c>
      <c r="AH1467" s="639" t="s">
        <v>158</v>
      </c>
      <c r="AI1467" s="635" t="s">
        <v>176</v>
      </c>
      <c r="AJ1467" s="266"/>
    </row>
    <row r="1468" spans="2:45" ht="68.7" customHeight="1" x14ac:dyDescent="0.3">
      <c r="B1468" s="349"/>
      <c r="C1468" s="238"/>
      <c r="D1468" s="277"/>
      <c r="E1468" s="227"/>
      <c r="F1468" s="227"/>
      <c r="G1468" s="227"/>
      <c r="H1468" s="232"/>
      <c r="I1468" s="238"/>
      <c r="J1468" s="11" t="s">
        <v>111</v>
      </c>
      <c r="K1468" s="7" t="s">
        <v>112</v>
      </c>
      <c r="L1468" s="7" t="s">
        <v>85</v>
      </c>
      <c r="M1468" s="7">
        <v>5</v>
      </c>
      <c r="N1468" s="239"/>
      <c r="O1468" s="235"/>
      <c r="P1468" s="238"/>
      <c r="Q1468" s="238"/>
      <c r="R1468" s="265"/>
      <c r="S1468" s="265"/>
      <c r="T1468" s="271"/>
      <c r="U1468" s="271"/>
      <c r="V1468" s="386"/>
      <c r="W1468" s="261"/>
      <c r="X1468" s="261"/>
      <c r="Y1468" s="386"/>
      <c r="Z1468" s="261"/>
      <c r="AA1468" s="261"/>
      <c r="AB1468" s="250"/>
      <c r="AC1468" s="239"/>
      <c r="AD1468" s="275"/>
      <c r="AE1468" s="278"/>
      <c r="AF1468" s="238"/>
      <c r="AG1468" s="239"/>
      <c r="AH1468" s="239"/>
      <c r="AI1468" s="635"/>
      <c r="AJ1468" s="267"/>
    </row>
    <row r="1469" spans="2:45" ht="157.19999999999999" customHeight="1" x14ac:dyDescent="0.3">
      <c r="B1469" s="349"/>
      <c r="C1469" s="238"/>
      <c r="D1469" s="277"/>
      <c r="E1469" s="227"/>
      <c r="F1469" s="227"/>
      <c r="G1469" s="227"/>
      <c r="H1469" s="233"/>
      <c r="I1469" s="238"/>
      <c r="J1469" s="11" t="s">
        <v>127</v>
      </c>
      <c r="K1469" s="7" t="s">
        <v>128</v>
      </c>
      <c r="L1469" s="7" t="s">
        <v>85</v>
      </c>
      <c r="M1469" s="63">
        <v>300</v>
      </c>
      <c r="N1469" s="239"/>
      <c r="O1469" s="235"/>
      <c r="P1469" s="238"/>
      <c r="Q1469" s="238"/>
      <c r="R1469" s="265"/>
      <c r="S1469" s="265"/>
      <c r="T1469" s="271"/>
      <c r="U1469" s="271"/>
      <c r="V1469" s="386"/>
      <c r="W1469" s="261"/>
      <c r="X1469" s="261"/>
      <c r="Y1469" s="386"/>
      <c r="Z1469" s="261"/>
      <c r="AA1469" s="261"/>
      <c r="AB1469" s="250"/>
      <c r="AC1469" s="239"/>
      <c r="AD1469" s="276"/>
      <c r="AE1469" s="278"/>
      <c r="AF1469" s="238"/>
      <c r="AG1469" s="239"/>
      <c r="AH1469" s="239"/>
      <c r="AI1469" s="635"/>
      <c r="AJ1469" s="268"/>
    </row>
    <row r="1470" spans="2:45" ht="68.7" customHeight="1" x14ac:dyDescent="0.3">
      <c r="B1470" s="349" t="s">
        <v>826</v>
      </c>
      <c r="C1470" s="238" t="s">
        <v>835</v>
      </c>
      <c r="D1470" s="238" t="s">
        <v>66</v>
      </c>
      <c r="E1470" s="227" t="s">
        <v>67</v>
      </c>
      <c r="F1470" s="227" t="s">
        <v>134</v>
      </c>
      <c r="G1470" s="227" t="s">
        <v>147</v>
      </c>
      <c r="H1470" s="231" t="s">
        <v>70</v>
      </c>
      <c r="I1470" s="238" t="s">
        <v>79</v>
      </c>
      <c r="J1470" s="72" t="s">
        <v>207</v>
      </c>
      <c r="K1470" s="22" t="s">
        <v>107</v>
      </c>
      <c r="L1470" s="22" t="s">
        <v>86</v>
      </c>
      <c r="M1470" s="22">
        <v>40</v>
      </c>
      <c r="N1470" s="239" t="s">
        <v>108</v>
      </c>
      <c r="O1470" s="235" t="s">
        <v>840</v>
      </c>
      <c r="P1470" s="238" t="s">
        <v>75</v>
      </c>
      <c r="Q1470" s="238" t="s">
        <v>76</v>
      </c>
      <c r="R1470" s="265" t="s">
        <v>77</v>
      </c>
      <c r="S1470" s="265" t="s">
        <v>109</v>
      </c>
      <c r="T1470" s="271">
        <f>Y1470+V1470</f>
        <v>52200</v>
      </c>
      <c r="U1470" s="271" t="s">
        <v>98</v>
      </c>
      <c r="V1470" s="386">
        <v>44370</v>
      </c>
      <c r="W1470" s="261" t="s">
        <v>98</v>
      </c>
      <c r="X1470" s="261" t="s">
        <v>79</v>
      </c>
      <c r="Y1470" s="386">
        <v>7830</v>
      </c>
      <c r="Z1470" s="261" t="s">
        <v>98</v>
      </c>
      <c r="AA1470" s="261" t="s">
        <v>79</v>
      </c>
      <c r="AB1470" s="239">
        <v>4232.4399999999996</v>
      </c>
      <c r="AC1470" s="239" t="s">
        <v>149</v>
      </c>
      <c r="AD1470" s="274" t="s">
        <v>98</v>
      </c>
      <c r="AE1470" s="278">
        <f>+V1470+Y1470</f>
        <v>52200</v>
      </c>
      <c r="AF1470" s="238" t="s">
        <v>79</v>
      </c>
      <c r="AG1470" s="239" t="s">
        <v>33</v>
      </c>
      <c r="AH1470" s="635" t="s">
        <v>179</v>
      </c>
      <c r="AI1470" s="635" t="s">
        <v>294</v>
      </c>
      <c r="AJ1470" s="266"/>
    </row>
    <row r="1471" spans="2:45" ht="68.7" customHeight="1" x14ac:dyDescent="0.3">
      <c r="B1471" s="349"/>
      <c r="C1471" s="238"/>
      <c r="D1471" s="238"/>
      <c r="E1471" s="227"/>
      <c r="F1471" s="227"/>
      <c r="G1471" s="227"/>
      <c r="H1471" s="232"/>
      <c r="I1471" s="238"/>
      <c r="J1471" s="11" t="s">
        <v>111</v>
      </c>
      <c r="K1471" s="7" t="s">
        <v>112</v>
      </c>
      <c r="L1471" s="7" t="s">
        <v>85</v>
      </c>
      <c r="M1471" s="7">
        <v>2</v>
      </c>
      <c r="N1471" s="239"/>
      <c r="O1471" s="235"/>
      <c r="P1471" s="238"/>
      <c r="Q1471" s="238"/>
      <c r="R1471" s="265"/>
      <c r="S1471" s="265"/>
      <c r="T1471" s="271"/>
      <c r="U1471" s="271"/>
      <c r="V1471" s="386"/>
      <c r="W1471" s="261"/>
      <c r="X1471" s="261"/>
      <c r="Y1471" s="386"/>
      <c r="Z1471" s="261"/>
      <c r="AA1471" s="261"/>
      <c r="AB1471" s="239"/>
      <c r="AC1471" s="239"/>
      <c r="AD1471" s="275"/>
      <c r="AE1471" s="278"/>
      <c r="AF1471" s="238"/>
      <c r="AG1471" s="239"/>
      <c r="AH1471" s="635"/>
      <c r="AI1471" s="635"/>
      <c r="AJ1471" s="267"/>
    </row>
    <row r="1472" spans="2:45" ht="170.1" customHeight="1" x14ac:dyDescent="0.3">
      <c r="B1472" s="349"/>
      <c r="C1472" s="238"/>
      <c r="D1472" s="238"/>
      <c r="E1472" s="227"/>
      <c r="F1472" s="227"/>
      <c r="G1472" s="227"/>
      <c r="H1472" s="233"/>
      <c r="I1472" s="238"/>
      <c r="J1472" s="11" t="s">
        <v>127</v>
      </c>
      <c r="K1472" s="7" t="s">
        <v>128</v>
      </c>
      <c r="L1472" s="7" t="s">
        <v>85</v>
      </c>
      <c r="M1472" s="63">
        <v>26</v>
      </c>
      <c r="N1472" s="239"/>
      <c r="O1472" s="235"/>
      <c r="P1472" s="238"/>
      <c r="Q1472" s="238"/>
      <c r="R1472" s="265"/>
      <c r="S1472" s="265"/>
      <c r="T1472" s="271"/>
      <c r="U1472" s="271"/>
      <c r="V1472" s="386"/>
      <c r="W1472" s="261"/>
      <c r="X1472" s="261"/>
      <c r="Y1472" s="386"/>
      <c r="Z1472" s="261"/>
      <c r="AA1472" s="261"/>
      <c r="AB1472" s="239"/>
      <c r="AC1472" s="239"/>
      <c r="AD1472" s="276"/>
      <c r="AE1472" s="278"/>
      <c r="AF1472" s="238"/>
      <c r="AG1472" s="239"/>
      <c r="AH1472" s="635"/>
      <c r="AI1472" s="635"/>
      <c r="AJ1472" s="268"/>
    </row>
    <row r="1473" spans="2:36" ht="68.7" customHeight="1" x14ac:dyDescent="0.3">
      <c r="B1473" s="349" t="s">
        <v>827</v>
      </c>
      <c r="C1473" s="238" t="s">
        <v>836</v>
      </c>
      <c r="D1473" s="238" t="s">
        <v>66</v>
      </c>
      <c r="E1473" s="227" t="s">
        <v>67</v>
      </c>
      <c r="F1473" s="227" t="s">
        <v>134</v>
      </c>
      <c r="G1473" s="227" t="s">
        <v>147</v>
      </c>
      <c r="H1473" s="231" t="s">
        <v>70</v>
      </c>
      <c r="I1473" s="238" t="s">
        <v>79</v>
      </c>
      <c r="J1473" s="72" t="s">
        <v>207</v>
      </c>
      <c r="K1473" s="22" t="s">
        <v>107</v>
      </c>
      <c r="L1473" s="22" t="s">
        <v>86</v>
      </c>
      <c r="M1473" s="22">
        <v>40</v>
      </c>
      <c r="N1473" s="239" t="s">
        <v>108</v>
      </c>
      <c r="O1473" s="235" t="s">
        <v>840</v>
      </c>
      <c r="P1473" s="238" t="s">
        <v>75</v>
      </c>
      <c r="Q1473" s="238" t="s">
        <v>76</v>
      </c>
      <c r="R1473" s="265" t="s">
        <v>77</v>
      </c>
      <c r="S1473" s="265" t="s">
        <v>109</v>
      </c>
      <c r="T1473" s="271">
        <f>Y1473+V1473</f>
        <v>16400</v>
      </c>
      <c r="U1473" s="271" t="s">
        <v>98</v>
      </c>
      <c r="V1473" s="386">
        <v>13940</v>
      </c>
      <c r="W1473" s="261" t="s">
        <v>98</v>
      </c>
      <c r="X1473" s="261" t="s">
        <v>79</v>
      </c>
      <c r="Y1473" s="386">
        <v>2460</v>
      </c>
      <c r="Z1473" s="261" t="s">
        <v>98</v>
      </c>
      <c r="AA1473" s="261" t="s">
        <v>79</v>
      </c>
      <c r="AB1473" s="294">
        <v>1329.73</v>
      </c>
      <c r="AC1473" s="239" t="s">
        <v>149</v>
      </c>
      <c r="AD1473" s="274" t="s">
        <v>98</v>
      </c>
      <c r="AE1473" s="278">
        <f>+V1473+Y1473</f>
        <v>16400</v>
      </c>
      <c r="AF1473" s="238" t="s">
        <v>79</v>
      </c>
      <c r="AG1473" s="239" t="s">
        <v>33</v>
      </c>
      <c r="AH1473" s="635" t="s">
        <v>179</v>
      </c>
      <c r="AI1473" s="635" t="s">
        <v>294</v>
      </c>
      <c r="AJ1473" s="266"/>
    </row>
    <row r="1474" spans="2:36" ht="68.7" customHeight="1" x14ac:dyDescent="0.3">
      <c r="B1474" s="349"/>
      <c r="C1474" s="238"/>
      <c r="D1474" s="238"/>
      <c r="E1474" s="227"/>
      <c r="F1474" s="227"/>
      <c r="G1474" s="227"/>
      <c r="H1474" s="232"/>
      <c r="I1474" s="238"/>
      <c r="J1474" s="11" t="s">
        <v>111</v>
      </c>
      <c r="K1474" s="7" t="s">
        <v>112</v>
      </c>
      <c r="L1474" s="7" t="s">
        <v>85</v>
      </c>
      <c r="M1474" s="7">
        <v>2</v>
      </c>
      <c r="N1474" s="239"/>
      <c r="O1474" s="235"/>
      <c r="P1474" s="238"/>
      <c r="Q1474" s="238"/>
      <c r="R1474" s="265"/>
      <c r="S1474" s="265"/>
      <c r="T1474" s="271"/>
      <c r="U1474" s="271"/>
      <c r="V1474" s="386"/>
      <c r="W1474" s="261"/>
      <c r="X1474" s="261"/>
      <c r="Y1474" s="386"/>
      <c r="Z1474" s="261"/>
      <c r="AA1474" s="261"/>
      <c r="AB1474" s="294"/>
      <c r="AC1474" s="239"/>
      <c r="AD1474" s="275"/>
      <c r="AE1474" s="278"/>
      <c r="AF1474" s="238"/>
      <c r="AG1474" s="239"/>
      <c r="AH1474" s="635"/>
      <c r="AI1474" s="635"/>
      <c r="AJ1474" s="267"/>
    </row>
    <row r="1475" spans="2:36" ht="161.1" customHeight="1" x14ac:dyDescent="0.3">
      <c r="B1475" s="349"/>
      <c r="C1475" s="238"/>
      <c r="D1475" s="238"/>
      <c r="E1475" s="227"/>
      <c r="F1475" s="227"/>
      <c r="G1475" s="227"/>
      <c r="H1475" s="233"/>
      <c r="I1475" s="238"/>
      <c r="J1475" s="11" t="s">
        <v>127</v>
      </c>
      <c r="K1475" s="7" t="s">
        <v>128</v>
      </c>
      <c r="L1475" s="7" t="s">
        <v>85</v>
      </c>
      <c r="M1475" s="63">
        <v>26</v>
      </c>
      <c r="N1475" s="239"/>
      <c r="O1475" s="235"/>
      <c r="P1475" s="238"/>
      <c r="Q1475" s="238"/>
      <c r="R1475" s="265"/>
      <c r="S1475" s="265"/>
      <c r="T1475" s="271"/>
      <c r="U1475" s="271"/>
      <c r="V1475" s="386"/>
      <c r="W1475" s="261"/>
      <c r="X1475" s="261"/>
      <c r="Y1475" s="386"/>
      <c r="Z1475" s="261"/>
      <c r="AA1475" s="261"/>
      <c r="AB1475" s="294"/>
      <c r="AC1475" s="239"/>
      <c r="AD1475" s="276"/>
      <c r="AE1475" s="278"/>
      <c r="AF1475" s="238"/>
      <c r="AG1475" s="239"/>
      <c r="AH1475" s="635"/>
      <c r="AI1475" s="635"/>
      <c r="AJ1475" s="268"/>
    </row>
    <row r="1476" spans="2:36" ht="128.1" customHeight="1" x14ac:dyDescent="0.3">
      <c r="B1476" s="349" t="s">
        <v>824</v>
      </c>
      <c r="C1476" s="238" t="s">
        <v>837</v>
      </c>
      <c r="D1476" s="238" t="s">
        <v>66</v>
      </c>
      <c r="E1476" s="234" t="s">
        <v>67</v>
      </c>
      <c r="F1476" s="227" t="s">
        <v>134</v>
      </c>
      <c r="G1476" s="227" t="s">
        <v>147</v>
      </c>
      <c r="H1476" s="231" t="s">
        <v>70</v>
      </c>
      <c r="I1476" s="238" t="s">
        <v>79</v>
      </c>
      <c r="J1476" s="72" t="s">
        <v>207</v>
      </c>
      <c r="K1476" s="22" t="s">
        <v>107</v>
      </c>
      <c r="L1476" s="22" t="s">
        <v>86</v>
      </c>
      <c r="M1476" s="22">
        <v>40</v>
      </c>
      <c r="N1476" s="239" t="s">
        <v>108</v>
      </c>
      <c r="O1476" s="235" t="s">
        <v>840</v>
      </c>
      <c r="P1476" s="238" t="s">
        <v>75</v>
      </c>
      <c r="Q1476" s="238" t="s">
        <v>76</v>
      </c>
      <c r="R1476" s="265" t="s">
        <v>77</v>
      </c>
      <c r="S1476" s="265" t="s">
        <v>109</v>
      </c>
      <c r="T1476" s="271">
        <f>Y1476+V1476</f>
        <v>64411.76</v>
      </c>
      <c r="U1476" s="271" t="s">
        <v>98</v>
      </c>
      <c r="V1476" s="386">
        <v>54750</v>
      </c>
      <c r="W1476" s="261" t="s">
        <v>98</v>
      </c>
      <c r="X1476" s="261" t="s">
        <v>79</v>
      </c>
      <c r="Y1476" s="386">
        <v>9661.76</v>
      </c>
      <c r="Z1476" s="261" t="s">
        <v>98</v>
      </c>
      <c r="AA1476" s="261" t="s">
        <v>79</v>
      </c>
      <c r="AB1476" s="294">
        <v>5222.58</v>
      </c>
      <c r="AC1476" s="239" t="s">
        <v>149</v>
      </c>
      <c r="AD1476" s="274" t="s">
        <v>98</v>
      </c>
      <c r="AE1476" s="278">
        <f>+V1476+Y1476</f>
        <v>64411.76</v>
      </c>
      <c r="AF1476" s="238" t="s">
        <v>79</v>
      </c>
      <c r="AG1476" s="239" t="s">
        <v>33</v>
      </c>
      <c r="AH1476" s="635" t="s">
        <v>247</v>
      </c>
      <c r="AI1476" s="635" t="s">
        <v>250</v>
      </c>
      <c r="AJ1476" s="266"/>
    </row>
    <row r="1477" spans="2:36" ht="68.7" customHeight="1" x14ac:dyDescent="0.3">
      <c r="B1477" s="349"/>
      <c r="C1477" s="238"/>
      <c r="D1477" s="238"/>
      <c r="E1477" s="234"/>
      <c r="F1477" s="227"/>
      <c r="G1477" s="227"/>
      <c r="H1477" s="232"/>
      <c r="I1477" s="238"/>
      <c r="J1477" s="11" t="s">
        <v>111</v>
      </c>
      <c r="K1477" s="7" t="s">
        <v>112</v>
      </c>
      <c r="L1477" s="7" t="s">
        <v>85</v>
      </c>
      <c r="M1477" s="7">
        <v>3</v>
      </c>
      <c r="N1477" s="239"/>
      <c r="O1477" s="235"/>
      <c r="P1477" s="238"/>
      <c r="Q1477" s="238"/>
      <c r="R1477" s="265"/>
      <c r="S1477" s="265"/>
      <c r="T1477" s="271"/>
      <c r="U1477" s="271"/>
      <c r="V1477" s="386"/>
      <c r="W1477" s="261"/>
      <c r="X1477" s="261"/>
      <c r="Y1477" s="386"/>
      <c r="Z1477" s="261"/>
      <c r="AA1477" s="261"/>
      <c r="AB1477" s="294"/>
      <c r="AC1477" s="239"/>
      <c r="AD1477" s="275"/>
      <c r="AE1477" s="278"/>
      <c r="AF1477" s="238"/>
      <c r="AG1477" s="239"/>
      <c r="AH1477" s="635"/>
      <c r="AI1477" s="635"/>
      <c r="AJ1477" s="267"/>
    </row>
    <row r="1478" spans="2:36" ht="166.2" customHeight="1" x14ac:dyDescent="0.3">
      <c r="B1478" s="349"/>
      <c r="C1478" s="238"/>
      <c r="D1478" s="238"/>
      <c r="E1478" s="234"/>
      <c r="F1478" s="227"/>
      <c r="G1478" s="227"/>
      <c r="H1478" s="233"/>
      <c r="I1478" s="238"/>
      <c r="J1478" s="11" t="s">
        <v>127</v>
      </c>
      <c r="K1478" s="7" t="s">
        <v>128</v>
      </c>
      <c r="L1478" s="7" t="s">
        <v>85</v>
      </c>
      <c r="M1478" s="63">
        <v>42</v>
      </c>
      <c r="N1478" s="239"/>
      <c r="O1478" s="235"/>
      <c r="P1478" s="238"/>
      <c r="Q1478" s="238"/>
      <c r="R1478" s="265"/>
      <c r="S1478" s="265"/>
      <c r="T1478" s="271"/>
      <c r="U1478" s="271"/>
      <c r="V1478" s="386"/>
      <c r="W1478" s="261"/>
      <c r="X1478" s="261"/>
      <c r="Y1478" s="386"/>
      <c r="Z1478" s="261"/>
      <c r="AA1478" s="261"/>
      <c r="AB1478" s="294"/>
      <c r="AC1478" s="239"/>
      <c r="AD1478" s="276"/>
      <c r="AE1478" s="278"/>
      <c r="AF1478" s="238"/>
      <c r="AG1478" s="239"/>
      <c r="AH1478" s="635"/>
      <c r="AI1478" s="635"/>
      <c r="AJ1478" s="268"/>
    </row>
    <row r="1479" spans="2:36" ht="68.7" customHeight="1" x14ac:dyDescent="0.3">
      <c r="B1479" s="349" t="s">
        <v>825</v>
      </c>
      <c r="C1479" s="238" t="s">
        <v>838</v>
      </c>
      <c r="D1479" s="238" t="s">
        <v>66</v>
      </c>
      <c r="E1479" s="227" t="s">
        <v>67</v>
      </c>
      <c r="F1479" s="227" t="s">
        <v>132</v>
      </c>
      <c r="G1479" s="227" t="s">
        <v>69</v>
      </c>
      <c r="H1479" s="231" t="s">
        <v>70</v>
      </c>
      <c r="I1479" s="231" t="s">
        <v>98</v>
      </c>
      <c r="J1479" s="11" t="s">
        <v>113</v>
      </c>
      <c r="K1479" s="29" t="s">
        <v>114</v>
      </c>
      <c r="L1479" s="7" t="s">
        <v>115</v>
      </c>
      <c r="M1479" s="7">
        <v>2</v>
      </c>
      <c r="N1479" s="239" t="s">
        <v>108</v>
      </c>
      <c r="O1479" s="350" t="s">
        <v>841</v>
      </c>
      <c r="P1479" s="231" t="s">
        <v>75</v>
      </c>
      <c r="Q1479" s="231" t="s">
        <v>76</v>
      </c>
      <c r="R1479" s="231" t="s">
        <v>77</v>
      </c>
      <c r="S1479" s="231" t="s">
        <v>109</v>
      </c>
      <c r="T1479" s="241">
        <f>+V1479+Y1479</f>
        <v>158847.65</v>
      </c>
      <c r="U1479" s="231" t="s">
        <v>98</v>
      </c>
      <c r="V1479" s="386">
        <v>135020.5</v>
      </c>
      <c r="W1479" s="247" t="s">
        <v>98</v>
      </c>
      <c r="X1479" s="247" t="s">
        <v>98</v>
      </c>
      <c r="Y1479" s="386">
        <v>23827.15</v>
      </c>
      <c r="Z1479" s="247" t="s">
        <v>98</v>
      </c>
      <c r="AA1479" s="247" t="s">
        <v>98</v>
      </c>
      <c r="AB1479" s="294">
        <v>12879.54</v>
      </c>
      <c r="AC1479" s="247" t="s">
        <v>80</v>
      </c>
      <c r="AD1479" s="247" t="s">
        <v>98</v>
      </c>
      <c r="AE1479" s="252">
        <f>+V1479+Y1479</f>
        <v>158847.65</v>
      </c>
      <c r="AF1479" s="231" t="s">
        <v>98</v>
      </c>
      <c r="AG1479" s="231" t="s">
        <v>33</v>
      </c>
      <c r="AH1479" s="635" t="s">
        <v>247</v>
      </c>
      <c r="AI1479" s="635" t="s">
        <v>250</v>
      </c>
      <c r="AJ1479" s="266"/>
    </row>
    <row r="1480" spans="2:36" ht="68.7" customHeight="1" x14ac:dyDescent="0.3">
      <c r="B1480" s="349"/>
      <c r="C1480" s="238"/>
      <c r="D1480" s="238"/>
      <c r="E1480" s="227"/>
      <c r="F1480" s="227"/>
      <c r="G1480" s="227"/>
      <c r="H1480" s="232"/>
      <c r="I1480" s="232"/>
      <c r="J1480" s="11" t="s">
        <v>116</v>
      </c>
      <c r="K1480" s="29" t="s">
        <v>117</v>
      </c>
      <c r="L1480" s="7" t="s">
        <v>85</v>
      </c>
      <c r="M1480" s="7">
        <v>2</v>
      </c>
      <c r="N1480" s="239"/>
      <c r="O1480" s="350"/>
      <c r="P1480" s="232"/>
      <c r="Q1480" s="232"/>
      <c r="R1480" s="232"/>
      <c r="S1480" s="232"/>
      <c r="T1480" s="232"/>
      <c r="U1480" s="232"/>
      <c r="V1480" s="386"/>
      <c r="W1480" s="248"/>
      <c r="X1480" s="248"/>
      <c r="Y1480" s="386"/>
      <c r="Z1480" s="248"/>
      <c r="AA1480" s="248"/>
      <c r="AB1480" s="294"/>
      <c r="AC1480" s="248"/>
      <c r="AD1480" s="248"/>
      <c r="AE1480" s="248"/>
      <c r="AF1480" s="232"/>
      <c r="AG1480" s="232"/>
      <c r="AH1480" s="635"/>
      <c r="AI1480" s="635"/>
      <c r="AJ1480" s="267"/>
    </row>
    <row r="1481" spans="2:36" ht="68.7" customHeight="1" x14ac:dyDescent="0.3">
      <c r="B1481" s="349"/>
      <c r="C1481" s="238"/>
      <c r="D1481" s="238"/>
      <c r="E1481" s="227"/>
      <c r="F1481" s="227"/>
      <c r="G1481" s="227"/>
      <c r="H1481" s="232"/>
      <c r="I1481" s="232"/>
      <c r="J1481" s="11" t="s">
        <v>208</v>
      </c>
      <c r="K1481" s="29" t="s">
        <v>118</v>
      </c>
      <c r="L1481" s="7" t="s">
        <v>119</v>
      </c>
      <c r="M1481" s="7">
        <v>2</v>
      </c>
      <c r="N1481" s="239"/>
      <c r="O1481" s="350"/>
      <c r="P1481" s="232"/>
      <c r="Q1481" s="232"/>
      <c r="R1481" s="232"/>
      <c r="S1481" s="232"/>
      <c r="T1481" s="232"/>
      <c r="U1481" s="232"/>
      <c r="V1481" s="386"/>
      <c r="W1481" s="248"/>
      <c r="X1481" s="248"/>
      <c r="Y1481" s="386"/>
      <c r="Z1481" s="248"/>
      <c r="AA1481" s="248"/>
      <c r="AB1481" s="294"/>
      <c r="AC1481" s="248"/>
      <c r="AD1481" s="248"/>
      <c r="AE1481" s="248"/>
      <c r="AF1481" s="232"/>
      <c r="AG1481" s="232"/>
      <c r="AH1481" s="635"/>
      <c r="AI1481" s="635"/>
      <c r="AJ1481" s="267"/>
    </row>
    <row r="1482" spans="2:36" ht="68.7" customHeight="1" x14ac:dyDescent="0.3">
      <c r="B1482" s="349"/>
      <c r="C1482" s="238"/>
      <c r="D1482" s="238"/>
      <c r="E1482" s="227"/>
      <c r="F1482" s="227"/>
      <c r="G1482" s="227"/>
      <c r="H1482" s="233"/>
      <c r="I1482" s="233"/>
      <c r="J1482" s="11" t="s">
        <v>120</v>
      </c>
      <c r="K1482" s="44" t="s">
        <v>121</v>
      </c>
      <c r="L1482" s="14" t="s">
        <v>119</v>
      </c>
      <c r="M1482" s="14">
        <v>2</v>
      </c>
      <c r="N1482" s="247"/>
      <c r="O1482" s="350"/>
      <c r="P1482" s="233"/>
      <c r="Q1482" s="233"/>
      <c r="R1482" s="233"/>
      <c r="S1482" s="233"/>
      <c r="T1482" s="233"/>
      <c r="U1482" s="233"/>
      <c r="V1482" s="386"/>
      <c r="W1482" s="249"/>
      <c r="X1482" s="249"/>
      <c r="Y1482" s="386"/>
      <c r="Z1482" s="249"/>
      <c r="AA1482" s="249"/>
      <c r="AB1482" s="294"/>
      <c r="AC1482" s="249"/>
      <c r="AD1482" s="249"/>
      <c r="AE1482" s="249"/>
      <c r="AF1482" s="233"/>
      <c r="AG1482" s="233"/>
      <c r="AH1482" s="635"/>
      <c r="AI1482" s="635"/>
      <c r="AJ1482" s="268"/>
    </row>
    <row r="1483" spans="2:36" ht="68.7" customHeight="1" x14ac:dyDescent="0.3">
      <c r="B1483" s="349" t="s">
        <v>1250</v>
      </c>
      <c r="C1483" s="238" t="s">
        <v>834</v>
      </c>
      <c r="D1483" s="277" t="s">
        <v>66</v>
      </c>
      <c r="E1483" s="227" t="s">
        <v>67</v>
      </c>
      <c r="F1483" s="227" t="s">
        <v>134</v>
      </c>
      <c r="G1483" s="227" t="s">
        <v>147</v>
      </c>
      <c r="H1483" s="231" t="s">
        <v>70</v>
      </c>
      <c r="I1483" s="238" t="s">
        <v>79</v>
      </c>
      <c r="J1483" s="72" t="s">
        <v>207</v>
      </c>
      <c r="K1483" s="7" t="s">
        <v>107</v>
      </c>
      <c r="L1483" s="7" t="s">
        <v>86</v>
      </c>
      <c r="M1483" s="7">
        <v>40</v>
      </c>
      <c r="N1483" s="239" t="s">
        <v>108</v>
      </c>
      <c r="O1483" s="235" t="s">
        <v>840</v>
      </c>
      <c r="P1483" s="238" t="s">
        <v>75</v>
      </c>
      <c r="Q1483" s="238" t="s">
        <v>76</v>
      </c>
      <c r="R1483" s="265" t="s">
        <v>77</v>
      </c>
      <c r="S1483" s="265" t="s">
        <v>109</v>
      </c>
      <c r="T1483" s="271">
        <f>Y1483+V1483</f>
        <v>177295.09</v>
      </c>
      <c r="U1483" s="271" t="s">
        <v>98</v>
      </c>
      <c r="V1483" s="386">
        <v>150700.82999999999</v>
      </c>
      <c r="W1483" s="261" t="s">
        <v>98</v>
      </c>
      <c r="X1483" s="261" t="s">
        <v>79</v>
      </c>
      <c r="Y1483" s="386">
        <v>26594.26</v>
      </c>
      <c r="Z1483" s="261" t="s">
        <v>98</v>
      </c>
      <c r="AA1483" s="261" t="s">
        <v>79</v>
      </c>
      <c r="AB1483" s="250">
        <v>14168.53</v>
      </c>
      <c r="AC1483" s="239" t="s">
        <v>149</v>
      </c>
      <c r="AD1483" s="274" t="s">
        <v>98</v>
      </c>
      <c r="AE1483" s="278">
        <f>+V1483+Y1483</f>
        <v>177295.09</v>
      </c>
      <c r="AF1483" s="238" t="s">
        <v>79</v>
      </c>
      <c r="AG1483" s="239" t="s">
        <v>33</v>
      </c>
      <c r="AH1483" s="639" t="s">
        <v>405</v>
      </c>
      <c r="AI1483" s="635" t="s">
        <v>406</v>
      </c>
      <c r="AJ1483" s="266"/>
    </row>
    <row r="1484" spans="2:36" ht="68.7" customHeight="1" x14ac:dyDescent="0.3">
      <c r="B1484" s="349"/>
      <c r="C1484" s="238"/>
      <c r="D1484" s="277"/>
      <c r="E1484" s="227"/>
      <c r="F1484" s="227"/>
      <c r="G1484" s="227"/>
      <c r="H1484" s="232"/>
      <c r="I1484" s="238"/>
      <c r="J1484" s="11" t="s">
        <v>111</v>
      </c>
      <c r="K1484" s="7" t="s">
        <v>112</v>
      </c>
      <c r="L1484" s="7" t="s">
        <v>85</v>
      </c>
      <c r="M1484" s="7">
        <v>4</v>
      </c>
      <c r="N1484" s="239"/>
      <c r="O1484" s="235"/>
      <c r="P1484" s="238"/>
      <c r="Q1484" s="238"/>
      <c r="R1484" s="265"/>
      <c r="S1484" s="265"/>
      <c r="T1484" s="271"/>
      <c r="U1484" s="271"/>
      <c r="V1484" s="386"/>
      <c r="W1484" s="261"/>
      <c r="X1484" s="261"/>
      <c r="Y1484" s="386"/>
      <c r="Z1484" s="261"/>
      <c r="AA1484" s="261"/>
      <c r="AB1484" s="250"/>
      <c r="AC1484" s="239"/>
      <c r="AD1484" s="275"/>
      <c r="AE1484" s="278"/>
      <c r="AF1484" s="238"/>
      <c r="AG1484" s="239"/>
      <c r="AH1484" s="239"/>
      <c r="AI1484" s="635"/>
      <c r="AJ1484" s="267"/>
    </row>
    <row r="1485" spans="2:36" ht="157.19999999999999" customHeight="1" x14ac:dyDescent="0.3">
      <c r="B1485" s="349"/>
      <c r="C1485" s="238"/>
      <c r="D1485" s="277"/>
      <c r="E1485" s="227"/>
      <c r="F1485" s="227"/>
      <c r="G1485" s="227"/>
      <c r="H1485" s="233"/>
      <c r="I1485" s="238"/>
      <c r="J1485" s="11" t="s">
        <v>127</v>
      </c>
      <c r="K1485" s="7" t="s">
        <v>128</v>
      </c>
      <c r="L1485" s="7" t="s">
        <v>85</v>
      </c>
      <c r="M1485" s="63">
        <v>240</v>
      </c>
      <c r="N1485" s="239"/>
      <c r="O1485" s="235"/>
      <c r="P1485" s="238"/>
      <c r="Q1485" s="238"/>
      <c r="R1485" s="265"/>
      <c r="S1485" s="265"/>
      <c r="T1485" s="271"/>
      <c r="U1485" s="271"/>
      <c r="V1485" s="386"/>
      <c r="W1485" s="261"/>
      <c r="X1485" s="261"/>
      <c r="Y1485" s="386"/>
      <c r="Z1485" s="261"/>
      <c r="AA1485" s="261"/>
      <c r="AB1485" s="250"/>
      <c r="AC1485" s="239"/>
      <c r="AD1485" s="276"/>
      <c r="AE1485" s="278"/>
      <c r="AF1485" s="238"/>
      <c r="AG1485" s="239"/>
      <c r="AH1485" s="239"/>
      <c r="AI1485" s="635"/>
      <c r="AJ1485" s="268"/>
    </row>
    <row r="1486" spans="2:36" ht="128.1" customHeight="1" x14ac:dyDescent="0.3">
      <c r="B1486" s="349" t="s">
        <v>1251</v>
      </c>
      <c r="C1486" s="238" t="s">
        <v>837</v>
      </c>
      <c r="D1486" s="238" t="s">
        <v>66</v>
      </c>
      <c r="E1486" s="234" t="s">
        <v>67</v>
      </c>
      <c r="F1486" s="227" t="s">
        <v>134</v>
      </c>
      <c r="G1486" s="227" t="s">
        <v>147</v>
      </c>
      <c r="H1486" s="231" t="s">
        <v>70</v>
      </c>
      <c r="I1486" s="238" t="s">
        <v>79</v>
      </c>
      <c r="J1486" s="72" t="s">
        <v>207</v>
      </c>
      <c r="K1486" s="22" t="s">
        <v>107</v>
      </c>
      <c r="L1486" s="22" t="s">
        <v>86</v>
      </c>
      <c r="M1486" s="22">
        <v>40</v>
      </c>
      <c r="N1486" s="239" t="s">
        <v>108</v>
      </c>
      <c r="O1486" s="235" t="s">
        <v>840</v>
      </c>
      <c r="P1486" s="238" t="s">
        <v>75</v>
      </c>
      <c r="Q1486" s="238" t="s">
        <v>76</v>
      </c>
      <c r="R1486" s="265" t="s">
        <v>77</v>
      </c>
      <c r="S1486" s="265" t="s">
        <v>109</v>
      </c>
      <c r="T1486" s="271">
        <f>Y1486+V1486</f>
        <v>48936.039999999994</v>
      </c>
      <c r="U1486" s="271" t="s">
        <v>98</v>
      </c>
      <c r="V1486" s="386">
        <v>41595.629999999997</v>
      </c>
      <c r="W1486" s="261" t="s">
        <v>98</v>
      </c>
      <c r="X1486" s="261" t="s">
        <v>79</v>
      </c>
      <c r="Y1486" s="386">
        <v>7340.41</v>
      </c>
      <c r="Z1486" s="261" t="s">
        <v>98</v>
      </c>
      <c r="AA1486" s="261" t="s">
        <v>79</v>
      </c>
      <c r="AB1486" s="294">
        <v>3967.79</v>
      </c>
      <c r="AC1486" s="239" t="s">
        <v>149</v>
      </c>
      <c r="AD1486" s="274" t="s">
        <v>98</v>
      </c>
      <c r="AE1486" s="278">
        <f>+V1486+Y1486</f>
        <v>48936.039999999994</v>
      </c>
      <c r="AF1486" s="238" t="s">
        <v>79</v>
      </c>
      <c r="AG1486" s="239" t="s">
        <v>33</v>
      </c>
      <c r="AH1486" s="639" t="s">
        <v>405</v>
      </c>
      <c r="AI1486" s="635" t="s">
        <v>406</v>
      </c>
      <c r="AJ1486" s="266"/>
    </row>
    <row r="1487" spans="2:36" ht="68.7" customHeight="1" x14ac:dyDescent="0.3">
      <c r="B1487" s="349"/>
      <c r="C1487" s="238"/>
      <c r="D1487" s="238"/>
      <c r="E1487" s="234"/>
      <c r="F1487" s="227"/>
      <c r="G1487" s="227"/>
      <c r="H1487" s="232"/>
      <c r="I1487" s="238"/>
      <c r="J1487" s="11" t="s">
        <v>111</v>
      </c>
      <c r="K1487" s="7" t="s">
        <v>112</v>
      </c>
      <c r="L1487" s="7" t="s">
        <v>85</v>
      </c>
      <c r="M1487" s="7">
        <v>2</v>
      </c>
      <c r="N1487" s="239"/>
      <c r="O1487" s="235"/>
      <c r="P1487" s="238"/>
      <c r="Q1487" s="238"/>
      <c r="R1487" s="265"/>
      <c r="S1487" s="265"/>
      <c r="T1487" s="271"/>
      <c r="U1487" s="271"/>
      <c r="V1487" s="386"/>
      <c r="W1487" s="261"/>
      <c r="X1487" s="261"/>
      <c r="Y1487" s="386"/>
      <c r="Z1487" s="261"/>
      <c r="AA1487" s="261"/>
      <c r="AB1487" s="294"/>
      <c r="AC1487" s="239"/>
      <c r="AD1487" s="275"/>
      <c r="AE1487" s="278"/>
      <c r="AF1487" s="238"/>
      <c r="AG1487" s="239"/>
      <c r="AH1487" s="239"/>
      <c r="AI1487" s="635"/>
      <c r="AJ1487" s="267"/>
    </row>
    <row r="1488" spans="2:36" ht="166.2" customHeight="1" x14ac:dyDescent="0.3">
      <c r="B1488" s="349"/>
      <c r="C1488" s="238"/>
      <c r="D1488" s="238"/>
      <c r="E1488" s="234"/>
      <c r="F1488" s="227"/>
      <c r="G1488" s="227"/>
      <c r="H1488" s="233"/>
      <c r="I1488" s="238"/>
      <c r="J1488" s="11" t="s">
        <v>127</v>
      </c>
      <c r="K1488" s="7" t="s">
        <v>128</v>
      </c>
      <c r="L1488" s="7" t="s">
        <v>85</v>
      </c>
      <c r="M1488" s="63">
        <v>17</v>
      </c>
      <c r="N1488" s="239"/>
      <c r="O1488" s="235"/>
      <c r="P1488" s="238"/>
      <c r="Q1488" s="238"/>
      <c r="R1488" s="265"/>
      <c r="S1488" s="265"/>
      <c r="T1488" s="271"/>
      <c r="U1488" s="271"/>
      <c r="V1488" s="386"/>
      <c r="W1488" s="261"/>
      <c r="X1488" s="261"/>
      <c r="Y1488" s="386"/>
      <c r="Z1488" s="261"/>
      <c r="AA1488" s="261"/>
      <c r="AB1488" s="294"/>
      <c r="AC1488" s="239"/>
      <c r="AD1488" s="276"/>
      <c r="AE1488" s="278"/>
      <c r="AF1488" s="238"/>
      <c r="AG1488" s="239"/>
      <c r="AH1488" s="239"/>
      <c r="AI1488" s="635"/>
      <c r="AJ1488" s="268"/>
    </row>
    <row r="1489" spans="2:36" ht="68.7" customHeight="1" x14ac:dyDescent="0.3">
      <c r="B1489" s="349" t="s">
        <v>1252</v>
      </c>
      <c r="C1489" s="238" t="s">
        <v>838</v>
      </c>
      <c r="D1489" s="238" t="s">
        <v>66</v>
      </c>
      <c r="E1489" s="227" t="s">
        <v>67</v>
      </c>
      <c r="F1489" s="227" t="s">
        <v>132</v>
      </c>
      <c r="G1489" s="227" t="s">
        <v>69</v>
      </c>
      <c r="H1489" s="231" t="s">
        <v>70</v>
      </c>
      <c r="I1489" s="231" t="s">
        <v>98</v>
      </c>
      <c r="J1489" s="11" t="s">
        <v>113</v>
      </c>
      <c r="K1489" s="29" t="s">
        <v>114</v>
      </c>
      <c r="L1489" s="7" t="s">
        <v>115</v>
      </c>
      <c r="M1489" s="7">
        <v>1</v>
      </c>
      <c r="N1489" s="239" t="s">
        <v>108</v>
      </c>
      <c r="O1489" s="350" t="s">
        <v>841</v>
      </c>
      <c r="P1489" s="231" t="s">
        <v>75</v>
      </c>
      <c r="Q1489" s="231" t="s">
        <v>76</v>
      </c>
      <c r="R1489" s="231" t="s">
        <v>77</v>
      </c>
      <c r="S1489" s="231" t="s">
        <v>109</v>
      </c>
      <c r="T1489" s="241">
        <f>+V1489+Y1489</f>
        <v>79423.839999999997</v>
      </c>
      <c r="U1489" s="231" t="s">
        <v>98</v>
      </c>
      <c r="V1489" s="386">
        <v>67510.27</v>
      </c>
      <c r="W1489" s="247" t="s">
        <v>98</v>
      </c>
      <c r="X1489" s="247" t="s">
        <v>98</v>
      </c>
      <c r="Y1489" s="386">
        <v>11913.57</v>
      </c>
      <c r="Z1489" s="247" t="s">
        <v>98</v>
      </c>
      <c r="AA1489" s="247" t="s">
        <v>98</v>
      </c>
      <c r="AB1489" s="294">
        <v>6135.35</v>
      </c>
      <c r="AC1489" s="247" t="s">
        <v>80</v>
      </c>
      <c r="AD1489" s="247" t="s">
        <v>98</v>
      </c>
      <c r="AE1489" s="252">
        <f>+V1489+Y1489</f>
        <v>79423.839999999997</v>
      </c>
      <c r="AF1489" s="231" t="s">
        <v>98</v>
      </c>
      <c r="AG1489" s="231" t="s">
        <v>33</v>
      </c>
      <c r="AH1489" s="635" t="s">
        <v>405</v>
      </c>
      <c r="AI1489" s="635" t="s">
        <v>406</v>
      </c>
      <c r="AJ1489" s="266"/>
    </row>
    <row r="1490" spans="2:36" ht="68.7" customHeight="1" x14ac:dyDescent="0.3">
      <c r="B1490" s="349"/>
      <c r="C1490" s="238"/>
      <c r="D1490" s="238"/>
      <c r="E1490" s="227"/>
      <c r="F1490" s="227"/>
      <c r="G1490" s="227"/>
      <c r="H1490" s="232"/>
      <c r="I1490" s="232"/>
      <c r="J1490" s="11" t="s">
        <v>116</v>
      </c>
      <c r="K1490" s="29" t="s">
        <v>117</v>
      </c>
      <c r="L1490" s="7" t="s">
        <v>85</v>
      </c>
      <c r="M1490" s="7">
        <v>1</v>
      </c>
      <c r="N1490" s="239"/>
      <c r="O1490" s="350"/>
      <c r="P1490" s="232"/>
      <c r="Q1490" s="232"/>
      <c r="R1490" s="232"/>
      <c r="S1490" s="232"/>
      <c r="T1490" s="232"/>
      <c r="U1490" s="232"/>
      <c r="V1490" s="386"/>
      <c r="W1490" s="248"/>
      <c r="X1490" s="248"/>
      <c r="Y1490" s="386"/>
      <c r="Z1490" s="248"/>
      <c r="AA1490" s="248"/>
      <c r="AB1490" s="294"/>
      <c r="AC1490" s="248"/>
      <c r="AD1490" s="248"/>
      <c r="AE1490" s="248"/>
      <c r="AF1490" s="232"/>
      <c r="AG1490" s="232"/>
      <c r="AH1490" s="635"/>
      <c r="AI1490" s="635"/>
      <c r="AJ1490" s="267"/>
    </row>
    <row r="1491" spans="2:36" ht="68.7" customHeight="1" x14ac:dyDescent="0.3">
      <c r="B1491" s="349"/>
      <c r="C1491" s="238"/>
      <c r="D1491" s="238"/>
      <c r="E1491" s="227"/>
      <c r="F1491" s="227"/>
      <c r="G1491" s="227"/>
      <c r="H1491" s="232"/>
      <c r="I1491" s="232"/>
      <c r="J1491" s="11" t="s">
        <v>208</v>
      </c>
      <c r="K1491" s="29" t="s">
        <v>118</v>
      </c>
      <c r="L1491" s="7" t="s">
        <v>119</v>
      </c>
      <c r="M1491" s="7">
        <v>1</v>
      </c>
      <c r="N1491" s="239"/>
      <c r="O1491" s="350"/>
      <c r="P1491" s="232"/>
      <c r="Q1491" s="232"/>
      <c r="R1491" s="232"/>
      <c r="S1491" s="232"/>
      <c r="T1491" s="232"/>
      <c r="U1491" s="232"/>
      <c r="V1491" s="386"/>
      <c r="W1491" s="248"/>
      <c r="X1491" s="248"/>
      <c r="Y1491" s="386"/>
      <c r="Z1491" s="248"/>
      <c r="AA1491" s="248"/>
      <c r="AB1491" s="294"/>
      <c r="AC1491" s="248"/>
      <c r="AD1491" s="248"/>
      <c r="AE1491" s="248"/>
      <c r="AF1491" s="232"/>
      <c r="AG1491" s="232"/>
      <c r="AH1491" s="635"/>
      <c r="AI1491" s="635"/>
      <c r="AJ1491" s="267"/>
    </row>
    <row r="1492" spans="2:36" ht="68.7" customHeight="1" x14ac:dyDescent="0.3">
      <c r="B1492" s="349"/>
      <c r="C1492" s="238"/>
      <c r="D1492" s="238"/>
      <c r="E1492" s="227"/>
      <c r="F1492" s="227"/>
      <c r="G1492" s="227"/>
      <c r="H1492" s="233"/>
      <c r="I1492" s="233"/>
      <c r="J1492" s="11" t="s">
        <v>120</v>
      </c>
      <c r="K1492" s="44" t="s">
        <v>121</v>
      </c>
      <c r="L1492" s="14" t="s">
        <v>119</v>
      </c>
      <c r="M1492" s="14">
        <v>1</v>
      </c>
      <c r="N1492" s="247"/>
      <c r="O1492" s="350"/>
      <c r="P1492" s="233"/>
      <c r="Q1492" s="233"/>
      <c r="R1492" s="233"/>
      <c r="S1492" s="233"/>
      <c r="T1492" s="233"/>
      <c r="U1492" s="233"/>
      <c r="V1492" s="386"/>
      <c r="W1492" s="249"/>
      <c r="X1492" s="249"/>
      <c r="Y1492" s="386"/>
      <c r="Z1492" s="249"/>
      <c r="AA1492" s="249"/>
      <c r="AB1492" s="294"/>
      <c r="AC1492" s="249"/>
      <c r="AD1492" s="249"/>
      <c r="AE1492" s="249"/>
      <c r="AF1492" s="233"/>
      <c r="AG1492" s="233"/>
      <c r="AH1492" s="635"/>
      <c r="AI1492" s="635"/>
      <c r="AJ1492" s="268"/>
    </row>
    <row r="1493" spans="2:36" ht="68.7" customHeight="1" x14ac:dyDescent="0.3">
      <c r="B1493" s="231" t="s">
        <v>851</v>
      </c>
      <c r="C1493" s="277" t="s">
        <v>1066</v>
      </c>
      <c r="D1493" s="238" t="s">
        <v>66</v>
      </c>
      <c r="E1493" s="273" t="s">
        <v>67</v>
      </c>
      <c r="F1493" s="273" t="s">
        <v>132</v>
      </c>
      <c r="G1493" s="227" t="s">
        <v>69</v>
      </c>
      <c r="H1493" s="231" t="s">
        <v>70</v>
      </c>
      <c r="I1493" s="231" t="s">
        <v>98</v>
      </c>
      <c r="J1493" s="11" t="s">
        <v>113</v>
      </c>
      <c r="K1493" s="29" t="s">
        <v>114</v>
      </c>
      <c r="L1493" s="7" t="s">
        <v>115</v>
      </c>
      <c r="M1493" s="14">
        <v>2</v>
      </c>
      <c r="N1493" s="247" t="s">
        <v>108</v>
      </c>
      <c r="O1493" s="374" t="s">
        <v>501</v>
      </c>
      <c r="P1493" s="247" t="s">
        <v>75</v>
      </c>
      <c r="Q1493" s="247" t="s">
        <v>76</v>
      </c>
      <c r="R1493" s="247" t="s">
        <v>77</v>
      </c>
      <c r="S1493" s="247" t="s">
        <v>109</v>
      </c>
      <c r="T1493" s="404">
        <f>+V1493+Y1493</f>
        <v>149800</v>
      </c>
      <c r="U1493" s="231">
        <f>+T1493/M1494</f>
        <v>149800</v>
      </c>
      <c r="V1493" s="456">
        <v>127330</v>
      </c>
      <c r="W1493" s="247" t="s">
        <v>98</v>
      </c>
      <c r="X1493" s="247" t="s">
        <v>98</v>
      </c>
      <c r="Y1493" s="456">
        <v>22470</v>
      </c>
      <c r="Z1493" s="247" t="s">
        <v>98</v>
      </c>
      <c r="AA1493" s="247" t="s">
        <v>98</v>
      </c>
      <c r="AB1493" s="456">
        <v>13026.09</v>
      </c>
      <c r="AC1493" s="247" t="s">
        <v>80</v>
      </c>
      <c r="AD1493" s="247" t="s">
        <v>98</v>
      </c>
      <c r="AE1493" s="274">
        <f>+V1493+Y1493</f>
        <v>149800</v>
      </c>
      <c r="AF1493" s="247" t="s">
        <v>98</v>
      </c>
      <c r="AG1493" s="247" t="s">
        <v>33</v>
      </c>
      <c r="AH1493" s="294" t="s">
        <v>860</v>
      </c>
      <c r="AI1493" s="294" t="s">
        <v>861</v>
      </c>
      <c r="AJ1493" s="247"/>
    </row>
    <row r="1494" spans="2:36" ht="68.7" customHeight="1" x14ac:dyDescent="0.3">
      <c r="B1494" s="232"/>
      <c r="C1494" s="277"/>
      <c r="D1494" s="238"/>
      <c r="E1494" s="227"/>
      <c r="F1494" s="227"/>
      <c r="G1494" s="227"/>
      <c r="H1494" s="232"/>
      <c r="I1494" s="232"/>
      <c r="J1494" s="11" t="s">
        <v>116</v>
      </c>
      <c r="K1494" s="29" t="s">
        <v>117</v>
      </c>
      <c r="L1494" s="7" t="s">
        <v>85</v>
      </c>
      <c r="M1494" s="14">
        <v>1</v>
      </c>
      <c r="N1494" s="248"/>
      <c r="O1494" s="374"/>
      <c r="P1494" s="248"/>
      <c r="Q1494" s="248"/>
      <c r="R1494" s="248"/>
      <c r="S1494" s="248"/>
      <c r="T1494" s="232"/>
      <c r="U1494" s="232"/>
      <c r="V1494" s="456"/>
      <c r="W1494" s="248"/>
      <c r="X1494" s="248"/>
      <c r="Y1494" s="456"/>
      <c r="Z1494" s="248"/>
      <c r="AA1494" s="248"/>
      <c r="AB1494" s="456"/>
      <c r="AC1494" s="248"/>
      <c r="AD1494" s="248"/>
      <c r="AE1494" s="248"/>
      <c r="AF1494" s="248"/>
      <c r="AG1494" s="248"/>
      <c r="AH1494" s="294"/>
      <c r="AI1494" s="294"/>
      <c r="AJ1494" s="248"/>
    </row>
    <row r="1495" spans="2:36" ht="68.7" customHeight="1" x14ac:dyDescent="0.3">
      <c r="B1495" s="232"/>
      <c r="C1495" s="277"/>
      <c r="D1495" s="238"/>
      <c r="E1495" s="227"/>
      <c r="F1495" s="227"/>
      <c r="G1495" s="227"/>
      <c r="H1495" s="232"/>
      <c r="I1495" s="232"/>
      <c r="J1495" s="11" t="s">
        <v>208</v>
      </c>
      <c r="K1495" s="29" t="s">
        <v>118</v>
      </c>
      <c r="L1495" s="7" t="s">
        <v>119</v>
      </c>
      <c r="M1495" s="14">
        <v>1</v>
      </c>
      <c r="N1495" s="248"/>
      <c r="O1495" s="374"/>
      <c r="P1495" s="248"/>
      <c r="Q1495" s="248"/>
      <c r="R1495" s="248"/>
      <c r="S1495" s="248"/>
      <c r="T1495" s="232"/>
      <c r="U1495" s="232"/>
      <c r="V1495" s="456"/>
      <c r="W1495" s="248"/>
      <c r="X1495" s="248"/>
      <c r="Y1495" s="456"/>
      <c r="Z1495" s="248"/>
      <c r="AA1495" s="248"/>
      <c r="AB1495" s="456"/>
      <c r="AC1495" s="248"/>
      <c r="AD1495" s="248"/>
      <c r="AE1495" s="248"/>
      <c r="AF1495" s="248"/>
      <c r="AG1495" s="248"/>
      <c r="AH1495" s="294"/>
      <c r="AI1495" s="294"/>
      <c r="AJ1495" s="248"/>
    </row>
    <row r="1496" spans="2:36" ht="68.7" customHeight="1" x14ac:dyDescent="0.3">
      <c r="B1496" s="233"/>
      <c r="C1496" s="277"/>
      <c r="D1496" s="238"/>
      <c r="E1496" s="227"/>
      <c r="F1496" s="226"/>
      <c r="G1496" s="227"/>
      <c r="H1496" s="233"/>
      <c r="I1496" s="233"/>
      <c r="J1496" s="11" t="s">
        <v>120</v>
      </c>
      <c r="K1496" s="29" t="s">
        <v>121</v>
      </c>
      <c r="L1496" s="7" t="s">
        <v>119</v>
      </c>
      <c r="M1496" s="7">
        <v>1</v>
      </c>
      <c r="N1496" s="249"/>
      <c r="O1496" s="374"/>
      <c r="P1496" s="249"/>
      <c r="Q1496" s="249"/>
      <c r="R1496" s="249"/>
      <c r="S1496" s="249"/>
      <c r="T1496" s="233"/>
      <c r="U1496" s="233"/>
      <c r="V1496" s="456"/>
      <c r="W1496" s="249"/>
      <c r="X1496" s="249"/>
      <c r="Y1496" s="456"/>
      <c r="Z1496" s="249"/>
      <c r="AA1496" s="249"/>
      <c r="AB1496" s="456"/>
      <c r="AC1496" s="249"/>
      <c r="AD1496" s="249"/>
      <c r="AE1496" s="249"/>
      <c r="AF1496" s="249"/>
      <c r="AG1496" s="249"/>
      <c r="AH1496" s="294"/>
      <c r="AI1496" s="294"/>
      <c r="AJ1496" s="249"/>
    </row>
    <row r="1497" spans="2:36" ht="125.1" customHeight="1" x14ac:dyDescent="0.3">
      <c r="B1497" s="231" t="s">
        <v>852</v>
      </c>
      <c r="C1497" s="238" t="s">
        <v>1067</v>
      </c>
      <c r="D1497" s="231" t="s">
        <v>88</v>
      </c>
      <c r="E1497" s="231" t="s">
        <v>67</v>
      </c>
      <c r="F1497" s="227" t="s">
        <v>134</v>
      </c>
      <c r="G1497" s="273" t="s">
        <v>147</v>
      </c>
      <c r="H1497" s="231" t="s">
        <v>70</v>
      </c>
      <c r="I1497" s="233" t="s">
        <v>79</v>
      </c>
      <c r="J1497" s="72" t="s">
        <v>207</v>
      </c>
      <c r="K1497" s="22" t="s">
        <v>107</v>
      </c>
      <c r="L1497" s="22" t="s">
        <v>86</v>
      </c>
      <c r="M1497" s="22">
        <v>40</v>
      </c>
      <c r="N1497" s="249" t="s">
        <v>108</v>
      </c>
      <c r="O1497" s="356" t="s">
        <v>501</v>
      </c>
      <c r="P1497" s="233" t="s">
        <v>75</v>
      </c>
      <c r="Q1497" s="233" t="s">
        <v>76</v>
      </c>
      <c r="R1497" s="264" t="s">
        <v>77</v>
      </c>
      <c r="S1497" s="265" t="s">
        <v>109</v>
      </c>
      <c r="T1497" s="271">
        <f>Y1497+V1497</f>
        <v>200053.62</v>
      </c>
      <c r="U1497" s="271">
        <f>+T1497/M1498</f>
        <v>100026.81</v>
      </c>
      <c r="V1497" s="456">
        <v>170045.58</v>
      </c>
      <c r="W1497" s="261" t="s">
        <v>98</v>
      </c>
      <c r="X1497" s="258" t="s">
        <v>79</v>
      </c>
      <c r="Y1497" s="456">
        <v>30008.04</v>
      </c>
      <c r="Z1497" s="261" t="s">
        <v>98</v>
      </c>
      <c r="AA1497" s="261" t="s">
        <v>79</v>
      </c>
      <c r="AB1497" s="456">
        <v>17395.97</v>
      </c>
      <c r="AC1497" s="239" t="s">
        <v>149</v>
      </c>
      <c r="AD1497" s="274" t="s">
        <v>98</v>
      </c>
      <c r="AE1497" s="278">
        <f>+V1497+Y1497</f>
        <v>200053.62</v>
      </c>
      <c r="AF1497" s="238" t="s">
        <v>79</v>
      </c>
      <c r="AG1497" s="239" t="s">
        <v>33</v>
      </c>
      <c r="AH1497" s="294" t="s">
        <v>158</v>
      </c>
      <c r="AI1497" s="294" t="s">
        <v>176</v>
      </c>
      <c r="AJ1497" s="266"/>
    </row>
    <row r="1498" spans="2:36" ht="68.7" customHeight="1" x14ac:dyDescent="0.3">
      <c r="B1498" s="232"/>
      <c r="C1498" s="238"/>
      <c r="D1498" s="232"/>
      <c r="E1498" s="232"/>
      <c r="F1498" s="227"/>
      <c r="G1498" s="227"/>
      <c r="H1498" s="232"/>
      <c r="I1498" s="238"/>
      <c r="J1498" s="11" t="s">
        <v>111</v>
      </c>
      <c r="K1498" s="7" t="s">
        <v>112</v>
      </c>
      <c r="L1498" s="7" t="s">
        <v>85</v>
      </c>
      <c r="M1498" s="7">
        <v>2</v>
      </c>
      <c r="N1498" s="239"/>
      <c r="O1498" s="277"/>
      <c r="P1498" s="238"/>
      <c r="Q1498" s="238"/>
      <c r="R1498" s="265"/>
      <c r="S1498" s="265"/>
      <c r="T1498" s="271"/>
      <c r="U1498" s="271"/>
      <c r="V1498" s="456"/>
      <c r="W1498" s="261"/>
      <c r="X1498" s="259"/>
      <c r="Y1498" s="456"/>
      <c r="Z1498" s="261"/>
      <c r="AA1498" s="261"/>
      <c r="AB1498" s="456"/>
      <c r="AC1498" s="239"/>
      <c r="AD1498" s="275"/>
      <c r="AE1498" s="278"/>
      <c r="AF1498" s="238"/>
      <c r="AG1498" s="239"/>
      <c r="AH1498" s="294"/>
      <c r="AI1498" s="294"/>
      <c r="AJ1498" s="267"/>
    </row>
    <row r="1499" spans="2:36" ht="68.7" customHeight="1" x14ac:dyDescent="0.3">
      <c r="B1499" s="233"/>
      <c r="C1499" s="238"/>
      <c r="D1499" s="233"/>
      <c r="E1499" s="233"/>
      <c r="F1499" s="227"/>
      <c r="G1499" s="227"/>
      <c r="H1499" s="233"/>
      <c r="I1499" s="238"/>
      <c r="J1499" s="11" t="s">
        <v>127</v>
      </c>
      <c r="K1499" s="7" t="s">
        <v>128</v>
      </c>
      <c r="L1499" s="7" t="s">
        <v>85</v>
      </c>
      <c r="M1499" s="63">
        <v>100</v>
      </c>
      <c r="N1499" s="239"/>
      <c r="O1499" s="277"/>
      <c r="P1499" s="238"/>
      <c r="Q1499" s="238"/>
      <c r="R1499" s="265"/>
      <c r="S1499" s="265"/>
      <c r="T1499" s="271"/>
      <c r="U1499" s="271"/>
      <c r="V1499" s="456"/>
      <c r="W1499" s="261"/>
      <c r="X1499" s="260"/>
      <c r="Y1499" s="456"/>
      <c r="Z1499" s="261"/>
      <c r="AA1499" s="261"/>
      <c r="AB1499" s="456"/>
      <c r="AC1499" s="239"/>
      <c r="AD1499" s="276"/>
      <c r="AE1499" s="278"/>
      <c r="AF1499" s="238"/>
      <c r="AG1499" s="239"/>
      <c r="AH1499" s="294"/>
      <c r="AI1499" s="294"/>
      <c r="AJ1499" s="268"/>
    </row>
    <row r="1500" spans="2:36" ht="68.7" customHeight="1" x14ac:dyDescent="0.3">
      <c r="B1500" s="231" t="s">
        <v>853</v>
      </c>
      <c r="C1500" s="238" t="s">
        <v>1068</v>
      </c>
      <c r="D1500" s="238" t="s">
        <v>66</v>
      </c>
      <c r="E1500" s="231" t="s">
        <v>67</v>
      </c>
      <c r="F1500" s="227" t="s">
        <v>134</v>
      </c>
      <c r="G1500" s="227" t="s">
        <v>147</v>
      </c>
      <c r="H1500" s="231" t="s">
        <v>70</v>
      </c>
      <c r="I1500" s="238" t="s">
        <v>79</v>
      </c>
      <c r="J1500" s="72" t="s">
        <v>207</v>
      </c>
      <c r="K1500" s="22" t="s">
        <v>107</v>
      </c>
      <c r="L1500" s="22" t="s">
        <v>86</v>
      </c>
      <c r="M1500" s="22">
        <v>40</v>
      </c>
      <c r="N1500" s="239" t="s">
        <v>108</v>
      </c>
      <c r="O1500" s="277" t="s">
        <v>501</v>
      </c>
      <c r="P1500" s="238" t="s">
        <v>75</v>
      </c>
      <c r="Q1500" s="238" t="s">
        <v>76</v>
      </c>
      <c r="R1500" s="265" t="s">
        <v>77</v>
      </c>
      <c r="S1500" s="265" t="s">
        <v>109</v>
      </c>
      <c r="T1500" s="271">
        <f>Y1500+V1500</f>
        <v>100040.72</v>
      </c>
      <c r="U1500" s="271">
        <f>+T1500/M1501</f>
        <v>100040.72</v>
      </c>
      <c r="V1500" s="456">
        <v>85034.61</v>
      </c>
      <c r="W1500" s="261" t="s">
        <v>98</v>
      </c>
      <c r="X1500" s="258" t="s">
        <v>79</v>
      </c>
      <c r="Y1500" s="456">
        <v>15006.11</v>
      </c>
      <c r="Z1500" s="261" t="s">
        <v>98</v>
      </c>
      <c r="AA1500" s="261" t="s">
        <v>79</v>
      </c>
      <c r="AB1500" s="456">
        <v>8699.19</v>
      </c>
      <c r="AC1500" s="239" t="s">
        <v>149</v>
      </c>
      <c r="AD1500" s="274" t="s">
        <v>98</v>
      </c>
      <c r="AE1500" s="278">
        <f>+V1500+Y1500</f>
        <v>100040.72</v>
      </c>
      <c r="AF1500" s="238" t="s">
        <v>79</v>
      </c>
      <c r="AG1500" s="239" t="s">
        <v>33</v>
      </c>
      <c r="AH1500" s="294" t="s">
        <v>158</v>
      </c>
      <c r="AI1500" s="294" t="s">
        <v>176</v>
      </c>
      <c r="AJ1500" s="266"/>
    </row>
    <row r="1501" spans="2:36" ht="68.7" customHeight="1" x14ac:dyDescent="0.3">
      <c r="B1501" s="232"/>
      <c r="C1501" s="238"/>
      <c r="D1501" s="238"/>
      <c r="E1501" s="232"/>
      <c r="F1501" s="227"/>
      <c r="G1501" s="227"/>
      <c r="H1501" s="232"/>
      <c r="I1501" s="238"/>
      <c r="J1501" s="11" t="s">
        <v>111</v>
      </c>
      <c r="K1501" s="7" t="s">
        <v>112</v>
      </c>
      <c r="L1501" s="7" t="s">
        <v>85</v>
      </c>
      <c r="M1501" s="7">
        <v>1</v>
      </c>
      <c r="N1501" s="239"/>
      <c r="O1501" s="277"/>
      <c r="P1501" s="238"/>
      <c r="Q1501" s="238"/>
      <c r="R1501" s="265"/>
      <c r="S1501" s="265"/>
      <c r="T1501" s="271"/>
      <c r="U1501" s="271"/>
      <c r="V1501" s="456"/>
      <c r="W1501" s="261"/>
      <c r="X1501" s="259"/>
      <c r="Y1501" s="456"/>
      <c r="Z1501" s="261"/>
      <c r="AA1501" s="261"/>
      <c r="AB1501" s="456"/>
      <c r="AC1501" s="239"/>
      <c r="AD1501" s="275"/>
      <c r="AE1501" s="278"/>
      <c r="AF1501" s="238"/>
      <c r="AG1501" s="239"/>
      <c r="AH1501" s="294"/>
      <c r="AI1501" s="294"/>
      <c r="AJ1501" s="267"/>
    </row>
    <row r="1502" spans="2:36" ht="68.7" customHeight="1" x14ac:dyDescent="0.3">
      <c r="B1502" s="233"/>
      <c r="C1502" s="238"/>
      <c r="D1502" s="238"/>
      <c r="E1502" s="233"/>
      <c r="F1502" s="227"/>
      <c r="G1502" s="227"/>
      <c r="H1502" s="233"/>
      <c r="I1502" s="238"/>
      <c r="J1502" s="11" t="s">
        <v>127</v>
      </c>
      <c r="K1502" s="7" t="s">
        <v>128</v>
      </c>
      <c r="L1502" s="7" t="s">
        <v>85</v>
      </c>
      <c r="M1502" s="63">
        <v>60</v>
      </c>
      <c r="N1502" s="239"/>
      <c r="O1502" s="277"/>
      <c r="P1502" s="238"/>
      <c r="Q1502" s="238"/>
      <c r="R1502" s="265"/>
      <c r="S1502" s="265"/>
      <c r="T1502" s="271"/>
      <c r="U1502" s="271"/>
      <c r="V1502" s="456"/>
      <c r="W1502" s="261"/>
      <c r="X1502" s="260"/>
      <c r="Y1502" s="456"/>
      <c r="Z1502" s="261"/>
      <c r="AA1502" s="261"/>
      <c r="AB1502" s="456"/>
      <c r="AC1502" s="239"/>
      <c r="AD1502" s="276"/>
      <c r="AE1502" s="278"/>
      <c r="AF1502" s="238"/>
      <c r="AG1502" s="239"/>
      <c r="AH1502" s="294"/>
      <c r="AI1502" s="294"/>
      <c r="AJ1502" s="268"/>
    </row>
    <row r="1503" spans="2:36" ht="68.7" customHeight="1" x14ac:dyDescent="0.3">
      <c r="B1503" s="231" t="s">
        <v>854</v>
      </c>
      <c r="C1503" s="238" t="s">
        <v>1069</v>
      </c>
      <c r="D1503" s="238" t="s">
        <v>66</v>
      </c>
      <c r="E1503" s="273" t="s">
        <v>67</v>
      </c>
      <c r="F1503" s="273" t="s">
        <v>132</v>
      </c>
      <c r="G1503" s="227" t="s">
        <v>69</v>
      </c>
      <c r="H1503" s="231" t="s">
        <v>70</v>
      </c>
      <c r="I1503" s="231" t="s">
        <v>98</v>
      </c>
      <c r="J1503" s="11" t="s">
        <v>113</v>
      </c>
      <c r="K1503" s="29" t="s">
        <v>114</v>
      </c>
      <c r="L1503" s="7" t="s">
        <v>115</v>
      </c>
      <c r="M1503" s="14">
        <v>2</v>
      </c>
      <c r="N1503" s="247" t="s">
        <v>108</v>
      </c>
      <c r="O1503" s="247" t="s">
        <v>501</v>
      </c>
      <c r="P1503" s="247" t="s">
        <v>75</v>
      </c>
      <c r="Q1503" s="247" t="s">
        <v>76</v>
      </c>
      <c r="R1503" s="247" t="s">
        <v>77</v>
      </c>
      <c r="S1503" s="247" t="s">
        <v>109</v>
      </c>
      <c r="T1503" s="404">
        <f>+V1503+Y1503</f>
        <v>149800</v>
      </c>
      <c r="U1503" s="231">
        <f>+T1503/M1504</f>
        <v>149800</v>
      </c>
      <c r="V1503" s="278">
        <v>127330</v>
      </c>
      <c r="W1503" s="247" t="s">
        <v>98</v>
      </c>
      <c r="X1503" s="247" t="s">
        <v>98</v>
      </c>
      <c r="Y1503" s="278">
        <v>22470</v>
      </c>
      <c r="Z1503" s="247" t="s">
        <v>98</v>
      </c>
      <c r="AA1503" s="247" t="s">
        <v>98</v>
      </c>
      <c r="AB1503" s="278" t="s">
        <v>857</v>
      </c>
      <c r="AC1503" s="247" t="s">
        <v>80</v>
      </c>
      <c r="AD1503" s="247" t="s">
        <v>98</v>
      </c>
      <c r="AE1503" s="274">
        <f>+V1503+Y1503</f>
        <v>149800</v>
      </c>
      <c r="AF1503" s="247" t="s">
        <v>98</v>
      </c>
      <c r="AG1503" s="247" t="s">
        <v>33</v>
      </c>
      <c r="AH1503" s="239" t="s">
        <v>166</v>
      </c>
      <c r="AI1503" s="239" t="s">
        <v>167</v>
      </c>
      <c r="AJ1503" s="247"/>
    </row>
    <row r="1504" spans="2:36" ht="68.7" customHeight="1" x14ac:dyDescent="0.3">
      <c r="B1504" s="232"/>
      <c r="C1504" s="238"/>
      <c r="D1504" s="238"/>
      <c r="E1504" s="227"/>
      <c r="F1504" s="227"/>
      <c r="G1504" s="227"/>
      <c r="H1504" s="232"/>
      <c r="I1504" s="232"/>
      <c r="J1504" s="11" t="s">
        <v>116</v>
      </c>
      <c r="K1504" s="29" t="s">
        <v>117</v>
      </c>
      <c r="L1504" s="7" t="s">
        <v>85</v>
      </c>
      <c r="M1504" s="14">
        <v>1</v>
      </c>
      <c r="N1504" s="248"/>
      <c r="O1504" s="248"/>
      <c r="P1504" s="248"/>
      <c r="Q1504" s="248"/>
      <c r="R1504" s="248"/>
      <c r="S1504" s="248"/>
      <c r="T1504" s="232"/>
      <c r="U1504" s="232"/>
      <c r="V1504" s="278"/>
      <c r="W1504" s="248"/>
      <c r="X1504" s="248"/>
      <c r="Y1504" s="278"/>
      <c r="Z1504" s="248"/>
      <c r="AA1504" s="248"/>
      <c r="AB1504" s="278"/>
      <c r="AC1504" s="248"/>
      <c r="AD1504" s="248"/>
      <c r="AE1504" s="248"/>
      <c r="AF1504" s="248"/>
      <c r="AG1504" s="248"/>
      <c r="AH1504" s="239"/>
      <c r="AI1504" s="239"/>
      <c r="AJ1504" s="248"/>
    </row>
    <row r="1505" spans="2:36" ht="68.7" customHeight="1" x14ac:dyDescent="0.3">
      <c r="B1505" s="232"/>
      <c r="C1505" s="238"/>
      <c r="D1505" s="238"/>
      <c r="E1505" s="227"/>
      <c r="F1505" s="227"/>
      <c r="G1505" s="227"/>
      <c r="H1505" s="232"/>
      <c r="I1505" s="232"/>
      <c r="J1505" s="11" t="s">
        <v>208</v>
      </c>
      <c r="K1505" s="29" t="s">
        <v>118</v>
      </c>
      <c r="L1505" s="7" t="s">
        <v>119</v>
      </c>
      <c r="M1505" s="14">
        <v>1</v>
      </c>
      <c r="N1505" s="248"/>
      <c r="O1505" s="248"/>
      <c r="P1505" s="248"/>
      <c r="Q1505" s="248"/>
      <c r="R1505" s="248"/>
      <c r="S1505" s="248"/>
      <c r="T1505" s="232"/>
      <c r="U1505" s="232"/>
      <c r="V1505" s="278"/>
      <c r="W1505" s="248"/>
      <c r="X1505" s="248"/>
      <c r="Y1505" s="278"/>
      <c r="Z1505" s="248"/>
      <c r="AA1505" s="248"/>
      <c r="AB1505" s="278"/>
      <c r="AC1505" s="248"/>
      <c r="AD1505" s="248"/>
      <c r="AE1505" s="248"/>
      <c r="AF1505" s="248"/>
      <c r="AG1505" s="248"/>
      <c r="AH1505" s="239"/>
      <c r="AI1505" s="239"/>
      <c r="AJ1505" s="248"/>
    </row>
    <row r="1506" spans="2:36" ht="68.7" customHeight="1" x14ac:dyDescent="0.3">
      <c r="B1506" s="233"/>
      <c r="C1506" s="238"/>
      <c r="D1506" s="238"/>
      <c r="E1506" s="227"/>
      <c r="F1506" s="226"/>
      <c r="G1506" s="227"/>
      <c r="H1506" s="233"/>
      <c r="I1506" s="233"/>
      <c r="J1506" s="11" t="s">
        <v>120</v>
      </c>
      <c r="K1506" s="29" t="s">
        <v>121</v>
      </c>
      <c r="L1506" s="7" t="s">
        <v>119</v>
      </c>
      <c r="M1506" s="7">
        <v>1</v>
      </c>
      <c r="N1506" s="249"/>
      <c r="O1506" s="249"/>
      <c r="P1506" s="249"/>
      <c r="Q1506" s="249"/>
      <c r="R1506" s="249"/>
      <c r="S1506" s="249"/>
      <c r="T1506" s="233"/>
      <c r="U1506" s="233"/>
      <c r="V1506" s="278"/>
      <c r="W1506" s="249"/>
      <c r="X1506" s="249"/>
      <c r="Y1506" s="278"/>
      <c r="Z1506" s="249"/>
      <c r="AA1506" s="249"/>
      <c r="AB1506" s="278"/>
      <c r="AC1506" s="249"/>
      <c r="AD1506" s="249"/>
      <c r="AE1506" s="249"/>
      <c r="AF1506" s="249"/>
      <c r="AG1506" s="249"/>
      <c r="AH1506" s="239"/>
      <c r="AI1506" s="239"/>
      <c r="AJ1506" s="249"/>
    </row>
    <row r="1507" spans="2:36" ht="96.6" x14ac:dyDescent="0.3">
      <c r="B1507" s="231" t="s">
        <v>855</v>
      </c>
      <c r="C1507" s="354" t="s">
        <v>1070</v>
      </c>
      <c r="D1507" s="231" t="s">
        <v>66</v>
      </c>
      <c r="E1507" s="231" t="s">
        <v>67</v>
      </c>
      <c r="F1507" s="227" t="s">
        <v>134</v>
      </c>
      <c r="G1507" s="227" t="s">
        <v>147</v>
      </c>
      <c r="H1507" s="231" t="s">
        <v>70</v>
      </c>
      <c r="I1507" s="238" t="s">
        <v>79</v>
      </c>
      <c r="J1507" s="72" t="s">
        <v>207</v>
      </c>
      <c r="K1507" s="22" t="s">
        <v>107</v>
      </c>
      <c r="L1507" s="22" t="s">
        <v>86</v>
      </c>
      <c r="M1507" s="22">
        <v>40</v>
      </c>
      <c r="N1507" s="239" t="s">
        <v>108</v>
      </c>
      <c r="O1507" s="277" t="s">
        <v>501</v>
      </c>
      <c r="P1507" s="238" t="s">
        <v>75</v>
      </c>
      <c r="Q1507" s="238" t="s">
        <v>76</v>
      </c>
      <c r="R1507" s="265" t="s">
        <v>77</v>
      </c>
      <c r="S1507" s="265" t="s">
        <v>109</v>
      </c>
      <c r="T1507" s="271">
        <f>Y1507+V1507</f>
        <v>191300.38999999998</v>
      </c>
      <c r="U1507" s="271">
        <f>+T1507/2</f>
        <v>95650.194999999992</v>
      </c>
      <c r="V1507" s="274">
        <v>162605.32999999999</v>
      </c>
      <c r="W1507" s="261" t="s">
        <v>98</v>
      </c>
      <c r="X1507" s="258" t="s">
        <v>79</v>
      </c>
      <c r="Y1507" s="274">
        <v>28695.06</v>
      </c>
      <c r="Z1507" s="261" t="s">
        <v>98</v>
      </c>
      <c r="AA1507" s="261" t="s">
        <v>79</v>
      </c>
      <c r="AB1507" s="274">
        <v>16634.82</v>
      </c>
      <c r="AC1507" s="239" t="s">
        <v>149</v>
      </c>
      <c r="AD1507" s="274" t="s">
        <v>98</v>
      </c>
      <c r="AE1507" s="278">
        <f>+V1507+Y1507</f>
        <v>191300.38999999998</v>
      </c>
      <c r="AF1507" s="238" t="s">
        <v>79</v>
      </c>
      <c r="AG1507" s="239" t="s">
        <v>33</v>
      </c>
      <c r="AH1507" s="247" t="s">
        <v>166</v>
      </c>
      <c r="AI1507" s="247" t="s">
        <v>167</v>
      </c>
      <c r="AJ1507" s="266"/>
    </row>
    <row r="1508" spans="2:36" ht="68.7" customHeight="1" x14ac:dyDescent="0.3">
      <c r="B1508" s="232"/>
      <c r="C1508" s="355"/>
      <c r="D1508" s="232"/>
      <c r="E1508" s="232"/>
      <c r="F1508" s="227"/>
      <c r="G1508" s="227"/>
      <c r="H1508" s="232"/>
      <c r="I1508" s="238"/>
      <c r="J1508" s="11" t="s">
        <v>111</v>
      </c>
      <c r="K1508" s="7" t="s">
        <v>112</v>
      </c>
      <c r="L1508" s="7" t="s">
        <v>85</v>
      </c>
      <c r="M1508" s="7">
        <v>2</v>
      </c>
      <c r="N1508" s="239"/>
      <c r="O1508" s="277"/>
      <c r="P1508" s="238"/>
      <c r="Q1508" s="238"/>
      <c r="R1508" s="265"/>
      <c r="S1508" s="265"/>
      <c r="T1508" s="271"/>
      <c r="U1508" s="271"/>
      <c r="V1508" s="275"/>
      <c r="W1508" s="261"/>
      <c r="X1508" s="259"/>
      <c r="Y1508" s="275"/>
      <c r="Z1508" s="261"/>
      <c r="AA1508" s="261"/>
      <c r="AB1508" s="275"/>
      <c r="AC1508" s="239"/>
      <c r="AD1508" s="275"/>
      <c r="AE1508" s="278"/>
      <c r="AF1508" s="238"/>
      <c r="AG1508" s="239"/>
      <c r="AH1508" s="248"/>
      <c r="AI1508" s="248"/>
      <c r="AJ1508" s="267"/>
    </row>
    <row r="1509" spans="2:36" ht="68.7" customHeight="1" x14ac:dyDescent="0.3">
      <c r="B1509" s="233"/>
      <c r="C1509" s="356"/>
      <c r="D1509" s="233"/>
      <c r="E1509" s="233"/>
      <c r="F1509" s="227"/>
      <c r="G1509" s="227"/>
      <c r="H1509" s="233"/>
      <c r="I1509" s="238"/>
      <c r="J1509" s="11" t="s">
        <v>127</v>
      </c>
      <c r="K1509" s="7" t="s">
        <v>128</v>
      </c>
      <c r="L1509" s="7" t="s">
        <v>85</v>
      </c>
      <c r="M1509" s="63">
        <v>100</v>
      </c>
      <c r="N1509" s="239"/>
      <c r="O1509" s="277"/>
      <c r="P1509" s="238"/>
      <c r="Q1509" s="238"/>
      <c r="R1509" s="265"/>
      <c r="S1509" s="265"/>
      <c r="T1509" s="271"/>
      <c r="U1509" s="271"/>
      <c r="V1509" s="276"/>
      <c r="W1509" s="261"/>
      <c r="X1509" s="260"/>
      <c r="Y1509" s="276"/>
      <c r="Z1509" s="261"/>
      <c r="AA1509" s="261"/>
      <c r="AB1509" s="276"/>
      <c r="AC1509" s="239"/>
      <c r="AD1509" s="276"/>
      <c r="AE1509" s="278"/>
      <c r="AF1509" s="238"/>
      <c r="AG1509" s="239"/>
      <c r="AH1509" s="249"/>
      <c r="AI1509" s="249"/>
      <c r="AJ1509" s="268"/>
    </row>
    <row r="1510" spans="2:36" ht="96.6" x14ac:dyDescent="0.3">
      <c r="B1510" s="231" t="s">
        <v>856</v>
      </c>
      <c r="C1510" s="238" t="s">
        <v>1071</v>
      </c>
      <c r="D1510" s="238" t="s">
        <v>66</v>
      </c>
      <c r="E1510" s="231" t="s">
        <v>67</v>
      </c>
      <c r="F1510" s="227" t="s">
        <v>134</v>
      </c>
      <c r="G1510" s="227" t="s">
        <v>147</v>
      </c>
      <c r="H1510" s="231" t="s">
        <v>70</v>
      </c>
      <c r="I1510" s="238" t="s">
        <v>79</v>
      </c>
      <c r="J1510" s="72" t="s">
        <v>207</v>
      </c>
      <c r="K1510" s="22" t="s">
        <v>107</v>
      </c>
      <c r="L1510" s="22" t="s">
        <v>86</v>
      </c>
      <c r="M1510" s="22">
        <v>40</v>
      </c>
      <c r="N1510" s="239" t="s">
        <v>108</v>
      </c>
      <c r="O1510" s="277" t="s">
        <v>501</v>
      </c>
      <c r="P1510" s="238" t="s">
        <v>75</v>
      </c>
      <c r="Q1510" s="238" t="s">
        <v>76</v>
      </c>
      <c r="R1510" s="265" t="s">
        <v>77</v>
      </c>
      <c r="S1510" s="265" t="s">
        <v>109</v>
      </c>
      <c r="T1510" s="271">
        <f>Y1510+V1510</f>
        <v>100040.72</v>
      </c>
      <c r="U1510" s="271">
        <f>+T1510/M1511</f>
        <v>100040.72</v>
      </c>
      <c r="V1510" s="278">
        <v>85034.61</v>
      </c>
      <c r="W1510" s="261" t="s">
        <v>98</v>
      </c>
      <c r="X1510" s="258" t="s">
        <v>79</v>
      </c>
      <c r="Y1510" s="278">
        <v>15006.11</v>
      </c>
      <c r="Z1510" s="261" t="s">
        <v>98</v>
      </c>
      <c r="AA1510" s="261" t="s">
        <v>79</v>
      </c>
      <c r="AB1510" s="278" t="s">
        <v>858</v>
      </c>
      <c r="AC1510" s="239" t="s">
        <v>149</v>
      </c>
      <c r="AD1510" s="274" t="s">
        <v>98</v>
      </c>
      <c r="AE1510" s="278">
        <f>+V1510+Y1510</f>
        <v>100040.72</v>
      </c>
      <c r="AF1510" s="238" t="s">
        <v>79</v>
      </c>
      <c r="AG1510" s="239" t="s">
        <v>33</v>
      </c>
      <c r="AH1510" s="247" t="s">
        <v>166</v>
      </c>
      <c r="AI1510" s="247" t="s">
        <v>167</v>
      </c>
      <c r="AJ1510" s="266"/>
    </row>
    <row r="1511" spans="2:36" ht="68.7" customHeight="1" x14ac:dyDescent="0.3">
      <c r="B1511" s="232"/>
      <c r="C1511" s="238"/>
      <c r="D1511" s="238"/>
      <c r="E1511" s="232"/>
      <c r="F1511" s="227"/>
      <c r="G1511" s="227"/>
      <c r="H1511" s="232"/>
      <c r="I1511" s="238"/>
      <c r="J1511" s="11" t="s">
        <v>111</v>
      </c>
      <c r="K1511" s="7" t="s">
        <v>112</v>
      </c>
      <c r="L1511" s="7" t="s">
        <v>85</v>
      </c>
      <c r="M1511" s="7">
        <v>1</v>
      </c>
      <c r="N1511" s="239"/>
      <c r="O1511" s="277"/>
      <c r="P1511" s="238"/>
      <c r="Q1511" s="238"/>
      <c r="R1511" s="265"/>
      <c r="S1511" s="265"/>
      <c r="T1511" s="271"/>
      <c r="U1511" s="271"/>
      <c r="V1511" s="278"/>
      <c r="W1511" s="261"/>
      <c r="X1511" s="259"/>
      <c r="Y1511" s="278"/>
      <c r="Z1511" s="261"/>
      <c r="AA1511" s="261"/>
      <c r="AB1511" s="278"/>
      <c r="AC1511" s="239"/>
      <c r="AD1511" s="275"/>
      <c r="AE1511" s="278"/>
      <c r="AF1511" s="238"/>
      <c r="AG1511" s="239"/>
      <c r="AH1511" s="248"/>
      <c r="AI1511" s="248"/>
      <c r="AJ1511" s="267"/>
    </row>
    <row r="1512" spans="2:36" ht="68.7" customHeight="1" x14ac:dyDescent="0.3">
      <c r="B1512" s="232"/>
      <c r="C1512" s="238"/>
      <c r="D1512" s="238"/>
      <c r="E1512" s="233"/>
      <c r="F1512" s="227"/>
      <c r="G1512" s="227"/>
      <c r="H1512" s="233"/>
      <c r="I1512" s="238"/>
      <c r="J1512" s="11" t="s">
        <v>127</v>
      </c>
      <c r="K1512" s="7" t="s">
        <v>128</v>
      </c>
      <c r="L1512" s="7" t="s">
        <v>85</v>
      </c>
      <c r="M1512" s="63">
        <v>50</v>
      </c>
      <c r="N1512" s="239"/>
      <c r="O1512" s="277"/>
      <c r="P1512" s="238"/>
      <c r="Q1512" s="238"/>
      <c r="R1512" s="265"/>
      <c r="S1512" s="265"/>
      <c r="T1512" s="271"/>
      <c r="U1512" s="271"/>
      <c r="V1512" s="278"/>
      <c r="W1512" s="261"/>
      <c r="X1512" s="260"/>
      <c r="Y1512" s="278"/>
      <c r="Z1512" s="261"/>
      <c r="AA1512" s="261"/>
      <c r="AB1512" s="278"/>
      <c r="AC1512" s="239"/>
      <c r="AD1512" s="276"/>
      <c r="AE1512" s="278"/>
      <c r="AF1512" s="238"/>
      <c r="AG1512" s="239"/>
      <c r="AH1512" s="249"/>
      <c r="AI1512" s="249"/>
      <c r="AJ1512" s="268"/>
    </row>
    <row r="1513" spans="2:36" ht="68.7" customHeight="1" x14ac:dyDescent="0.3">
      <c r="B1513" s="352" t="s">
        <v>1097</v>
      </c>
      <c r="C1513" s="329" t="s">
        <v>1096</v>
      </c>
      <c r="D1513" s="329" t="s">
        <v>66</v>
      </c>
      <c r="E1513" s="306" t="s">
        <v>67</v>
      </c>
      <c r="F1513" s="322" t="s">
        <v>134</v>
      </c>
      <c r="G1513" s="322" t="s">
        <v>147</v>
      </c>
      <c r="H1513" s="306" t="s">
        <v>70</v>
      </c>
      <c r="I1513" s="270" t="s">
        <v>79</v>
      </c>
      <c r="J1513" s="59" t="s">
        <v>207</v>
      </c>
      <c r="K1513" s="60" t="s">
        <v>107</v>
      </c>
      <c r="L1513" s="60" t="s">
        <v>86</v>
      </c>
      <c r="M1513" s="60">
        <v>40</v>
      </c>
      <c r="N1513" s="279" t="s">
        <v>108</v>
      </c>
      <c r="O1513" s="329" t="s">
        <v>501</v>
      </c>
      <c r="P1513" s="270" t="s">
        <v>75</v>
      </c>
      <c r="Q1513" s="270" t="s">
        <v>76</v>
      </c>
      <c r="R1513" s="310" t="s">
        <v>77</v>
      </c>
      <c r="S1513" s="310" t="s">
        <v>109</v>
      </c>
      <c r="T1513" s="286">
        <f>Y1513+V1513</f>
        <v>100040.72</v>
      </c>
      <c r="U1513" s="286">
        <f>+T1513/M1514</f>
        <v>100040.72</v>
      </c>
      <c r="V1513" s="295">
        <v>85034.61</v>
      </c>
      <c r="W1513" s="269" t="s">
        <v>98</v>
      </c>
      <c r="X1513" s="280" t="s">
        <v>79</v>
      </c>
      <c r="Y1513" s="295">
        <v>15006.11</v>
      </c>
      <c r="Z1513" s="269" t="s">
        <v>98</v>
      </c>
      <c r="AA1513" s="269" t="s">
        <v>79</v>
      </c>
      <c r="AB1513" s="295" t="s">
        <v>859</v>
      </c>
      <c r="AC1513" s="279" t="s">
        <v>149</v>
      </c>
      <c r="AD1513" s="358" t="s">
        <v>98</v>
      </c>
      <c r="AE1513" s="295">
        <f>+V1513+Y1513</f>
        <v>100040.72</v>
      </c>
      <c r="AF1513" s="270" t="s">
        <v>79</v>
      </c>
      <c r="AG1513" s="279" t="s">
        <v>33</v>
      </c>
      <c r="AH1513" s="279" t="s">
        <v>250</v>
      </c>
      <c r="AI1513" s="279" t="s">
        <v>252</v>
      </c>
      <c r="AJ1513" s="289"/>
    </row>
    <row r="1514" spans="2:36" ht="68.7" customHeight="1" x14ac:dyDescent="0.3">
      <c r="B1514" s="353"/>
      <c r="C1514" s="329"/>
      <c r="D1514" s="329"/>
      <c r="E1514" s="307"/>
      <c r="F1514" s="322"/>
      <c r="G1514" s="322"/>
      <c r="H1514" s="307"/>
      <c r="I1514" s="270"/>
      <c r="J1514" s="20" t="s">
        <v>111</v>
      </c>
      <c r="K1514" s="27" t="s">
        <v>112</v>
      </c>
      <c r="L1514" s="27" t="s">
        <v>85</v>
      </c>
      <c r="M1514" s="27">
        <v>1</v>
      </c>
      <c r="N1514" s="279"/>
      <c r="O1514" s="329"/>
      <c r="P1514" s="270"/>
      <c r="Q1514" s="270"/>
      <c r="R1514" s="310"/>
      <c r="S1514" s="310"/>
      <c r="T1514" s="286"/>
      <c r="U1514" s="286"/>
      <c r="V1514" s="295"/>
      <c r="W1514" s="269"/>
      <c r="X1514" s="281"/>
      <c r="Y1514" s="295"/>
      <c r="Z1514" s="269"/>
      <c r="AA1514" s="269"/>
      <c r="AB1514" s="295"/>
      <c r="AC1514" s="279"/>
      <c r="AD1514" s="359"/>
      <c r="AE1514" s="295"/>
      <c r="AF1514" s="270"/>
      <c r="AG1514" s="279"/>
      <c r="AH1514" s="279"/>
      <c r="AI1514" s="279"/>
      <c r="AJ1514" s="290"/>
    </row>
    <row r="1515" spans="2:36" ht="68.7" customHeight="1" x14ac:dyDescent="0.3">
      <c r="B1515" s="482"/>
      <c r="C1515" s="329"/>
      <c r="D1515" s="329"/>
      <c r="E1515" s="308"/>
      <c r="F1515" s="322"/>
      <c r="G1515" s="322"/>
      <c r="H1515" s="308"/>
      <c r="I1515" s="270"/>
      <c r="J1515" s="20" t="s">
        <v>127</v>
      </c>
      <c r="K1515" s="27" t="s">
        <v>128</v>
      </c>
      <c r="L1515" s="27" t="s">
        <v>85</v>
      </c>
      <c r="M1515" s="61">
        <v>50</v>
      </c>
      <c r="N1515" s="279"/>
      <c r="O1515" s="329"/>
      <c r="P1515" s="270"/>
      <c r="Q1515" s="270"/>
      <c r="R1515" s="310"/>
      <c r="S1515" s="310"/>
      <c r="T1515" s="286"/>
      <c r="U1515" s="286"/>
      <c r="V1515" s="295"/>
      <c r="W1515" s="269"/>
      <c r="X1515" s="282"/>
      <c r="Y1515" s="295"/>
      <c r="Z1515" s="269"/>
      <c r="AA1515" s="269"/>
      <c r="AB1515" s="295"/>
      <c r="AC1515" s="279"/>
      <c r="AD1515" s="360"/>
      <c r="AE1515" s="295"/>
      <c r="AF1515" s="270"/>
      <c r="AG1515" s="279"/>
      <c r="AH1515" s="279"/>
      <c r="AI1515" s="279"/>
      <c r="AJ1515" s="291"/>
    </row>
    <row r="1516" spans="2:36" ht="68.7" customHeight="1" x14ac:dyDescent="0.3">
      <c r="B1516" s="231" t="s">
        <v>905</v>
      </c>
      <c r="C1516" s="231" t="s">
        <v>889</v>
      </c>
      <c r="D1516" s="238" t="s">
        <v>88</v>
      </c>
      <c r="E1516" s="273" t="s">
        <v>67</v>
      </c>
      <c r="F1516" s="273" t="s">
        <v>132</v>
      </c>
      <c r="G1516" s="227" t="s">
        <v>69</v>
      </c>
      <c r="H1516" s="231" t="s">
        <v>70</v>
      </c>
      <c r="I1516" s="231" t="s">
        <v>98</v>
      </c>
      <c r="J1516" s="11" t="s">
        <v>113</v>
      </c>
      <c r="K1516" s="29" t="s">
        <v>114</v>
      </c>
      <c r="L1516" s="7" t="s">
        <v>115</v>
      </c>
      <c r="M1516" s="14">
        <v>2</v>
      </c>
      <c r="N1516" s="247" t="s">
        <v>108</v>
      </c>
      <c r="O1516" s="231" t="s">
        <v>334</v>
      </c>
      <c r="P1516" s="247" t="s">
        <v>75</v>
      </c>
      <c r="Q1516" s="247" t="s">
        <v>76</v>
      </c>
      <c r="R1516" s="247" t="s">
        <v>77</v>
      </c>
      <c r="S1516" s="247" t="s">
        <v>109</v>
      </c>
      <c r="T1516" s="404">
        <f>+V1516+Y1516</f>
        <v>149800</v>
      </c>
      <c r="U1516" s="231">
        <f>+T1516/M1517</f>
        <v>149800</v>
      </c>
      <c r="V1516" s="278">
        <v>127330</v>
      </c>
      <c r="W1516" s="247" t="s">
        <v>98</v>
      </c>
      <c r="X1516" s="247" t="s">
        <v>98</v>
      </c>
      <c r="Y1516" s="278">
        <v>22470</v>
      </c>
      <c r="Z1516" s="247" t="s">
        <v>98</v>
      </c>
      <c r="AA1516" s="247" t="s">
        <v>98</v>
      </c>
      <c r="AB1516" s="278">
        <v>13026.09</v>
      </c>
      <c r="AC1516" s="247" t="s">
        <v>80</v>
      </c>
      <c r="AD1516" s="247" t="s">
        <v>98</v>
      </c>
      <c r="AE1516" s="274">
        <f>+V1516+Y1516</f>
        <v>149800</v>
      </c>
      <c r="AF1516" s="247" t="s">
        <v>98</v>
      </c>
      <c r="AG1516" s="247" t="s">
        <v>33</v>
      </c>
      <c r="AH1516" s="239" t="s">
        <v>160</v>
      </c>
      <c r="AI1516" s="239" t="s">
        <v>161</v>
      </c>
      <c r="AJ1516" s="247"/>
    </row>
    <row r="1517" spans="2:36" ht="68.7" customHeight="1" x14ac:dyDescent="0.3">
      <c r="B1517" s="232"/>
      <c r="C1517" s="232"/>
      <c r="D1517" s="238"/>
      <c r="E1517" s="227"/>
      <c r="F1517" s="227"/>
      <c r="G1517" s="227"/>
      <c r="H1517" s="232"/>
      <c r="I1517" s="232"/>
      <c r="J1517" s="11" t="s">
        <v>116</v>
      </c>
      <c r="K1517" s="29" t="s">
        <v>117</v>
      </c>
      <c r="L1517" s="7" t="s">
        <v>85</v>
      </c>
      <c r="M1517" s="14">
        <v>1</v>
      </c>
      <c r="N1517" s="248"/>
      <c r="O1517" s="232"/>
      <c r="P1517" s="248"/>
      <c r="Q1517" s="248"/>
      <c r="R1517" s="248"/>
      <c r="S1517" s="248"/>
      <c r="T1517" s="232"/>
      <c r="U1517" s="232"/>
      <c r="V1517" s="278"/>
      <c r="W1517" s="248"/>
      <c r="X1517" s="248"/>
      <c r="Y1517" s="278"/>
      <c r="Z1517" s="248"/>
      <c r="AA1517" s="248"/>
      <c r="AB1517" s="278"/>
      <c r="AC1517" s="248"/>
      <c r="AD1517" s="248"/>
      <c r="AE1517" s="248"/>
      <c r="AF1517" s="248"/>
      <c r="AG1517" s="248"/>
      <c r="AH1517" s="239"/>
      <c r="AI1517" s="239"/>
      <c r="AJ1517" s="248"/>
    </row>
    <row r="1518" spans="2:36" ht="68.7" customHeight="1" x14ac:dyDescent="0.3">
      <c r="B1518" s="232"/>
      <c r="C1518" s="232"/>
      <c r="D1518" s="238"/>
      <c r="E1518" s="227"/>
      <c r="F1518" s="227"/>
      <c r="G1518" s="227"/>
      <c r="H1518" s="232"/>
      <c r="I1518" s="232"/>
      <c r="J1518" s="11" t="s">
        <v>208</v>
      </c>
      <c r="K1518" s="29" t="s">
        <v>118</v>
      </c>
      <c r="L1518" s="7" t="s">
        <v>119</v>
      </c>
      <c r="M1518" s="14">
        <v>1</v>
      </c>
      <c r="N1518" s="248"/>
      <c r="O1518" s="232"/>
      <c r="P1518" s="248"/>
      <c r="Q1518" s="248"/>
      <c r="R1518" s="248"/>
      <c r="S1518" s="248"/>
      <c r="T1518" s="232"/>
      <c r="U1518" s="232"/>
      <c r="V1518" s="278"/>
      <c r="W1518" s="248"/>
      <c r="X1518" s="248"/>
      <c r="Y1518" s="278"/>
      <c r="Z1518" s="248"/>
      <c r="AA1518" s="248"/>
      <c r="AB1518" s="278"/>
      <c r="AC1518" s="248"/>
      <c r="AD1518" s="248"/>
      <c r="AE1518" s="248"/>
      <c r="AF1518" s="248"/>
      <c r="AG1518" s="248"/>
      <c r="AH1518" s="239"/>
      <c r="AI1518" s="239"/>
      <c r="AJ1518" s="248"/>
    </row>
    <row r="1519" spans="2:36" ht="68.7" customHeight="1" x14ac:dyDescent="0.3">
      <c r="B1519" s="233"/>
      <c r="C1519" s="233"/>
      <c r="D1519" s="238"/>
      <c r="E1519" s="227"/>
      <c r="F1519" s="226"/>
      <c r="G1519" s="227"/>
      <c r="H1519" s="233"/>
      <c r="I1519" s="233"/>
      <c r="J1519" s="11" t="s">
        <v>120</v>
      </c>
      <c r="K1519" s="29" t="s">
        <v>121</v>
      </c>
      <c r="L1519" s="7" t="s">
        <v>119</v>
      </c>
      <c r="M1519" s="7">
        <v>1</v>
      </c>
      <c r="N1519" s="249"/>
      <c r="O1519" s="233"/>
      <c r="P1519" s="249"/>
      <c r="Q1519" s="249"/>
      <c r="R1519" s="249"/>
      <c r="S1519" s="249"/>
      <c r="T1519" s="233"/>
      <c r="U1519" s="233"/>
      <c r="V1519" s="278"/>
      <c r="W1519" s="249"/>
      <c r="X1519" s="249"/>
      <c r="Y1519" s="278"/>
      <c r="Z1519" s="249"/>
      <c r="AA1519" s="249"/>
      <c r="AB1519" s="278"/>
      <c r="AC1519" s="249"/>
      <c r="AD1519" s="249"/>
      <c r="AE1519" s="249"/>
      <c r="AF1519" s="249"/>
      <c r="AG1519" s="249"/>
      <c r="AH1519" s="239"/>
      <c r="AI1519" s="239"/>
      <c r="AJ1519" s="249"/>
    </row>
    <row r="1520" spans="2:36" ht="131.1" customHeight="1" x14ac:dyDescent="0.3">
      <c r="B1520" s="16" t="s">
        <v>906</v>
      </c>
      <c r="C1520" s="231" t="s">
        <v>890</v>
      </c>
      <c r="D1520" s="16" t="s">
        <v>88</v>
      </c>
      <c r="E1520" s="231" t="s">
        <v>67</v>
      </c>
      <c r="F1520" s="227" t="s">
        <v>134</v>
      </c>
      <c r="G1520" s="227" t="s">
        <v>147</v>
      </c>
      <c r="H1520" s="231" t="s">
        <v>70</v>
      </c>
      <c r="I1520" s="238" t="s">
        <v>79</v>
      </c>
      <c r="J1520" s="72" t="s">
        <v>207</v>
      </c>
      <c r="K1520" s="22" t="s">
        <v>107</v>
      </c>
      <c r="L1520" s="22" t="s">
        <v>86</v>
      </c>
      <c r="M1520" s="22">
        <v>40</v>
      </c>
      <c r="N1520" s="239" t="s">
        <v>108</v>
      </c>
      <c r="O1520" s="231" t="s">
        <v>892</v>
      </c>
      <c r="P1520" s="238" t="s">
        <v>75</v>
      </c>
      <c r="Q1520" s="238" t="s">
        <v>76</v>
      </c>
      <c r="R1520" s="265" t="s">
        <v>77</v>
      </c>
      <c r="S1520" s="265" t="s">
        <v>109</v>
      </c>
      <c r="T1520" s="271">
        <f>Y1520+V1520</f>
        <v>300135</v>
      </c>
      <c r="U1520" s="271">
        <f>+T1520/M1521</f>
        <v>300135</v>
      </c>
      <c r="V1520" s="278">
        <v>255114.75</v>
      </c>
      <c r="W1520" s="261" t="s">
        <v>98</v>
      </c>
      <c r="X1520" s="258" t="s">
        <v>79</v>
      </c>
      <c r="Y1520" s="278">
        <v>45020.25</v>
      </c>
      <c r="Z1520" s="261" t="s">
        <v>98</v>
      </c>
      <c r="AA1520" s="258" t="s">
        <v>79</v>
      </c>
      <c r="AB1520" s="274">
        <v>26098.7</v>
      </c>
      <c r="AC1520" s="239" t="s">
        <v>149</v>
      </c>
      <c r="AD1520" s="274" t="s">
        <v>98</v>
      </c>
      <c r="AE1520" s="278">
        <f>+V1520+Y1520</f>
        <v>300135</v>
      </c>
      <c r="AF1520" s="238" t="s">
        <v>79</v>
      </c>
      <c r="AG1520" s="239" t="s">
        <v>33</v>
      </c>
      <c r="AH1520" s="239" t="s">
        <v>160</v>
      </c>
      <c r="AI1520" s="239" t="s">
        <v>161</v>
      </c>
      <c r="AJ1520" s="266"/>
    </row>
    <row r="1521" spans="2:36" ht="68.7" customHeight="1" x14ac:dyDescent="0.3">
      <c r="B1521" s="16"/>
      <c r="C1521" s="232"/>
      <c r="D1521" s="16"/>
      <c r="E1521" s="232"/>
      <c r="F1521" s="227"/>
      <c r="G1521" s="227"/>
      <c r="H1521" s="232"/>
      <c r="I1521" s="238"/>
      <c r="J1521" s="11" t="s">
        <v>111</v>
      </c>
      <c r="K1521" s="7" t="s">
        <v>112</v>
      </c>
      <c r="L1521" s="7" t="s">
        <v>85</v>
      </c>
      <c r="M1521" s="14">
        <v>1</v>
      </c>
      <c r="N1521" s="239"/>
      <c r="O1521" s="232"/>
      <c r="P1521" s="238"/>
      <c r="Q1521" s="238"/>
      <c r="R1521" s="265"/>
      <c r="S1521" s="265"/>
      <c r="T1521" s="271"/>
      <c r="U1521" s="271"/>
      <c r="V1521" s="278"/>
      <c r="W1521" s="261"/>
      <c r="X1521" s="259"/>
      <c r="Y1521" s="278"/>
      <c r="Z1521" s="261"/>
      <c r="AA1521" s="259"/>
      <c r="AB1521" s="275"/>
      <c r="AC1521" s="239"/>
      <c r="AD1521" s="275"/>
      <c r="AE1521" s="278"/>
      <c r="AF1521" s="238"/>
      <c r="AG1521" s="239"/>
      <c r="AH1521" s="239"/>
      <c r="AI1521" s="239"/>
      <c r="AJ1521" s="267"/>
    </row>
    <row r="1522" spans="2:36" ht="150.6" customHeight="1" x14ac:dyDescent="0.3">
      <c r="B1522" s="16"/>
      <c r="C1522" s="233"/>
      <c r="D1522" s="16"/>
      <c r="E1522" s="233"/>
      <c r="F1522" s="227"/>
      <c r="G1522" s="227"/>
      <c r="H1522" s="233"/>
      <c r="I1522" s="238"/>
      <c r="J1522" s="11" t="s">
        <v>127</v>
      </c>
      <c r="K1522" s="7" t="s">
        <v>128</v>
      </c>
      <c r="L1522" s="7" t="s">
        <v>85</v>
      </c>
      <c r="M1522" s="7">
        <v>150</v>
      </c>
      <c r="N1522" s="239"/>
      <c r="O1522" s="233"/>
      <c r="P1522" s="238"/>
      <c r="Q1522" s="238"/>
      <c r="R1522" s="265"/>
      <c r="S1522" s="265"/>
      <c r="T1522" s="271"/>
      <c r="U1522" s="271"/>
      <c r="V1522" s="278"/>
      <c r="W1522" s="261"/>
      <c r="X1522" s="260"/>
      <c r="Y1522" s="278"/>
      <c r="Z1522" s="261"/>
      <c r="AA1522" s="260"/>
      <c r="AB1522" s="276"/>
      <c r="AC1522" s="239"/>
      <c r="AD1522" s="276"/>
      <c r="AE1522" s="278"/>
      <c r="AF1522" s="238"/>
      <c r="AG1522" s="239"/>
      <c r="AH1522" s="239"/>
      <c r="AI1522" s="239"/>
      <c r="AJ1522" s="268"/>
    </row>
    <row r="1523" spans="2:36" ht="126.6" customHeight="1" x14ac:dyDescent="0.3">
      <c r="B1523" s="231" t="s">
        <v>907</v>
      </c>
      <c r="C1523" s="231" t="s">
        <v>891</v>
      </c>
      <c r="D1523" s="231" t="s">
        <v>66</v>
      </c>
      <c r="E1523" s="231" t="s">
        <v>67</v>
      </c>
      <c r="F1523" s="227" t="s">
        <v>134</v>
      </c>
      <c r="G1523" s="227" t="s">
        <v>147</v>
      </c>
      <c r="H1523" s="231" t="s">
        <v>70</v>
      </c>
      <c r="I1523" s="238" t="s">
        <v>79</v>
      </c>
      <c r="J1523" s="72" t="s">
        <v>207</v>
      </c>
      <c r="K1523" s="22" t="s">
        <v>107</v>
      </c>
      <c r="L1523" s="22" t="s">
        <v>86</v>
      </c>
      <c r="M1523" s="22">
        <v>40</v>
      </c>
      <c r="N1523" s="239" t="s">
        <v>108</v>
      </c>
      <c r="O1523" s="231" t="s">
        <v>892</v>
      </c>
      <c r="P1523" s="238" t="s">
        <v>75</v>
      </c>
      <c r="Q1523" s="238" t="s">
        <v>76</v>
      </c>
      <c r="R1523" s="265" t="s">
        <v>77</v>
      </c>
      <c r="S1523" s="265" t="s">
        <v>109</v>
      </c>
      <c r="T1523" s="271">
        <f>Y1523+V1523</f>
        <v>100045</v>
      </c>
      <c r="U1523" s="271">
        <f>+T1523/M1524</f>
        <v>100045</v>
      </c>
      <c r="V1523" s="278">
        <v>85038.25</v>
      </c>
      <c r="W1523" s="261" t="s">
        <v>98</v>
      </c>
      <c r="X1523" s="258" t="s">
        <v>79</v>
      </c>
      <c r="Y1523" s="278">
        <v>15006.75</v>
      </c>
      <c r="Z1523" s="261" t="s">
        <v>98</v>
      </c>
      <c r="AA1523" s="258" t="s">
        <v>79</v>
      </c>
      <c r="AB1523" s="274">
        <v>8699.57</v>
      </c>
      <c r="AC1523" s="239" t="s">
        <v>149</v>
      </c>
      <c r="AD1523" s="274" t="s">
        <v>98</v>
      </c>
      <c r="AE1523" s="278">
        <f>+V1523+Y1523</f>
        <v>100045</v>
      </c>
      <c r="AF1523" s="238" t="s">
        <v>79</v>
      </c>
      <c r="AG1523" s="239" t="s">
        <v>33</v>
      </c>
      <c r="AH1523" s="239" t="s">
        <v>247</v>
      </c>
      <c r="AI1523" s="239" t="s">
        <v>250</v>
      </c>
      <c r="AJ1523" s="266"/>
    </row>
    <row r="1524" spans="2:36" ht="68.7" customHeight="1" x14ac:dyDescent="0.3">
      <c r="B1524" s="232"/>
      <c r="C1524" s="232"/>
      <c r="D1524" s="232"/>
      <c r="E1524" s="232"/>
      <c r="F1524" s="227"/>
      <c r="G1524" s="227"/>
      <c r="H1524" s="232"/>
      <c r="I1524" s="238"/>
      <c r="J1524" s="11" t="s">
        <v>111</v>
      </c>
      <c r="K1524" s="7" t="s">
        <v>112</v>
      </c>
      <c r="L1524" s="7" t="s">
        <v>85</v>
      </c>
      <c r="M1524" s="7">
        <v>1</v>
      </c>
      <c r="N1524" s="239"/>
      <c r="O1524" s="232"/>
      <c r="P1524" s="238"/>
      <c r="Q1524" s="238"/>
      <c r="R1524" s="265"/>
      <c r="S1524" s="265"/>
      <c r="T1524" s="271"/>
      <c r="U1524" s="271"/>
      <c r="V1524" s="278"/>
      <c r="W1524" s="261"/>
      <c r="X1524" s="259"/>
      <c r="Y1524" s="278"/>
      <c r="Z1524" s="261"/>
      <c r="AA1524" s="259"/>
      <c r="AB1524" s="275"/>
      <c r="AC1524" s="239"/>
      <c r="AD1524" s="275"/>
      <c r="AE1524" s="278"/>
      <c r="AF1524" s="238"/>
      <c r="AG1524" s="239"/>
      <c r="AH1524" s="239"/>
      <c r="AI1524" s="239"/>
      <c r="AJ1524" s="267"/>
    </row>
    <row r="1525" spans="2:36" ht="143.69999999999999" customHeight="1" x14ac:dyDescent="0.3">
      <c r="B1525" s="233"/>
      <c r="C1525" s="233"/>
      <c r="D1525" s="233"/>
      <c r="E1525" s="233"/>
      <c r="F1525" s="227"/>
      <c r="G1525" s="227"/>
      <c r="H1525" s="233"/>
      <c r="I1525" s="238"/>
      <c r="J1525" s="11" t="s">
        <v>127</v>
      </c>
      <c r="K1525" s="7" t="s">
        <v>128</v>
      </c>
      <c r="L1525" s="7" t="s">
        <v>85</v>
      </c>
      <c r="M1525" s="63">
        <v>50</v>
      </c>
      <c r="N1525" s="239"/>
      <c r="O1525" s="233"/>
      <c r="P1525" s="238"/>
      <c r="Q1525" s="238"/>
      <c r="R1525" s="265"/>
      <c r="S1525" s="265"/>
      <c r="T1525" s="271"/>
      <c r="U1525" s="271"/>
      <c r="V1525" s="278"/>
      <c r="W1525" s="261"/>
      <c r="X1525" s="260"/>
      <c r="Y1525" s="278"/>
      <c r="Z1525" s="261"/>
      <c r="AA1525" s="260"/>
      <c r="AB1525" s="276"/>
      <c r="AC1525" s="239"/>
      <c r="AD1525" s="276"/>
      <c r="AE1525" s="278"/>
      <c r="AF1525" s="238"/>
      <c r="AG1525" s="239"/>
      <c r="AH1525" s="239"/>
      <c r="AI1525" s="239"/>
      <c r="AJ1525" s="268"/>
    </row>
    <row r="1526" spans="2:36" ht="68.7" customHeight="1" x14ac:dyDescent="0.3">
      <c r="B1526" s="306" t="s">
        <v>1165</v>
      </c>
      <c r="C1526" s="306" t="s">
        <v>889</v>
      </c>
      <c r="D1526" s="306" t="s">
        <v>66</v>
      </c>
      <c r="E1526" s="315" t="s">
        <v>67</v>
      </c>
      <c r="F1526" s="315" t="s">
        <v>132</v>
      </c>
      <c r="G1526" s="322" t="s">
        <v>69</v>
      </c>
      <c r="H1526" s="306" t="s">
        <v>70</v>
      </c>
      <c r="I1526" s="306" t="s">
        <v>98</v>
      </c>
      <c r="J1526" s="20" t="s">
        <v>113</v>
      </c>
      <c r="K1526" s="176" t="s">
        <v>114</v>
      </c>
      <c r="L1526" s="27" t="s">
        <v>115</v>
      </c>
      <c r="M1526" s="57">
        <v>2</v>
      </c>
      <c r="N1526" s="309" t="s">
        <v>108</v>
      </c>
      <c r="O1526" s="306" t="s">
        <v>334</v>
      </c>
      <c r="P1526" s="309" t="s">
        <v>75</v>
      </c>
      <c r="Q1526" s="309" t="s">
        <v>76</v>
      </c>
      <c r="R1526" s="309" t="s">
        <v>77</v>
      </c>
      <c r="S1526" s="309" t="s">
        <v>109</v>
      </c>
      <c r="T1526" s="335">
        <f>+V1526+Y1526</f>
        <v>149800</v>
      </c>
      <c r="U1526" s="306">
        <f>+T1526/M1527</f>
        <v>149800</v>
      </c>
      <c r="V1526" s="295">
        <v>127330</v>
      </c>
      <c r="W1526" s="309" t="s">
        <v>98</v>
      </c>
      <c r="X1526" s="309" t="s">
        <v>98</v>
      </c>
      <c r="Y1526" s="295">
        <v>22470</v>
      </c>
      <c r="Z1526" s="309" t="s">
        <v>98</v>
      </c>
      <c r="AA1526" s="309" t="s">
        <v>98</v>
      </c>
      <c r="AB1526" s="295">
        <v>13026.09</v>
      </c>
      <c r="AC1526" s="309" t="s">
        <v>80</v>
      </c>
      <c r="AD1526" s="309" t="s">
        <v>98</v>
      </c>
      <c r="AE1526" s="358">
        <f>+V1526+Y1526</f>
        <v>149800</v>
      </c>
      <c r="AF1526" s="309" t="s">
        <v>98</v>
      </c>
      <c r="AG1526" s="309" t="s">
        <v>33</v>
      </c>
      <c r="AH1526" s="279" t="s">
        <v>160</v>
      </c>
      <c r="AI1526" s="279" t="s">
        <v>161</v>
      </c>
      <c r="AJ1526" s="309"/>
    </row>
    <row r="1527" spans="2:36" ht="68.7" customHeight="1" x14ac:dyDescent="0.3">
      <c r="B1527" s="307"/>
      <c r="C1527" s="307"/>
      <c r="D1527" s="307"/>
      <c r="E1527" s="322"/>
      <c r="F1527" s="322"/>
      <c r="G1527" s="322"/>
      <c r="H1527" s="307"/>
      <c r="I1527" s="307"/>
      <c r="J1527" s="20" t="s">
        <v>116</v>
      </c>
      <c r="K1527" s="176" t="s">
        <v>117</v>
      </c>
      <c r="L1527" s="27" t="s">
        <v>85</v>
      </c>
      <c r="M1527" s="57">
        <v>1</v>
      </c>
      <c r="N1527" s="324"/>
      <c r="O1527" s="307"/>
      <c r="P1527" s="324"/>
      <c r="Q1527" s="324"/>
      <c r="R1527" s="324"/>
      <c r="S1527" s="324"/>
      <c r="T1527" s="307"/>
      <c r="U1527" s="307"/>
      <c r="V1527" s="295"/>
      <c r="W1527" s="324"/>
      <c r="X1527" s="324"/>
      <c r="Y1527" s="295"/>
      <c r="Z1527" s="324"/>
      <c r="AA1527" s="324"/>
      <c r="AB1527" s="295"/>
      <c r="AC1527" s="324"/>
      <c r="AD1527" s="324"/>
      <c r="AE1527" s="324"/>
      <c r="AF1527" s="324"/>
      <c r="AG1527" s="324"/>
      <c r="AH1527" s="279"/>
      <c r="AI1527" s="279"/>
      <c r="AJ1527" s="324"/>
    </row>
    <row r="1528" spans="2:36" ht="68.7" customHeight="1" x14ac:dyDescent="0.3">
      <c r="B1528" s="307"/>
      <c r="C1528" s="307"/>
      <c r="D1528" s="307"/>
      <c r="E1528" s="322"/>
      <c r="F1528" s="322"/>
      <c r="G1528" s="322"/>
      <c r="H1528" s="307"/>
      <c r="I1528" s="307"/>
      <c r="J1528" s="20" t="s">
        <v>208</v>
      </c>
      <c r="K1528" s="176" t="s">
        <v>118</v>
      </c>
      <c r="L1528" s="27" t="s">
        <v>119</v>
      </c>
      <c r="M1528" s="57">
        <v>1</v>
      </c>
      <c r="N1528" s="324"/>
      <c r="O1528" s="307"/>
      <c r="P1528" s="324"/>
      <c r="Q1528" s="324"/>
      <c r="R1528" s="324"/>
      <c r="S1528" s="324"/>
      <c r="T1528" s="307"/>
      <c r="U1528" s="307"/>
      <c r="V1528" s="295"/>
      <c r="W1528" s="324"/>
      <c r="X1528" s="324"/>
      <c r="Y1528" s="295"/>
      <c r="Z1528" s="324"/>
      <c r="AA1528" s="324"/>
      <c r="AB1528" s="295"/>
      <c r="AC1528" s="324"/>
      <c r="AD1528" s="324"/>
      <c r="AE1528" s="324"/>
      <c r="AF1528" s="324"/>
      <c r="AG1528" s="324"/>
      <c r="AH1528" s="279"/>
      <c r="AI1528" s="279"/>
      <c r="AJ1528" s="324"/>
    </row>
    <row r="1529" spans="2:36" ht="68.7" customHeight="1" x14ac:dyDescent="0.3">
      <c r="B1529" s="308"/>
      <c r="C1529" s="308"/>
      <c r="D1529" s="308"/>
      <c r="E1529" s="322"/>
      <c r="F1529" s="313"/>
      <c r="G1529" s="322"/>
      <c r="H1529" s="308"/>
      <c r="I1529" s="308"/>
      <c r="J1529" s="20" t="s">
        <v>120</v>
      </c>
      <c r="K1529" s="176" t="s">
        <v>121</v>
      </c>
      <c r="L1529" s="27" t="s">
        <v>119</v>
      </c>
      <c r="M1529" s="27">
        <v>1</v>
      </c>
      <c r="N1529" s="325"/>
      <c r="O1529" s="308"/>
      <c r="P1529" s="325"/>
      <c r="Q1529" s="325"/>
      <c r="R1529" s="325"/>
      <c r="S1529" s="325"/>
      <c r="T1529" s="308"/>
      <c r="U1529" s="308"/>
      <c r="V1529" s="295"/>
      <c r="W1529" s="325"/>
      <c r="X1529" s="325"/>
      <c r="Y1529" s="295"/>
      <c r="Z1529" s="325"/>
      <c r="AA1529" s="325"/>
      <c r="AB1529" s="295"/>
      <c r="AC1529" s="325"/>
      <c r="AD1529" s="325"/>
      <c r="AE1529" s="325"/>
      <c r="AF1529" s="325"/>
      <c r="AG1529" s="325"/>
      <c r="AH1529" s="279"/>
      <c r="AI1529" s="279"/>
      <c r="AJ1529" s="325"/>
    </row>
    <row r="1530" spans="2:36" ht="133.5" customHeight="1" x14ac:dyDescent="0.3">
      <c r="B1530" s="306" t="s">
        <v>1166</v>
      </c>
      <c r="C1530" s="306" t="s">
        <v>891</v>
      </c>
      <c r="D1530" s="306" t="s">
        <v>66</v>
      </c>
      <c r="E1530" s="306" t="s">
        <v>67</v>
      </c>
      <c r="F1530" s="322" t="s">
        <v>134</v>
      </c>
      <c r="G1530" s="322" t="s">
        <v>147</v>
      </c>
      <c r="H1530" s="306" t="s">
        <v>70</v>
      </c>
      <c r="I1530" s="270" t="s">
        <v>79</v>
      </c>
      <c r="J1530" s="59" t="s">
        <v>207</v>
      </c>
      <c r="K1530" s="60" t="s">
        <v>107</v>
      </c>
      <c r="L1530" s="60" t="s">
        <v>86</v>
      </c>
      <c r="M1530" s="60">
        <v>40</v>
      </c>
      <c r="N1530" s="279" t="s">
        <v>108</v>
      </c>
      <c r="O1530" s="306" t="s">
        <v>892</v>
      </c>
      <c r="P1530" s="270" t="s">
        <v>75</v>
      </c>
      <c r="Q1530" s="270" t="s">
        <v>76</v>
      </c>
      <c r="R1530" s="310" t="s">
        <v>77</v>
      </c>
      <c r="S1530" s="310" t="s">
        <v>109</v>
      </c>
      <c r="T1530" s="286">
        <f>Y1530+V1530</f>
        <v>200090</v>
      </c>
      <c r="U1530" s="286">
        <f>+T1530/M1531</f>
        <v>200090</v>
      </c>
      <c r="V1530" s="295">
        <v>170076.5</v>
      </c>
      <c r="W1530" s="269" t="s">
        <v>98</v>
      </c>
      <c r="X1530" s="280" t="s">
        <v>79</v>
      </c>
      <c r="Y1530" s="295">
        <v>30013.5</v>
      </c>
      <c r="Z1530" s="269" t="s">
        <v>98</v>
      </c>
      <c r="AA1530" s="280" t="s">
        <v>79</v>
      </c>
      <c r="AB1530" s="358">
        <v>17399.13</v>
      </c>
      <c r="AC1530" s="279" t="s">
        <v>149</v>
      </c>
      <c r="AD1530" s="358" t="s">
        <v>98</v>
      </c>
      <c r="AE1530" s="295">
        <f>+V1530+Y1530</f>
        <v>200090</v>
      </c>
      <c r="AF1530" s="270" t="s">
        <v>79</v>
      </c>
      <c r="AG1530" s="279" t="s">
        <v>33</v>
      </c>
      <c r="AH1530" s="279" t="s">
        <v>247</v>
      </c>
      <c r="AI1530" s="279" t="s">
        <v>250</v>
      </c>
      <c r="AJ1530" s="289"/>
    </row>
    <row r="1531" spans="2:36" ht="68.7" customHeight="1" x14ac:dyDescent="0.3">
      <c r="B1531" s="307"/>
      <c r="C1531" s="307"/>
      <c r="D1531" s="307"/>
      <c r="E1531" s="307"/>
      <c r="F1531" s="322"/>
      <c r="G1531" s="322"/>
      <c r="H1531" s="307"/>
      <c r="I1531" s="270"/>
      <c r="J1531" s="20" t="s">
        <v>111</v>
      </c>
      <c r="K1531" s="27" t="s">
        <v>112</v>
      </c>
      <c r="L1531" s="27" t="s">
        <v>85</v>
      </c>
      <c r="M1531" s="27">
        <v>1</v>
      </c>
      <c r="N1531" s="279"/>
      <c r="O1531" s="307"/>
      <c r="P1531" s="270"/>
      <c r="Q1531" s="270"/>
      <c r="R1531" s="310"/>
      <c r="S1531" s="310"/>
      <c r="T1531" s="286"/>
      <c r="U1531" s="286"/>
      <c r="V1531" s="295"/>
      <c r="W1531" s="269"/>
      <c r="X1531" s="281"/>
      <c r="Y1531" s="295"/>
      <c r="Z1531" s="269"/>
      <c r="AA1531" s="281"/>
      <c r="AB1531" s="359"/>
      <c r="AC1531" s="279"/>
      <c r="AD1531" s="359"/>
      <c r="AE1531" s="295"/>
      <c r="AF1531" s="270"/>
      <c r="AG1531" s="279"/>
      <c r="AH1531" s="279"/>
      <c r="AI1531" s="279"/>
      <c r="AJ1531" s="290"/>
    </row>
    <row r="1532" spans="2:36" ht="145.5" customHeight="1" x14ac:dyDescent="0.3">
      <c r="B1532" s="308"/>
      <c r="C1532" s="308"/>
      <c r="D1532" s="308"/>
      <c r="E1532" s="308"/>
      <c r="F1532" s="322"/>
      <c r="G1532" s="322"/>
      <c r="H1532" s="308"/>
      <c r="I1532" s="270"/>
      <c r="J1532" s="20" t="s">
        <v>127</v>
      </c>
      <c r="K1532" s="27" t="s">
        <v>128</v>
      </c>
      <c r="L1532" s="27" t="s">
        <v>85</v>
      </c>
      <c r="M1532" s="61">
        <v>50</v>
      </c>
      <c r="N1532" s="279"/>
      <c r="O1532" s="308"/>
      <c r="P1532" s="270"/>
      <c r="Q1532" s="270"/>
      <c r="R1532" s="310"/>
      <c r="S1532" s="310"/>
      <c r="T1532" s="286"/>
      <c r="U1532" s="286"/>
      <c r="V1532" s="295"/>
      <c r="W1532" s="269"/>
      <c r="X1532" s="282"/>
      <c r="Y1532" s="295"/>
      <c r="Z1532" s="269"/>
      <c r="AA1532" s="282"/>
      <c r="AB1532" s="360"/>
      <c r="AC1532" s="279"/>
      <c r="AD1532" s="360"/>
      <c r="AE1532" s="295"/>
      <c r="AF1532" s="270"/>
      <c r="AG1532" s="279"/>
      <c r="AH1532" s="279"/>
      <c r="AI1532" s="279"/>
      <c r="AJ1532" s="291"/>
    </row>
    <row r="1533" spans="2:36" ht="124.2" customHeight="1" x14ac:dyDescent="0.3">
      <c r="B1533" s="231" t="s">
        <v>908</v>
      </c>
      <c r="C1533" s="231" t="s">
        <v>891</v>
      </c>
      <c r="D1533" s="231" t="s">
        <v>66</v>
      </c>
      <c r="E1533" s="231" t="s">
        <v>67</v>
      </c>
      <c r="F1533" s="227" t="s">
        <v>134</v>
      </c>
      <c r="G1533" s="227" t="s">
        <v>147</v>
      </c>
      <c r="H1533" s="231" t="s">
        <v>70</v>
      </c>
      <c r="I1533" s="238" t="s">
        <v>79</v>
      </c>
      <c r="J1533" s="72" t="s">
        <v>207</v>
      </c>
      <c r="K1533" s="22" t="s">
        <v>107</v>
      </c>
      <c r="L1533" s="22" t="s">
        <v>86</v>
      </c>
      <c r="M1533" s="22">
        <v>40</v>
      </c>
      <c r="N1533" s="239" t="s">
        <v>108</v>
      </c>
      <c r="O1533" s="231" t="s">
        <v>892</v>
      </c>
      <c r="P1533" s="238" t="s">
        <v>75</v>
      </c>
      <c r="Q1533" s="238" t="s">
        <v>76</v>
      </c>
      <c r="R1533" s="265" t="s">
        <v>77</v>
      </c>
      <c r="S1533" s="265" t="s">
        <v>109</v>
      </c>
      <c r="T1533" s="271">
        <f>Y1533+V1533</f>
        <v>200090</v>
      </c>
      <c r="U1533" s="271">
        <f>+T1533</f>
        <v>200090</v>
      </c>
      <c r="V1533" s="278">
        <v>170076.5</v>
      </c>
      <c r="W1533" s="261" t="s">
        <v>98</v>
      </c>
      <c r="X1533" s="258" t="s">
        <v>79</v>
      </c>
      <c r="Y1533" s="278">
        <v>30013.5</v>
      </c>
      <c r="Z1533" s="261" t="s">
        <v>98</v>
      </c>
      <c r="AA1533" s="258" t="s">
        <v>79</v>
      </c>
      <c r="AB1533" s="274">
        <v>17399.13</v>
      </c>
      <c r="AC1533" s="239" t="s">
        <v>149</v>
      </c>
      <c r="AD1533" s="274" t="s">
        <v>98</v>
      </c>
      <c r="AE1533" s="278">
        <f>+V1533+Y1533</f>
        <v>200090</v>
      </c>
      <c r="AF1533" s="238" t="s">
        <v>79</v>
      </c>
      <c r="AG1533" s="239" t="s">
        <v>33</v>
      </c>
      <c r="AH1533" s="239" t="s">
        <v>167</v>
      </c>
      <c r="AI1533" s="239" t="s">
        <v>405</v>
      </c>
      <c r="AJ1533" s="266"/>
    </row>
    <row r="1534" spans="2:36" ht="68.7" customHeight="1" x14ac:dyDescent="0.3">
      <c r="B1534" s="232"/>
      <c r="C1534" s="232"/>
      <c r="D1534" s="232"/>
      <c r="E1534" s="232"/>
      <c r="F1534" s="227"/>
      <c r="G1534" s="227"/>
      <c r="H1534" s="232"/>
      <c r="I1534" s="238"/>
      <c r="J1534" s="11" t="s">
        <v>111</v>
      </c>
      <c r="K1534" s="7" t="s">
        <v>112</v>
      </c>
      <c r="L1534" s="7" t="s">
        <v>85</v>
      </c>
      <c r="M1534" s="7">
        <v>1</v>
      </c>
      <c r="N1534" s="239"/>
      <c r="O1534" s="232"/>
      <c r="P1534" s="238"/>
      <c r="Q1534" s="238"/>
      <c r="R1534" s="265"/>
      <c r="S1534" s="265"/>
      <c r="T1534" s="271"/>
      <c r="U1534" s="271"/>
      <c r="V1534" s="278"/>
      <c r="W1534" s="261"/>
      <c r="X1534" s="259"/>
      <c r="Y1534" s="278"/>
      <c r="Z1534" s="261"/>
      <c r="AA1534" s="259"/>
      <c r="AB1534" s="275"/>
      <c r="AC1534" s="239"/>
      <c r="AD1534" s="275"/>
      <c r="AE1534" s="278"/>
      <c r="AF1534" s="238"/>
      <c r="AG1534" s="239"/>
      <c r="AH1534" s="239"/>
      <c r="AI1534" s="239"/>
      <c r="AJ1534" s="267"/>
    </row>
    <row r="1535" spans="2:36" ht="140.69999999999999" customHeight="1" x14ac:dyDescent="0.3">
      <c r="B1535" s="233"/>
      <c r="C1535" s="233"/>
      <c r="D1535" s="233"/>
      <c r="E1535" s="233"/>
      <c r="F1535" s="227"/>
      <c r="G1535" s="227"/>
      <c r="H1535" s="233"/>
      <c r="I1535" s="238"/>
      <c r="J1535" s="11" t="s">
        <v>127</v>
      </c>
      <c r="K1535" s="7" t="s">
        <v>128</v>
      </c>
      <c r="L1535" s="7" t="s">
        <v>85</v>
      </c>
      <c r="M1535" s="63">
        <v>100</v>
      </c>
      <c r="N1535" s="239"/>
      <c r="O1535" s="233"/>
      <c r="P1535" s="238"/>
      <c r="Q1535" s="238"/>
      <c r="R1535" s="265"/>
      <c r="S1535" s="265"/>
      <c r="T1535" s="271"/>
      <c r="U1535" s="271"/>
      <c r="V1535" s="278"/>
      <c r="W1535" s="261"/>
      <c r="X1535" s="260"/>
      <c r="Y1535" s="278"/>
      <c r="Z1535" s="261"/>
      <c r="AA1535" s="260"/>
      <c r="AB1535" s="276"/>
      <c r="AC1535" s="239"/>
      <c r="AD1535" s="276"/>
      <c r="AE1535" s="278"/>
      <c r="AF1535" s="238"/>
      <c r="AG1535" s="239"/>
      <c r="AH1535" s="239"/>
      <c r="AI1535" s="239"/>
      <c r="AJ1535" s="268"/>
    </row>
    <row r="1536" spans="2:36" ht="68.7" customHeight="1" x14ac:dyDescent="0.3">
      <c r="B1536" s="231" t="s">
        <v>909</v>
      </c>
      <c r="C1536" s="231" t="s">
        <v>891</v>
      </c>
      <c r="D1536" s="231" t="s">
        <v>66</v>
      </c>
      <c r="E1536" s="231" t="s">
        <v>67</v>
      </c>
      <c r="F1536" s="227" t="s">
        <v>134</v>
      </c>
      <c r="G1536" s="227" t="s">
        <v>147</v>
      </c>
      <c r="H1536" s="231" t="s">
        <v>70</v>
      </c>
      <c r="I1536" s="238" t="s">
        <v>79</v>
      </c>
      <c r="J1536" s="72" t="s">
        <v>207</v>
      </c>
      <c r="K1536" s="22" t="s">
        <v>107</v>
      </c>
      <c r="L1536" s="22" t="s">
        <v>86</v>
      </c>
      <c r="M1536" s="22">
        <v>40</v>
      </c>
      <c r="N1536" s="239" t="s">
        <v>108</v>
      </c>
      <c r="O1536" s="231" t="s">
        <v>892</v>
      </c>
      <c r="P1536" s="238" t="s">
        <v>75</v>
      </c>
      <c r="Q1536" s="238" t="s">
        <v>76</v>
      </c>
      <c r="R1536" s="265" t="s">
        <v>77</v>
      </c>
      <c r="S1536" s="265" t="s">
        <v>109</v>
      </c>
      <c r="T1536" s="271">
        <f>Y1536+V1536</f>
        <v>124061.6</v>
      </c>
      <c r="U1536" s="271" t="s">
        <v>98</v>
      </c>
      <c r="V1536" s="278">
        <v>105452.36</v>
      </c>
      <c r="W1536" s="261" t="s">
        <v>98</v>
      </c>
      <c r="X1536" s="258" t="s">
        <v>79</v>
      </c>
      <c r="Y1536" s="278">
        <v>18609.240000000002</v>
      </c>
      <c r="Z1536" s="261" t="s">
        <v>98</v>
      </c>
      <c r="AA1536" s="258" t="s">
        <v>79</v>
      </c>
      <c r="AB1536" s="274">
        <v>10787.97</v>
      </c>
      <c r="AC1536" s="239" t="s">
        <v>149</v>
      </c>
      <c r="AD1536" s="274" t="s">
        <v>98</v>
      </c>
      <c r="AE1536" s="278">
        <f>+V1536+Y1536</f>
        <v>124061.6</v>
      </c>
      <c r="AF1536" s="238" t="s">
        <v>79</v>
      </c>
      <c r="AG1536" s="239" t="s">
        <v>33</v>
      </c>
      <c r="AH1536" s="239" t="s">
        <v>167</v>
      </c>
      <c r="AI1536" s="239" t="s">
        <v>405</v>
      </c>
      <c r="AJ1536" s="266"/>
    </row>
    <row r="1537" spans="2:36" ht="68.7" customHeight="1" x14ac:dyDescent="0.3">
      <c r="B1537" s="232"/>
      <c r="C1537" s="232"/>
      <c r="D1537" s="232"/>
      <c r="E1537" s="232"/>
      <c r="F1537" s="227"/>
      <c r="G1537" s="227"/>
      <c r="H1537" s="232"/>
      <c r="I1537" s="238"/>
      <c r="J1537" s="11" t="s">
        <v>111</v>
      </c>
      <c r="K1537" s="7" t="s">
        <v>112</v>
      </c>
      <c r="L1537" s="7" t="s">
        <v>85</v>
      </c>
      <c r="M1537" s="7">
        <v>1</v>
      </c>
      <c r="N1537" s="239"/>
      <c r="O1537" s="232"/>
      <c r="P1537" s="238"/>
      <c r="Q1537" s="238"/>
      <c r="R1537" s="265"/>
      <c r="S1537" s="265"/>
      <c r="T1537" s="271"/>
      <c r="U1537" s="271"/>
      <c r="V1537" s="278"/>
      <c r="W1537" s="261"/>
      <c r="X1537" s="259"/>
      <c r="Y1537" s="278"/>
      <c r="Z1537" s="261"/>
      <c r="AA1537" s="259"/>
      <c r="AB1537" s="275"/>
      <c r="AC1537" s="239"/>
      <c r="AD1537" s="275"/>
      <c r="AE1537" s="278"/>
      <c r="AF1537" s="238"/>
      <c r="AG1537" s="239"/>
      <c r="AH1537" s="239"/>
      <c r="AI1537" s="239"/>
      <c r="AJ1537" s="267"/>
    </row>
    <row r="1538" spans="2:36" ht="156" customHeight="1" x14ac:dyDescent="0.3">
      <c r="B1538" s="233"/>
      <c r="C1538" s="233"/>
      <c r="D1538" s="233"/>
      <c r="E1538" s="233"/>
      <c r="F1538" s="227"/>
      <c r="G1538" s="227"/>
      <c r="H1538" s="233"/>
      <c r="I1538" s="238"/>
      <c r="J1538" s="11" t="s">
        <v>127</v>
      </c>
      <c r="K1538" s="7" t="s">
        <v>128</v>
      </c>
      <c r="L1538" s="7" t="s">
        <v>85</v>
      </c>
      <c r="M1538" s="63">
        <v>80</v>
      </c>
      <c r="N1538" s="239"/>
      <c r="O1538" s="233"/>
      <c r="P1538" s="238"/>
      <c r="Q1538" s="238"/>
      <c r="R1538" s="265"/>
      <c r="S1538" s="265"/>
      <c r="T1538" s="271"/>
      <c r="U1538" s="271"/>
      <c r="V1538" s="278"/>
      <c r="W1538" s="261"/>
      <c r="X1538" s="260"/>
      <c r="Y1538" s="278"/>
      <c r="Z1538" s="261"/>
      <c r="AA1538" s="260"/>
      <c r="AB1538" s="276"/>
      <c r="AC1538" s="239"/>
      <c r="AD1538" s="276"/>
      <c r="AE1538" s="278"/>
      <c r="AF1538" s="238"/>
      <c r="AG1538" s="239"/>
      <c r="AH1538" s="239"/>
      <c r="AI1538" s="239"/>
      <c r="AJ1538" s="268"/>
    </row>
    <row r="1539" spans="2:36" ht="68.7" customHeight="1" x14ac:dyDescent="0.3">
      <c r="B1539" s="231" t="s">
        <v>979</v>
      </c>
      <c r="C1539" s="231" t="s">
        <v>889</v>
      </c>
      <c r="D1539" s="231" t="s">
        <v>66</v>
      </c>
      <c r="E1539" s="273" t="s">
        <v>67</v>
      </c>
      <c r="F1539" s="273" t="s">
        <v>132</v>
      </c>
      <c r="G1539" s="227" t="s">
        <v>69</v>
      </c>
      <c r="H1539" s="231" t="s">
        <v>70</v>
      </c>
      <c r="I1539" s="231" t="s">
        <v>98</v>
      </c>
      <c r="J1539" s="11" t="s">
        <v>113</v>
      </c>
      <c r="K1539" s="29" t="s">
        <v>114</v>
      </c>
      <c r="L1539" s="7" t="s">
        <v>115</v>
      </c>
      <c r="M1539" s="14">
        <v>2</v>
      </c>
      <c r="N1539" s="247" t="s">
        <v>108</v>
      </c>
      <c r="O1539" s="231" t="s">
        <v>334</v>
      </c>
      <c r="P1539" s="247" t="s">
        <v>75</v>
      </c>
      <c r="Q1539" s="247" t="s">
        <v>76</v>
      </c>
      <c r="R1539" s="247" t="s">
        <v>77</v>
      </c>
      <c r="S1539" s="247" t="s">
        <v>109</v>
      </c>
      <c r="T1539" s="404">
        <f>+V1539+Y1539</f>
        <v>149800</v>
      </c>
      <c r="U1539" s="241">
        <f>+T1539/M1540</f>
        <v>74900</v>
      </c>
      <c r="V1539" s="278">
        <v>127330</v>
      </c>
      <c r="W1539" s="247" t="s">
        <v>98</v>
      </c>
      <c r="X1539" s="247" t="s">
        <v>98</v>
      </c>
      <c r="Y1539" s="278">
        <v>22470</v>
      </c>
      <c r="Z1539" s="247" t="s">
        <v>98</v>
      </c>
      <c r="AA1539" s="247" t="s">
        <v>98</v>
      </c>
      <c r="AB1539" s="278">
        <v>13026.09</v>
      </c>
      <c r="AC1539" s="247" t="s">
        <v>80</v>
      </c>
      <c r="AD1539" s="247" t="s">
        <v>98</v>
      </c>
      <c r="AE1539" s="274">
        <f>+V1539+Y1539</f>
        <v>149800</v>
      </c>
      <c r="AF1539" s="247" t="s">
        <v>98</v>
      </c>
      <c r="AG1539" s="247" t="s">
        <v>33</v>
      </c>
      <c r="AH1539" s="239" t="s">
        <v>247</v>
      </c>
      <c r="AI1539" s="239" t="s">
        <v>250</v>
      </c>
      <c r="AJ1539" s="247"/>
    </row>
    <row r="1540" spans="2:36" ht="68.7" customHeight="1" x14ac:dyDescent="0.3">
      <c r="B1540" s="232"/>
      <c r="C1540" s="232"/>
      <c r="D1540" s="232"/>
      <c r="E1540" s="227"/>
      <c r="F1540" s="227"/>
      <c r="G1540" s="227"/>
      <c r="H1540" s="232"/>
      <c r="I1540" s="232"/>
      <c r="J1540" s="11" t="s">
        <v>116</v>
      </c>
      <c r="K1540" s="29" t="s">
        <v>117</v>
      </c>
      <c r="L1540" s="7" t="s">
        <v>85</v>
      </c>
      <c r="M1540" s="14">
        <v>2</v>
      </c>
      <c r="N1540" s="248"/>
      <c r="O1540" s="232"/>
      <c r="P1540" s="248"/>
      <c r="Q1540" s="248"/>
      <c r="R1540" s="248"/>
      <c r="S1540" s="248"/>
      <c r="T1540" s="232"/>
      <c r="U1540" s="242"/>
      <c r="V1540" s="278"/>
      <c r="W1540" s="248"/>
      <c r="X1540" s="248"/>
      <c r="Y1540" s="278"/>
      <c r="Z1540" s="248"/>
      <c r="AA1540" s="248"/>
      <c r="AB1540" s="278"/>
      <c r="AC1540" s="248"/>
      <c r="AD1540" s="248"/>
      <c r="AE1540" s="248"/>
      <c r="AF1540" s="248"/>
      <c r="AG1540" s="248"/>
      <c r="AH1540" s="239"/>
      <c r="AI1540" s="239"/>
      <c r="AJ1540" s="248"/>
    </row>
    <row r="1541" spans="2:36" ht="68.7" customHeight="1" x14ac:dyDescent="0.3">
      <c r="B1541" s="232"/>
      <c r="C1541" s="232"/>
      <c r="D1541" s="232"/>
      <c r="E1541" s="227"/>
      <c r="F1541" s="227"/>
      <c r="G1541" s="227"/>
      <c r="H1541" s="232"/>
      <c r="I1541" s="232"/>
      <c r="J1541" s="11" t="s">
        <v>208</v>
      </c>
      <c r="K1541" s="29" t="s">
        <v>118</v>
      </c>
      <c r="L1541" s="7" t="s">
        <v>119</v>
      </c>
      <c r="M1541" s="14">
        <v>2</v>
      </c>
      <c r="N1541" s="248"/>
      <c r="O1541" s="232"/>
      <c r="P1541" s="248"/>
      <c r="Q1541" s="248"/>
      <c r="R1541" s="248"/>
      <c r="S1541" s="248"/>
      <c r="T1541" s="232"/>
      <c r="U1541" s="242"/>
      <c r="V1541" s="278"/>
      <c r="W1541" s="248"/>
      <c r="X1541" s="248"/>
      <c r="Y1541" s="278"/>
      <c r="Z1541" s="248"/>
      <c r="AA1541" s="248"/>
      <c r="AB1541" s="278"/>
      <c r="AC1541" s="248"/>
      <c r="AD1541" s="248"/>
      <c r="AE1541" s="248"/>
      <c r="AF1541" s="248"/>
      <c r="AG1541" s="248"/>
      <c r="AH1541" s="239"/>
      <c r="AI1541" s="239"/>
      <c r="AJ1541" s="248"/>
    </row>
    <row r="1542" spans="2:36" ht="68.7" customHeight="1" x14ac:dyDescent="0.3">
      <c r="B1542" s="233"/>
      <c r="C1542" s="233"/>
      <c r="D1542" s="233"/>
      <c r="E1542" s="227"/>
      <c r="F1542" s="226"/>
      <c r="G1542" s="227"/>
      <c r="H1542" s="233"/>
      <c r="I1542" s="233"/>
      <c r="J1542" s="11" t="s">
        <v>120</v>
      </c>
      <c r="K1542" s="29" t="s">
        <v>121</v>
      </c>
      <c r="L1542" s="7" t="s">
        <v>119</v>
      </c>
      <c r="M1542" s="7">
        <v>2</v>
      </c>
      <c r="N1542" s="249"/>
      <c r="O1542" s="233"/>
      <c r="P1542" s="249"/>
      <c r="Q1542" s="249"/>
      <c r="R1542" s="249"/>
      <c r="S1542" s="249"/>
      <c r="T1542" s="233"/>
      <c r="U1542" s="243"/>
      <c r="V1542" s="278"/>
      <c r="W1542" s="249"/>
      <c r="X1542" s="249"/>
      <c r="Y1542" s="278"/>
      <c r="Z1542" s="249"/>
      <c r="AA1542" s="249"/>
      <c r="AB1542" s="278"/>
      <c r="AC1542" s="249"/>
      <c r="AD1542" s="249"/>
      <c r="AE1542" s="249"/>
      <c r="AF1542" s="249"/>
      <c r="AG1542" s="249"/>
      <c r="AH1542" s="239"/>
      <c r="AI1542" s="239"/>
      <c r="AJ1542" s="249"/>
    </row>
    <row r="1543" spans="2:36" ht="68.7" customHeight="1" x14ac:dyDescent="0.3">
      <c r="B1543" s="238" t="s">
        <v>695</v>
      </c>
      <c r="C1543" s="238" t="s">
        <v>726</v>
      </c>
      <c r="D1543" s="238" t="s">
        <v>66</v>
      </c>
      <c r="E1543" s="227" t="s">
        <v>757</v>
      </c>
      <c r="F1543" s="227" t="s">
        <v>134</v>
      </c>
      <c r="G1543" s="227" t="s">
        <v>703</v>
      </c>
      <c r="H1543" s="231" t="s">
        <v>70</v>
      </c>
      <c r="I1543" s="238" t="s">
        <v>98</v>
      </c>
      <c r="J1543" s="350" t="s">
        <v>127</v>
      </c>
      <c r="K1543" s="277" t="s">
        <v>638</v>
      </c>
      <c r="L1543" s="277" t="s">
        <v>706</v>
      </c>
      <c r="M1543" s="238">
        <v>55</v>
      </c>
      <c r="N1543" s="294" t="s">
        <v>707</v>
      </c>
      <c r="O1543" s="227" t="s">
        <v>708</v>
      </c>
      <c r="P1543" s="231" t="s">
        <v>75</v>
      </c>
      <c r="Q1543" s="231" t="s">
        <v>76</v>
      </c>
      <c r="R1543" s="231" t="s">
        <v>77</v>
      </c>
      <c r="S1543" s="238" t="s">
        <v>109</v>
      </c>
      <c r="T1543" s="240">
        <f>+V1543+Y1543</f>
        <v>117699.96</v>
      </c>
      <c r="U1543" s="240">
        <f>+T1543/3</f>
        <v>39233.32</v>
      </c>
      <c r="V1543" s="250">
        <v>100044.96</v>
      </c>
      <c r="W1543" s="239" t="s">
        <v>98</v>
      </c>
      <c r="X1543" s="239" t="s">
        <v>98</v>
      </c>
      <c r="Y1543" s="386">
        <v>17655</v>
      </c>
      <c r="Z1543" s="239" t="s">
        <v>98</v>
      </c>
      <c r="AA1543" s="239" t="s">
        <v>98</v>
      </c>
      <c r="AB1543" s="386">
        <v>9543.24</v>
      </c>
      <c r="AC1543" s="239" t="s">
        <v>149</v>
      </c>
      <c r="AD1543" s="239" t="s">
        <v>98</v>
      </c>
      <c r="AE1543" s="250">
        <f>+V1543+Y1543</f>
        <v>117699.96</v>
      </c>
      <c r="AF1543" s="238" t="s">
        <v>98</v>
      </c>
      <c r="AG1543" s="239" t="s">
        <v>33</v>
      </c>
      <c r="AH1543" s="294" t="s">
        <v>157</v>
      </c>
      <c r="AI1543" s="239" t="s">
        <v>158</v>
      </c>
      <c r="AJ1543" s="238"/>
    </row>
    <row r="1544" spans="2:36" ht="68.7" customHeight="1" x14ac:dyDescent="0.3">
      <c r="B1544" s="238"/>
      <c r="C1544" s="238"/>
      <c r="D1544" s="238"/>
      <c r="E1544" s="227"/>
      <c r="F1544" s="227"/>
      <c r="G1544" s="227"/>
      <c r="H1544" s="232"/>
      <c r="I1544" s="238"/>
      <c r="J1544" s="350"/>
      <c r="K1544" s="277"/>
      <c r="L1544" s="277"/>
      <c r="M1544" s="238"/>
      <c r="N1544" s="294"/>
      <c r="O1544" s="227"/>
      <c r="P1544" s="232"/>
      <c r="Q1544" s="232"/>
      <c r="R1544" s="232"/>
      <c r="S1544" s="238"/>
      <c r="T1544" s="238"/>
      <c r="U1544" s="240"/>
      <c r="V1544" s="250"/>
      <c r="W1544" s="239"/>
      <c r="X1544" s="239"/>
      <c r="Y1544" s="386"/>
      <c r="Z1544" s="239"/>
      <c r="AA1544" s="239"/>
      <c r="AB1544" s="386"/>
      <c r="AC1544" s="239"/>
      <c r="AD1544" s="239"/>
      <c r="AE1544" s="239"/>
      <c r="AF1544" s="238"/>
      <c r="AG1544" s="239"/>
      <c r="AH1544" s="294"/>
      <c r="AI1544" s="239"/>
      <c r="AJ1544" s="238"/>
    </row>
    <row r="1545" spans="2:36" ht="24" customHeight="1" x14ac:dyDescent="0.3">
      <c r="B1545" s="238"/>
      <c r="C1545" s="238"/>
      <c r="D1545" s="238"/>
      <c r="E1545" s="227"/>
      <c r="F1545" s="227"/>
      <c r="G1545" s="227"/>
      <c r="H1545" s="233"/>
      <c r="I1545" s="238"/>
      <c r="J1545" s="350"/>
      <c r="K1545" s="277"/>
      <c r="L1545" s="277"/>
      <c r="M1545" s="238"/>
      <c r="N1545" s="294"/>
      <c r="O1545" s="227"/>
      <c r="P1545" s="233"/>
      <c r="Q1545" s="233"/>
      <c r="R1545" s="233"/>
      <c r="S1545" s="238"/>
      <c r="T1545" s="238"/>
      <c r="U1545" s="240"/>
      <c r="V1545" s="250"/>
      <c r="W1545" s="239"/>
      <c r="X1545" s="239"/>
      <c r="Y1545" s="386"/>
      <c r="Z1545" s="239"/>
      <c r="AA1545" s="239"/>
      <c r="AB1545" s="386"/>
      <c r="AC1545" s="239"/>
      <c r="AD1545" s="239"/>
      <c r="AE1545" s="239"/>
      <c r="AF1545" s="238"/>
      <c r="AG1545" s="239"/>
      <c r="AH1545" s="294"/>
      <c r="AI1545" s="239"/>
      <c r="AJ1545" s="238"/>
    </row>
    <row r="1546" spans="2:36" ht="122.7" customHeight="1" x14ac:dyDescent="0.3">
      <c r="B1546" s="238" t="s">
        <v>696</v>
      </c>
      <c r="C1546" s="238" t="s">
        <v>727</v>
      </c>
      <c r="D1546" s="238" t="s">
        <v>66</v>
      </c>
      <c r="E1546" s="227" t="s">
        <v>67</v>
      </c>
      <c r="F1546" s="235" t="s">
        <v>134</v>
      </c>
      <c r="G1546" s="237" t="s">
        <v>978</v>
      </c>
      <c r="H1546" s="231" t="s">
        <v>70</v>
      </c>
      <c r="I1546" s="238" t="s">
        <v>98</v>
      </c>
      <c r="J1546" s="11" t="s">
        <v>709</v>
      </c>
      <c r="K1546" s="80" t="s">
        <v>710</v>
      </c>
      <c r="L1546" s="86" t="s">
        <v>711</v>
      </c>
      <c r="M1546" s="7">
        <v>40</v>
      </c>
      <c r="N1546" s="239" t="s">
        <v>707</v>
      </c>
      <c r="O1546" s="227" t="s">
        <v>1072</v>
      </c>
      <c r="P1546" s="231" t="s">
        <v>75</v>
      </c>
      <c r="Q1546" s="231" t="s">
        <v>76</v>
      </c>
      <c r="R1546" s="231" t="s">
        <v>77</v>
      </c>
      <c r="S1546" s="238" t="s">
        <v>109</v>
      </c>
      <c r="T1546" s="240">
        <f>+V1546+Y1546</f>
        <v>171199.98</v>
      </c>
      <c r="U1546" s="438">
        <f>+T1546/M1547</f>
        <v>57066.66</v>
      </c>
      <c r="V1546" s="250">
        <v>145519.98000000001</v>
      </c>
      <c r="W1546" s="239" t="s">
        <v>98</v>
      </c>
      <c r="X1546" s="239" t="s">
        <v>98</v>
      </c>
      <c r="Y1546" s="386">
        <v>25680</v>
      </c>
      <c r="Z1546" s="239" t="s">
        <v>98</v>
      </c>
      <c r="AA1546" s="239" t="s">
        <v>98</v>
      </c>
      <c r="AB1546" s="294">
        <v>13881.08</v>
      </c>
      <c r="AC1546" s="239" t="s">
        <v>149</v>
      </c>
      <c r="AD1546" s="239" t="s">
        <v>98</v>
      </c>
      <c r="AE1546" s="250">
        <f>+V1546+Y1546</f>
        <v>171199.98</v>
      </c>
      <c r="AF1546" s="238" t="s">
        <v>98</v>
      </c>
      <c r="AG1546" s="239" t="s">
        <v>33</v>
      </c>
      <c r="AH1546" s="294" t="s">
        <v>157</v>
      </c>
      <c r="AI1546" s="239" t="s">
        <v>694</v>
      </c>
      <c r="AJ1546" s="238"/>
    </row>
    <row r="1547" spans="2:36" ht="68.7" customHeight="1" x14ac:dyDescent="0.3">
      <c r="B1547" s="238"/>
      <c r="C1547" s="238"/>
      <c r="D1547" s="238"/>
      <c r="E1547" s="227"/>
      <c r="F1547" s="235"/>
      <c r="G1547" s="237"/>
      <c r="H1547" s="232"/>
      <c r="I1547" s="238"/>
      <c r="J1547" s="11" t="s">
        <v>111</v>
      </c>
      <c r="K1547" s="80" t="s">
        <v>712</v>
      </c>
      <c r="L1547" s="86" t="s">
        <v>706</v>
      </c>
      <c r="M1547" s="7">
        <v>3</v>
      </c>
      <c r="N1547" s="239"/>
      <c r="O1547" s="227"/>
      <c r="P1547" s="232"/>
      <c r="Q1547" s="232"/>
      <c r="R1547" s="232"/>
      <c r="S1547" s="238"/>
      <c r="T1547" s="238"/>
      <c r="U1547" s="238"/>
      <c r="V1547" s="250"/>
      <c r="W1547" s="239"/>
      <c r="X1547" s="239"/>
      <c r="Y1547" s="386"/>
      <c r="Z1547" s="239"/>
      <c r="AA1547" s="239"/>
      <c r="AB1547" s="294"/>
      <c r="AC1547" s="239"/>
      <c r="AD1547" s="239"/>
      <c r="AE1547" s="239"/>
      <c r="AF1547" s="238"/>
      <c r="AG1547" s="239"/>
      <c r="AH1547" s="294"/>
      <c r="AI1547" s="239"/>
      <c r="AJ1547" s="238"/>
    </row>
    <row r="1548" spans="2:36" ht="68.7" customHeight="1" x14ac:dyDescent="0.3">
      <c r="B1548" s="238"/>
      <c r="C1548" s="238"/>
      <c r="D1548" s="238"/>
      <c r="E1548" s="227"/>
      <c r="F1548" s="235"/>
      <c r="G1548" s="237"/>
      <c r="H1548" s="233"/>
      <c r="I1548" s="238"/>
      <c r="J1548" s="11" t="s">
        <v>127</v>
      </c>
      <c r="K1548" s="80" t="s">
        <v>638</v>
      </c>
      <c r="L1548" s="80" t="s">
        <v>713</v>
      </c>
      <c r="M1548" s="7">
        <v>80</v>
      </c>
      <c r="N1548" s="239"/>
      <c r="O1548" s="227"/>
      <c r="P1548" s="233"/>
      <c r="Q1548" s="233"/>
      <c r="R1548" s="233"/>
      <c r="S1548" s="238"/>
      <c r="T1548" s="238"/>
      <c r="U1548" s="238"/>
      <c r="V1548" s="250"/>
      <c r="W1548" s="239"/>
      <c r="X1548" s="239"/>
      <c r="Y1548" s="386"/>
      <c r="Z1548" s="239"/>
      <c r="AA1548" s="239"/>
      <c r="AB1548" s="294"/>
      <c r="AC1548" s="239"/>
      <c r="AD1548" s="239"/>
      <c r="AE1548" s="239"/>
      <c r="AF1548" s="238"/>
      <c r="AG1548" s="239"/>
      <c r="AH1548" s="294"/>
      <c r="AI1548" s="239"/>
      <c r="AJ1548" s="238"/>
    </row>
    <row r="1549" spans="2:36" ht="124.2" customHeight="1" x14ac:dyDescent="0.3">
      <c r="B1549" s="238" t="s">
        <v>697</v>
      </c>
      <c r="C1549" s="238" t="s">
        <v>728</v>
      </c>
      <c r="D1549" s="238" t="s">
        <v>66</v>
      </c>
      <c r="E1549" s="227" t="s">
        <v>67</v>
      </c>
      <c r="F1549" s="235" t="s">
        <v>134</v>
      </c>
      <c r="G1549" s="237" t="s">
        <v>978</v>
      </c>
      <c r="H1549" s="231" t="s">
        <v>70</v>
      </c>
      <c r="I1549" s="238" t="s">
        <v>98</v>
      </c>
      <c r="J1549" s="11" t="s">
        <v>709</v>
      </c>
      <c r="K1549" s="80" t="s">
        <v>710</v>
      </c>
      <c r="L1549" s="86" t="s">
        <v>711</v>
      </c>
      <c r="M1549" s="7">
        <v>40</v>
      </c>
      <c r="N1549" s="239" t="s">
        <v>707</v>
      </c>
      <c r="O1549" s="227" t="s">
        <v>1073</v>
      </c>
      <c r="P1549" s="231" t="s">
        <v>75</v>
      </c>
      <c r="Q1549" s="231" t="s">
        <v>76</v>
      </c>
      <c r="R1549" s="231" t="s">
        <v>77</v>
      </c>
      <c r="S1549" s="238" t="s">
        <v>109</v>
      </c>
      <c r="T1549" s="240">
        <f>+V1549+Y1549</f>
        <v>64200.05</v>
      </c>
      <c r="U1549" s="240">
        <v>21400.01</v>
      </c>
      <c r="V1549" s="250">
        <v>54570.05</v>
      </c>
      <c r="W1549" s="239" t="s">
        <v>98</v>
      </c>
      <c r="X1549" s="239" t="s">
        <v>98</v>
      </c>
      <c r="Y1549" s="386">
        <v>9630</v>
      </c>
      <c r="Z1549" s="239" t="s">
        <v>98</v>
      </c>
      <c r="AA1549" s="239" t="s">
        <v>98</v>
      </c>
      <c r="AB1549" s="294">
        <v>5205.41</v>
      </c>
      <c r="AC1549" s="239" t="s">
        <v>149</v>
      </c>
      <c r="AD1549" s="239" t="s">
        <v>98</v>
      </c>
      <c r="AE1549" s="250">
        <f>+V1549+Y1549</f>
        <v>64200.05</v>
      </c>
      <c r="AF1549" s="238" t="s">
        <v>98</v>
      </c>
      <c r="AG1549" s="239" t="s">
        <v>33</v>
      </c>
      <c r="AH1549" s="239" t="s">
        <v>717</v>
      </c>
      <c r="AI1549" s="239" t="s">
        <v>158</v>
      </c>
      <c r="AJ1549" s="238"/>
    </row>
    <row r="1550" spans="2:36" ht="104.7" customHeight="1" x14ac:dyDescent="0.3">
      <c r="B1550" s="238"/>
      <c r="C1550" s="238"/>
      <c r="D1550" s="238"/>
      <c r="E1550" s="227"/>
      <c r="F1550" s="235"/>
      <c r="G1550" s="237"/>
      <c r="H1550" s="232"/>
      <c r="I1550" s="238"/>
      <c r="J1550" s="11" t="s">
        <v>111</v>
      </c>
      <c r="K1550" s="80" t="s">
        <v>712</v>
      </c>
      <c r="L1550" s="7" t="s">
        <v>85</v>
      </c>
      <c r="M1550" s="7">
        <v>3</v>
      </c>
      <c r="N1550" s="239"/>
      <c r="O1550" s="227"/>
      <c r="P1550" s="232"/>
      <c r="Q1550" s="232"/>
      <c r="R1550" s="232"/>
      <c r="S1550" s="238"/>
      <c r="T1550" s="238"/>
      <c r="U1550" s="240"/>
      <c r="V1550" s="250"/>
      <c r="W1550" s="239"/>
      <c r="X1550" s="239"/>
      <c r="Y1550" s="386"/>
      <c r="Z1550" s="239"/>
      <c r="AA1550" s="239"/>
      <c r="AB1550" s="294"/>
      <c r="AC1550" s="239"/>
      <c r="AD1550" s="239"/>
      <c r="AE1550" s="239"/>
      <c r="AF1550" s="238"/>
      <c r="AG1550" s="239"/>
      <c r="AH1550" s="239"/>
      <c r="AI1550" s="239"/>
      <c r="AJ1550" s="238"/>
    </row>
    <row r="1551" spans="2:36" ht="68.7" customHeight="1" x14ac:dyDescent="0.3">
      <c r="B1551" s="238"/>
      <c r="C1551" s="238"/>
      <c r="D1551" s="238"/>
      <c r="E1551" s="227"/>
      <c r="F1551" s="235"/>
      <c r="G1551" s="237"/>
      <c r="H1551" s="233"/>
      <c r="I1551" s="238"/>
      <c r="J1551" s="11" t="s">
        <v>127</v>
      </c>
      <c r="K1551" s="80" t="s">
        <v>638</v>
      </c>
      <c r="L1551" s="7" t="s">
        <v>85</v>
      </c>
      <c r="M1551" s="7">
        <v>30</v>
      </c>
      <c r="N1551" s="239"/>
      <c r="O1551" s="227"/>
      <c r="P1551" s="233"/>
      <c r="Q1551" s="233"/>
      <c r="R1551" s="233"/>
      <c r="S1551" s="238"/>
      <c r="T1551" s="238"/>
      <c r="U1551" s="240"/>
      <c r="V1551" s="250"/>
      <c r="W1551" s="239"/>
      <c r="X1551" s="239"/>
      <c r="Y1551" s="386"/>
      <c r="Z1551" s="239"/>
      <c r="AA1551" s="239"/>
      <c r="AB1551" s="294"/>
      <c r="AC1551" s="239"/>
      <c r="AD1551" s="239"/>
      <c r="AE1551" s="239"/>
      <c r="AF1551" s="238"/>
      <c r="AG1551" s="239"/>
      <c r="AH1551" s="239"/>
      <c r="AI1551" s="239"/>
      <c r="AJ1551" s="238"/>
    </row>
    <row r="1552" spans="2:36" ht="94.5" customHeight="1" x14ac:dyDescent="0.3">
      <c r="B1552" s="238" t="s">
        <v>698</v>
      </c>
      <c r="C1552" s="238" t="s">
        <v>729</v>
      </c>
      <c r="D1552" s="231" t="s">
        <v>66</v>
      </c>
      <c r="E1552" s="227" t="s">
        <v>67</v>
      </c>
      <c r="F1552" s="227" t="s">
        <v>132</v>
      </c>
      <c r="G1552" s="235" t="s">
        <v>704</v>
      </c>
      <c r="H1552" s="231" t="s">
        <v>70</v>
      </c>
      <c r="I1552" s="238" t="s">
        <v>98</v>
      </c>
      <c r="J1552" s="11" t="s">
        <v>113</v>
      </c>
      <c r="K1552" s="7" t="s">
        <v>114</v>
      </c>
      <c r="L1552" s="7" t="s">
        <v>115</v>
      </c>
      <c r="M1552" s="7">
        <v>2</v>
      </c>
      <c r="N1552" s="294" t="s">
        <v>707</v>
      </c>
      <c r="O1552" s="227" t="s">
        <v>714</v>
      </c>
      <c r="P1552" s="231" t="s">
        <v>75</v>
      </c>
      <c r="Q1552" s="231" t="s">
        <v>76</v>
      </c>
      <c r="R1552" s="231" t="s">
        <v>77</v>
      </c>
      <c r="S1552" s="238" t="s">
        <v>109</v>
      </c>
      <c r="T1552" s="240">
        <f>+V1552+Y1552</f>
        <v>151940</v>
      </c>
      <c r="U1552" s="347">
        <f>+T1552/M1553</f>
        <v>75970</v>
      </c>
      <c r="V1552" s="386">
        <v>129149</v>
      </c>
      <c r="W1552" s="239" t="s">
        <v>98</v>
      </c>
      <c r="X1552" s="239" t="s">
        <v>98</v>
      </c>
      <c r="Y1552" s="386">
        <v>22791</v>
      </c>
      <c r="Z1552" s="239" t="s">
        <v>98</v>
      </c>
      <c r="AA1552" s="239" t="s">
        <v>98</v>
      </c>
      <c r="AB1552" s="294">
        <v>12319.46</v>
      </c>
      <c r="AC1552" s="239" t="s">
        <v>80</v>
      </c>
      <c r="AD1552" s="239" t="s">
        <v>98</v>
      </c>
      <c r="AE1552" s="250">
        <f>+V1552+Y1552</f>
        <v>151940</v>
      </c>
      <c r="AF1552" s="238" t="s">
        <v>98</v>
      </c>
      <c r="AG1552" s="239" t="s">
        <v>33</v>
      </c>
      <c r="AH1552" s="239" t="s">
        <v>479</v>
      </c>
      <c r="AI1552" s="239" t="s">
        <v>229</v>
      </c>
      <c r="AJ1552" s="238"/>
    </row>
    <row r="1553" spans="2:36" ht="68.7" customHeight="1" x14ac:dyDescent="0.3">
      <c r="B1553" s="238"/>
      <c r="C1553" s="238"/>
      <c r="D1553" s="232"/>
      <c r="E1553" s="227"/>
      <c r="F1553" s="227"/>
      <c r="G1553" s="235"/>
      <c r="H1553" s="232"/>
      <c r="I1553" s="238"/>
      <c r="J1553" s="11" t="s">
        <v>116</v>
      </c>
      <c r="K1553" s="7" t="s">
        <v>117</v>
      </c>
      <c r="L1553" s="7" t="s">
        <v>85</v>
      </c>
      <c r="M1553" s="7">
        <v>2</v>
      </c>
      <c r="N1553" s="294"/>
      <c r="O1553" s="227"/>
      <c r="P1553" s="232"/>
      <c r="Q1553" s="232"/>
      <c r="R1553" s="232"/>
      <c r="S1553" s="238"/>
      <c r="T1553" s="238"/>
      <c r="U1553" s="277"/>
      <c r="V1553" s="386"/>
      <c r="W1553" s="239"/>
      <c r="X1553" s="239"/>
      <c r="Y1553" s="386"/>
      <c r="Z1553" s="239"/>
      <c r="AA1553" s="239"/>
      <c r="AB1553" s="294"/>
      <c r="AC1553" s="239"/>
      <c r="AD1553" s="239"/>
      <c r="AE1553" s="239"/>
      <c r="AF1553" s="238"/>
      <c r="AG1553" s="239"/>
      <c r="AH1553" s="239"/>
      <c r="AI1553" s="239"/>
      <c r="AJ1553" s="238"/>
    </row>
    <row r="1554" spans="2:36" ht="68.7" customHeight="1" x14ac:dyDescent="0.3">
      <c r="B1554" s="238"/>
      <c r="C1554" s="238"/>
      <c r="D1554" s="232"/>
      <c r="E1554" s="227"/>
      <c r="F1554" s="227"/>
      <c r="G1554" s="235"/>
      <c r="H1554" s="232"/>
      <c r="I1554" s="238"/>
      <c r="J1554" s="11" t="s">
        <v>208</v>
      </c>
      <c r="K1554" s="7" t="s">
        <v>118</v>
      </c>
      <c r="L1554" s="7" t="s">
        <v>119</v>
      </c>
      <c r="M1554" s="7">
        <v>2</v>
      </c>
      <c r="N1554" s="294"/>
      <c r="O1554" s="227"/>
      <c r="P1554" s="232"/>
      <c r="Q1554" s="232"/>
      <c r="R1554" s="232"/>
      <c r="S1554" s="238"/>
      <c r="T1554" s="238"/>
      <c r="U1554" s="277"/>
      <c r="V1554" s="386"/>
      <c r="W1554" s="239"/>
      <c r="X1554" s="239"/>
      <c r="Y1554" s="386"/>
      <c r="Z1554" s="239"/>
      <c r="AA1554" s="239"/>
      <c r="AB1554" s="294"/>
      <c r="AC1554" s="239"/>
      <c r="AD1554" s="239"/>
      <c r="AE1554" s="239"/>
      <c r="AF1554" s="238"/>
      <c r="AG1554" s="239"/>
      <c r="AH1554" s="239"/>
      <c r="AI1554" s="239"/>
      <c r="AJ1554" s="238"/>
    </row>
    <row r="1555" spans="2:36" ht="68.7" customHeight="1" x14ac:dyDescent="0.3">
      <c r="B1555" s="238"/>
      <c r="C1555" s="238"/>
      <c r="D1555" s="233"/>
      <c r="E1555" s="227"/>
      <c r="F1555" s="227"/>
      <c r="G1555" s="235"/>
      <c r="H1555" s="233"/>
      <c r="I1555" s="238"/>
      <c r="J1555" s="11" t="s">
        <v>120</v>
      </c>
      <c r="K1555" s="7" t="s">
        <v>121</v>
      </c>
      <c r="L1555" s="7" t="s">
        <v>119</v>
      </c>
      <c r="M1555" s="7">
        <v>2</v>
      </c>
      <c r="N1555" s="294"/>
      <c r="O1555" s="227"/>
      <c r="P1555" s="233"/>
      <c r="Q1555" s="233"/>
      <c r="R1555" s="233"/>
      <c r="S1555" s="238"/>
      <c r="T1555" s="238"/>
      <c r="U1555" s="277"/>
      <c r="V1555" s="386"/>
      <c r="W1555" s="239"/>
      <c r="X1555" s="239"/>
      <c r="Y1555" s="386"/>
      <c r="Z1555" s="239"/>
      <c r="AA1555" s="239"/>
      <c r="AB1555" s="294"/>
      <c r="AC1555" s="239"/>
      <c r="AD1555" s="239"/>
      <c r="AE1555" s="239"/>
      <c r="AF1555" s="238"/>
      <c r="AG1555" s="239"/>
      <c r="AH1555" s="239"/>
      <c r="AI1555" s="239"/>
      <c r="AJ1555" s="238"/>
    </row>
    <row r="1556" spans="2:36" ht="121.5" customHeight="1" x14ac:dyDescent="0.3">
      <c r="B1556" s="265" t="s">
        <v>699</v>
      </c>
      <c r="C1556" s="238" t="s">
        <v>1074</v>
      </c>
      <c r="D1556" s="238" t="s">
        <v>66</v>
      </c>
      <c r="E1556" s="227" t="s">
        <v>67</v>
      </c>
      <c r="F1556" s="235" t="s">
        <v>134</v>
      </c>
      <c r="G1556" s="237" t="s">
        <v>978</v>
      </c>
      <c r="H1556" s="231" t="s">
        <v>70</v>
      </c>
      <c r="I1556" s="238" t="s">
        <v>98</v>
      </c>
      <c r="J1556" s="11" t="s">
        <v>709</v>
      </c>
      <c r="K1556" s="80" t="s">
        <v>710</v>
      </c>
      <c r="L1556" s="86" t="s">
        <v>715</v>
      </c>
      <c r="M1556" s="52">
        <v>40</v>
      </c>
      <c r="N1556" s="391" t="s">
        <v>707</v>
      </c>
      <c r="O1556" s="227" t="s">
        <v>716</v>
      </c>
      <c r="P1556" s="231" t="s">
        <v>75</v>
      </c>
      <c r="Q1556" s="231" t="s">
        <v>76</v>
      </c>
      <c r="R1556" s="231" t="s">
        <v>77</v>
      </c>
      <c r="S1556" s="238" t="s">
        <v>109</v>
      </c>
      <c r="T1556" s="240">
        <f>+V1556+Y1556</f>
        <v>126260.03</v>
      </c>
      <c r="U1556" s="240">
        <v>21043.33</v>
      </c>
      <c r="V1556" s="250">
        <v>107321.03</v>
      </c>
      <c r="W1556" s="239" t="s">
        <v>98</v>
      </c>
      <c r="X1556" s="239" t="s">
        <v>98</v>
      </c>
      <c r="Y1556" s="579">
        <v>18939</v>
      </c>
      <c r="Z1556" s="239" t="s">
        <v>98</v>
      </c>
      <c r="AA1556" s="239" t="s">
        <v>98</v>
      </c>
      <c r="AB1556" s="579">
        <v>10237.299999999999</v>
      </c>
      <c r="AC1556" s="239" t="s">
        <v>149</v>
      </c>
      <c r="AD1556" s="239" t="s">
        <v>98</v>
      </c>
      <c r="AE1556" s="250">
        <f>+V1556+Y1556</f>
        <v>126260.03</v>
      </c>
      <c r="AF1556" s="238" t="s">
        <v>98</v>
      </c>
      <c r="AG1556" s="239" t="s">
        <v>33</v>
      </c>
      <c r="AH1556" s="239" t="s">
        <v>247</v>
      </c>
      <c r="AI1556" s="239" t="s">
        <v>250</v>
      </c>
      <c r="AJ1556" s="238"/>
    </row>
    <row r="1557" spans="2:36" ht="71.7" customHeight="1" x14ac:dyDescent="0.3">
      <c r="B1557" s="265"/>
      <c r="C1557" s="238"/>
      <c r="D1557" s="238"/>
      <c r="E1557" s="227"/>
      <c r="F1557" s="235"/>
      <c r="G1557" s="237"/>
      <c r="H1557" s="232"/>
      <c r="I1557" s="238"/>
      <c r="J1557" s="11" t="s">
        <v>111</v>
      </c>
      <c r="K1557" s="80" t="s">
        <v>712</v>
      </c>
      <c r="L1557" s="7" t="s">
        <v>85</v>
      </c>
      <c r="M1557" s="52">
        <v>6</v>
      </c>
      <c r="N1557" s="391"/>
      <c r="O1557" s="227"/>
      <c r="P1557" s="232"/>
      <c r="Q1557" s="232"/>
      <c r="R1557" s="232"/>
      <c r="S1557" s="238"/>
      <c r="T1557" s="238"/>
      <c r="U1557" s="240"/>
      <c r="V1557" s="250"/>
      <c r="W1557" s="239"/>
      <c r="X1557" s="239"/>
      <c r="Y1557" s="579"/>
      <c r="Z1557" s="239"/>
      <c r="AA1557" s="239"/>
      <c r="AB1557" s="579"/>
      <c r="AC1557" s="239"/>
      <c r="AD1557" s="239"/>
      <c r="AE1557" s="239"/>
      <c r="AF1557" s="238"/>
      <c r="AG1557" s="239"/>
      <c r="AH1557" s="239"/>
      <c r="AI1557" s="239"/>
      <c r="AJ1557" s="238"/>
    </row>
    <row r="1558" spans="2:36" ht="68.7" customHeight="1" x14ac:dyDescent="0.3">
      <c r="B1558" s="265"/>
      <c r="C1558" s="238"/>
      <c r="D1558" s="238"/>
      <c r="E1558" s="227"/>
      <c r="F1558" s="235"/>
      <c r="G1558" s="237"/>
      <c r="H1558" s="233"/>
      <c r="I1558" s="238"/>
      <c r="J1558" s="11" t="s">
        <v>127</v>
      </c>
      <c r="K1558" s="80" t="s">
        <v>638</v>
      </c>
      <c r="L1558" s="7" t="s">
        <v>85</v>
      </c>
      <c r="M1558" s="52">
        <v>59</v>
      </c>
      <c r="N1558" s="391"/>
      <c r="O1558" s="227"/>
      <c r="P1558" s="233"/>
      <c r="Q1558" s="233"/>
      <c r="R1558" s="233"/>
      <c r="S1558" s="238"/>
      <c r="T1558" s="238"/>
      <c r="U1558" s="653"/>
      <c r="V1558" s="400"/>
      <c r="W1558" s="239"/>
      <c r="X1558" s="239"/>
      <c r="Y1558" s="579"/>
      <c r="Z1558" s="239"/>
      <c r="AA1558" s="239"/>
      <c r="AB1558" s="579"/>
      <c r="AC1558" s="239"/>
      <c r="AD1558" s="239"/>
      <c r="AE1558" s="239"/>
      <c r="AF1558" s="238"/>
      <c r="AG1558" s="239"/>
      <c r="AH1558" s="391"/>
      <c r="AI1558" s="391"/>
      <c r="AJ1558" s="238"/>
    </row>
    <row r="1559" spans="2:36" ht="68.7" customHeight="1" x14ac:dyDescent="0.3">
      <c r="B1559" s="265" t="s">
        <v>700</v>
      </c>
      <c r="C1559" s="238" t="s">
        <v>730</v>
      </c>
      <c r="D1559" s="238" t="s">
        <v>66</v>
      </c>
      <c r="E1559" s="227" t="s">
        <v>67</v>
      </c>
      <c r="F1559" s="227" t="s">
        <v>134</v>
      </c>
      <c r="G1559" s="227" t="s">
        <v>705</v>
      </c>
      <c r="H1559" s="231" t="s">
        <v>70</v>
      </c>
      <c r="I1559" s="238" t="s">
        <v>98</v>
      </c>
      <c r="J1559" s="350" t="s">
        <v>127</v>
      </c>
      <c r="K1559" s="277" t="s">
        <v>638</v>
      </c>
      <c r="L1559" s="238" t="s">
        <v>85</v>
      </c>
      <c r="M1559" s="265">
        <v>30</v>
      </c>
      <c r="N1559" s="391" t="s">
        <v>707</v>
      </c>
      <c r="O1559" s="235" t="s">
        <v>716</v>
      </c>
      <c r="P1559" s="231" t="s">
        <v>75</v>
      </c>
      <c r="Q1559" s="231" t="s">
        <v>76</v>
      </c>
      <c r="R1559" s="231" t="s">
        <v>77</v>
      </c>
      <c r="S1559" s="238" t="s">
        <v>109</v>
      </c>
      <c r="T1559" s="240">
        <f>+V1559+Y1559</f>
        <v>64200.05</v>
      </c>
      <c r="U1559" s="240">
        <v>32100.02</v>
      </c>
      <c r="V1559" s="250">
        <v>54570.05</v>
      </c>
      <c r="W1559" s="239" t="s">
        <v>98</v>
      </c>
      <c r="X1559" s="239" t="s">
        <v>98</v>
      </c>
      <c r="Y1559" s="579">
        <v>9630</v>
      </c>
      <c r="Z1559" s="239" t="s">
        <v>98</v>
      </c>
      <c r="AA1559" s="239" t="s">
        <v>98</v>
      </c>
      <c r="AB1559" s="393">
        <v>5205.41</v>
      </c>
      <c r="AC1559" s="239" t="s">
        <v>149</v>
      </c>
      <c r="AD1559" s="239" t="s">
        <v>98</v>
      </c>
      <c r="AE1559" s="250">
        <f>+V1559+Y1559</f>
        <v>64200.05</v>
      </c>
      <c r="AF1559" s="238" t="s">
        <v>98</v>
      </c>
      <c r="AG1559" s="239" t="s">
        <v>33</v>
      </c>
      <c r="AH1559" s="239" t="s">
        <v>718</v>
      </c>
      <c r="AI1559" s="239" t="s">
        <v>719</v>
      </c>
      <c r="AJ1559" s="238"/>
    </row>
    <row r="1560" spans="2:36" ht="68.7" customHeight="1" x14ac:dyDescent="0.3">
      <c r="B1560" s="265"/>
      <c r="C1560" s="238"/>
      <c r="D1560" s="238"/>
      <c r="E1560" s="227"/>
      <c r="F1560" s="227"/>
      <c r="G1560" s="227"/>
      <c r="H1560" s="233"/>
      <c r="I1560" s="238"/>
      <c r="J1560" s="350"/>
      <c r="K1560" s="277"/>
      <c r="L1560" s="238"/>
      <c r="M1560" s="265"/>
      <c r="N1560" s="391"/>
      <c r="O1560" s="235"/>
      <c r="P1560" s="233"/>
      <c r="Q1560" s="233"/>
      <c r="R1560" s="233"/>
      <c r="S1560" s="238"/>
      <c r="T1560" s="238"/>
      <c r="U1560" s="653"/>
      <c r="V1560" s="400"/>
      <c r="W1560" s="239"/>
      <c r="X1560" s="239"/>
      <c r="Y1560" s="579"/>
      <c r="Z1560" s="239"/>
      <c r="AA1560" s="239"/>
      <c r="AB1560" s="393"/>
      <c r="AC1560" s="239"/>
      <c r="AD1560" s="239"/>
      <c r="AE1560" s="239"/>
      <c r="AF1560" s="238"/>
      <c r="AG1560" s="239"/>
      <c r="AH1560" s="391"/>
      <c r="AI1560" s="391"/>
      <c r="AJ1560" s="238"/>
    </row>
    <row r="1561" spans="2:36" ht="68.7" customHeight="1" x14ac:dyDescent="0.3">
      <c r="B1561" s="265" t="s">
        <v>701</v>
      </c>
      <c r="C1561" s="485" t="s">
        <v>1075</v>
      </c>
      <c r="D1561" s="238" t="s">
        <v>66</v>
      </c>
      <c r="E1561" s="227" t="s">
        <v>67</v>
      </c>
      <c r="F1561" s="227" t="s">
        <v>134</v>
      </c>
      <c r="G1561" s="227" t="s">
        <v>705</v>
      </c>
      <c r="H1561" s="231" t="s">
        <v>70</v>
      </c>
      <c r="I1561" s="238" t="s">
        <v>98</v>
      </c>
      <c r="J1561" s="350" t="s">
        <v>127</v>
      </c>
      <c r="K1561" s="277" t="s">
        <v>638</v>
      </c>
      <c r="L1561" s="238" t="s">
        <v>85</v>
      </c>
      <c r="M1561" s="265">
        <v>3</v>
      </c>
      <c r="N1561" s="393" t="s">
        <v>707</v>
      </c>
      <c r="O1561" s="227" t="s">
        <v>1076</v>
      </c>
      <c r="P1561" s="231" t="s">
        <v>75</v>
      </c>
      <c r="Q1561" s="231" t="s">
        <v>76</v>
      </c>
      <c r="R1561" s="231" t="s">
        <v>77</v>
      </c>
      <c r="S1561" s="238" t="s">
        <v>109</v>
      </c>
      <c r="T1561" s="240">
        <f>+V1561+Y1561</f>
        <v>38519.96</v>
      </c>
      <c r="U1561" s="346" t="s">
        <v>98</v>
      </c>
      <c r="V1561" s="386">
        <v>32741.96</v>
      </c>
      <c r="W1561" s="239" t="s">
        <v>98</v>
      </c>
      <c r="X1561" s="239" t="s">
        <v>98</v>
      </c>
      <c r="Y1561" s="579">
        <v>5778</v>
      </c>
      <c r="Z1561" s="239" t="s">
        <v>98</v>
      </c>
      <c r="AA1561" s="239" t="s">
        <v>98</v>
      </c>
      <c r="AB1561" s="393">
        <v>3123.24</v>
      </c>
      <c r="AC1561" s="239" t="s">
        <v>149</v>
      </c>
      <c r="AD1561" s="239" t="s">
        <v>98</v>
      </c>
      <c r="AE1561" s="250">
        <f>+V1561+Y1561</f>
        <v>38519.96</v>
      </c>
      <c r="AF1561" s="238" t="s">
        <v>98</v>
      </c>
      <c r="AG1561" s="239" t="s">
        <v>33</v>
      </c>
      <c r="AH1561" s="239" t="s">
        <v>720</v>
      </c>
      <c r="AI1561" s="239" t="s">
        <v>405</v>
      </c>
      <c r="AJ1561" s="238"/>
    </row>
    <row r="1562" spans="2:36" ht="68.7" customHeight="1" x14ac:dyDescent="0.3">
      <c r="B1562" s="265"/>
      <c r="C1562" s="485"/>
      <c r="D1562" s="238"/>
      <c r="E1562" s="227"/>
      <c r="F1562" s="227"/>
      <c r="G1562" s="227"/>
      <c r="H1562" s="233"/>
      <c r="I1562" s="238"/>
      <c r="J1562" s="350"/>
      <c r="K1562" s="277"/>
      <c r="L1562" s="238"/>
      <c r="M1562" s="265"/>
      <c r="N1562" s="393"/>
      <c r="O1562" s="227"/>
      <c r="P1562" s="233"/>
      <c r="Q1562" s="233"/>
      <c r="R1562" s="233"/>
      <c r="S1562" s="238"/>
      <c r="T1562" s="238"/>
      <c r="U1562" s="346"/>
      <c r="V1562" s="579"/>
      <c r="W1562" s="239"/>
      <c r="X1562" s="239"/>
      <c r="Y1562" s="579"/>
      <c r="Z1562" s="239"/>
      <c r="AA1562" s="239"/>
      <c r="AB1562" s="393"/>
      <c r="AC1562" s="239"/>
      <c r="AD1562" s="239"/>
      <c r="AE1562" s="239"/>
      <c r="AF1562" s="238"/>
      <c r="AG1562" s="239"/>
      <c r="AH1562" s="391"/>
      <c r="AI1562" s="391"/>
      <c r="AJ1562" s="238"/>
    </row>
    <row r="1563" spans="2:36" ht="116.1" customHeight="1" x14ac:dyDescent="0.3">
      <c r="B1563" s="265" t="s">
        <v>702</v>
      </c>
      <c r="C1563" s="238" t="s">
        <v>731</v>
      </c>
      <c r="D1563" s="238" t="s">
        <v>66</v>
      </c>
      <c r="E1563" s="227" t="s">
        <v>67</v>
      </c>
      <c r="F1563" s="235" t="s">
        <v>134</v>
      </c>
      <c r="G1563" s="237" t="s">
        <v>978</v>
      </c>
      <c r="H1563" s="231" t="s">
        <v>70</v>
      </c>
      <c r="I1563" s="238" t="s">
        <v>98</v>
      </c>
      <c r="J1563" s="11" t="s">
        <v>709</v>
      </c>
      <c r="K1563" s="80" t="s">
        <v>710</v>
      </c>
      <c r="L1563" s="86" t="s">
        <v>715</v>
      </c>
      <c r="M1563" s="52">
        <v>40</v>
      </c>
      <c r="N1563" s="239" t="s">
        <v>707</v>
      </c>
      <c r="O1563" s="238" t="s">
        <v>1077</v>
      </c>
      <c r="P1563" s="231" t="s">
        <v>75</v>
      </c>
      <c r="Q1563" s="231" t="s">
        <v>76</v>
      </c>
      <c r="R1563" s="231" t="s">
        <v>77</v>
      </c>
      <c r="S1563" s="238" t="s">
        <v>109</v>
      </c>
      <c r="T1563" s="240">
        <f>+V1563+Y1563</f>
        <v>117699.96</v>
      </c>
      <c r="U1563" s="240">
        <f>+T1563/M1564</f>
        <v>39233.32</v>
      </c>
      <c r="V1563" s="386">
        <v>100044.96</v>
      </c>
      <c r="W1563" s="239" t="s">
        <v>98</v>
      </c>
      <c r="X1563" s="239" t="s">
        <v>98</v>
      </c>
      <c r="Y1563" s="579">
        <v>17655</v>
      </c>
      <c r="Z1563" s="239" t="s">
        <v>98</v>
      </c>
      <c r="AA1563" s="239" t="s">
        <v>98</v>
      </c>
      <c r="AB1563" s="393">
        <v>9543.24</v>
      </c>
      <c r="AC1563" s="239" t="s">
        <v>149</v>
      </c>
      <c r="AD1563" s="239" t="s">
        <v>98</v>
      </c>
      <c r="AE1563" s="250">
        <f>+V1563+Y1563</f>
        <v>117699.96</v>
      </c>
      <c r="AF1563" s="238" t="s">
        <v>98</v>
      </c>
      <c r="AG1563" s="239" t="s">
        <v>33</v>
      </c>
      <c r="AH1563" s="239" t="s">
        <v>721</v>
      </c>
      <c r="AI1563" s="239" t="s">
        <v>406</v>
      </c>
      <c r="AJ1563" s="238"/>
    </row>
    <row r="1564" spans="2:36" ht="80.099999999999994" customHeight="1" x14ac:dyDescent="0.3">
      <c r="B1564" s="265"/>
      <c r="C1564" s="238"/>
      <c r="D1564" s="238"/>
      <c r="E1564" s="227"/>
      <c r="F1564" s="235"/>
      <c r="G1564" s="237"/>
      <c r="H1564" s="232"/>
      <c r="I1564" s="238"/>
      <c r="J1564" s="11" t="s">
        <v>111</v>
      </c>
      <c r="K1564" s="80" t="s">
        <v>712</v>
      </c>
      <c r="L1564" s="7" t="s">
        <v>85</v>
      </c>
      <c r="M1564" s="52">
        <v>3</v>
      </c>
      <c r="N1564" s="239"/>
      <c r="O1564" s="238"/>
      <c r="P1564" s="232"/>
      <c r="Q1564" s="232"/>
      <c r="R1564" s="232"/>
      <c r="S1564" s="238"/>
      <c r="T1564" s="238"/>
      <c r="U1564" s="240"/>
      <c r="V1564" s="386"/>
      <c r="W1564" s="239"/>
      <c r="X1564" s="239"/>
      <c r="Y1564" s="579"/>
      <c r="Z1564" s="239"/>
      <c r="AA1564" s="239"/>
      <c r="AB1564" s="393"/>
      <c r="AC1564" s="239"/>
      <c r="AD1564" s="239"/>
      <c r="AE1564" s="239"/>
      <c r="AF1564" s="238"/>
      <c r="AG1564" s="239"/>
      <c r="AH1564" s="239"/>
      <c r="AI1564" s="239"/>
      <c r="AJ1564" s="238"/>
    </row>
    <row r="1565" spans="2:36" ht="68.7" customHeight="1" x14ac:dyDescent="0.3">
      <c r="B1565" s="262"/>
      <c r="C1565" s="231"/>
      <c r="D1565" s="231"/>
      <c r="E1565" s="226"/>
      <c r="F1565" s="236"/>
      <c r="G1565" s="337"/>
      <c r="H1565" s="232"/>
      <c r="I1565" s="231"/>
      <c r="J1565" s="28" t="s">
        <v>127</v>
      </c>
      <c r="K1565" s="53" t="s">
        <v>638</v>
      </c>
      <c r="L1565" s="14" t="s">
        <v>85</v>
      </c>
      <c r="M1565" s="14">
        <v>55</v>
      </c>
      <c r="N1565" s="247"/>
      <c r="O1565" s="231"/>
      <c r="P1565" s="232"/>
      <c r="Q1565" s="232"/>
      <c r="R1565" s="232"/>
      <c r="S1565" s="231"/>
      <c r="T1565" s="231"/>
      <c r="U1565" s="241"/>
      <c r="V1565" s="244"/>
      <c r="W1565" s="247"/>
      <c r="X1565" s="247"/>
      <c r="Y1565" s="650"/>
      <c r="Z1565" s="247"/>
      <c r="AA1565" s="247"/>
      <c r="AB1565" s="408"/>
      <c r="AC1565" s="247"/>
      <c r="AD1565" s="247"/>
      <c r="AE1565" s="247"/>
      <c r="AF1565" s="231"/>
      <c r="AG1565" s="247"/>
      <c r="AH1565" s="247"/>
      <c r="AI1565" s="247"/>
      <c r="AJ1565" s="231"/>
    </row>
    <row r="1566" spans="2:36" ht="124.2" customHeight="1" x14ac:dyDescent="0.3">
      <c r="B1566" s="238" t="s">
        <v>972</v>
      </c>
      <c r="C1566" s="238" t="s">
        <v>728</v>
      </c>
      <c r="D1566" s="238" t="s">
        <v>66</v>
      </c>
      <c r="E1566" s="227" t="s">
        <v>67</v>
      </c>
      <c r="F1566" s="235" t="s">
        <v>134</v>
      </c>
      <c r="G1566" s="237" t="s">
        <v>978</v>
      </c>
      <c r="H1566" s="231" t="s">
        <v>70</v>
      </c>
      <c r="I1566" s="238" t="s">
        <v>98</v>
      </c>
      <c r="J1566" s="11" t="s">
        <v>709</v>
      </c>
      <c r="K1566" s="80" t="s">
        <v>710</v>
      </c>
      <c r="L1566" s="86" t="s">
        <v>711</v>
      </c>
      <c r="M1566" s="7">
        <v>40</v>
      </c>
      <c r="N1566" s="239" t="s">
        <v>707</v>
      </c>
      <c r="O1566" s="227" t="s">
        <v>1073</v>
      </c>
      <c r="P1566" s="231" t="s">
        <v>75</v>
      </c>
      <c r="Q1566" s="231" t="s">
        <v>76</v>
      </c>
      <c r="R1566" s="231" t="s">
        <v>77</v>
      </c>
      <c r="S1566" s="238" t="s">
        <v>109</v>
      </c>
      <c r="T1566" s="240">
        <f>+V1566+Y1566</f>
        <v>42807.63</v>
      </c>
      <c r="U1566" s="240">
        <f>+T1566/M1567</f>
        <v>21403.814999999999</v>
      </c>
      <c r="V1566" s="250">
        <v>36386.5</v>
      </c>
      <c r="W1566" s="239" t="s">
        <v>98</v>
      </c>
      <c r="X1566" s="239" t="s">
        <v>98</v>
      </c>
      <c r="Y1566" s="386">
        <v>6421.13</v>
      </c>
      <c r="Z1566" s="239" t="s">
        <v>98</v>
      </c>
      <c r="AA1566" s="239" t="s">
        <v>98</v>
      </c>
      <c r="AB1566" s="294">
        <v>3470.89</v>
      </c>
      <c r="AC1566" s="239" t="s">
        <v>149</v>
      </c>
      <c r="AD1566" s="239" t="s">
        <v>98</v>
      </c>
      <c r="AE1566" s="250">
        <f>+V1566+Y1566</f>
        <v>42807.63</v>
      </c>
      <c r="AF1566" s="238" t="s">
        <v>98</v>
      </c>
      <c r="AG1566" s="239" t="s">
        <v>33</v>
      </c>
      <c r="AH1566" s="239" t="s">
        <v>973</v>
      </c>
      <c r="AI1566" s="239" t="s">
        <v>250</v>
      </c>
      <c r="AJ1566" s="238"/>
    </row>
    <row r="1567" spans="2:36" ht="104.7" customHeight="1" x14ac:dyDescent="0.3">
      <c r="B1567" s="238"/>
      <c r="C1567" s="238"/>
      <c r="D1567" s="238"/>
      <c r="E1567" s="227"/>
      <c r="F1567" s="235"/>
      <c r="G1567" s="237"/>
      <c r="H1567" s="232"/>
      <c r="I1567" s="238"/>
      <c r="J1567" s="11" t="s">
        <v>111</v>
      </c>
      <c r="K1567" s="80" t="s">
        <v>712</v>
      </c>
      <c r="L1567" s="7" t="s">
        <v>85</v>
      </c>
      <c r="M1567" s="7">
        <v>2</v>
      </c>
      <c r="N1567" s="239"/>
      <c r="O1567" s="227"/>
      <c r="P1567" s="232"/>
      <c r="Q1567" s="232"/>
      <c r="R1567" s="232"/>
      <c r="S1567" s="238"/>
      <c r="T1567" s="238"/>
      <c r="U1567" s="240"/>
      <c r="V1567" s="250"/>
      <c r="W1567" s="239"/>
      <c r="X1567" s="239"/>
      <c r="Y1567" s="386"/>
      <c r="Z1567" s="239"/>
      <c r="AA1567" s="239"/>
      <c r="AB1567" s="294"/>
      <c r="AC1567" s="239"/>
      <c r="AD1567" s="239"/>
      <c r="AE1567" s="239"/>
      <c r="AF1567" s="238"/>
      <c r="AG1567" s="239"/>
      <c r="AH1567" s="239"/>
      <c r="AI1567" s="239"/>
      <c r="AJ1567" s="238"/>
    </row>
    <row r="1568" spans="2:36" ht="68.7" customHeight="1" x14ac:dyDescent="0.3">
      <c r="B1568" s="238"/>
      <c r="C1568" s="238"/>
      <c r="D1568" s="238"/>
      <c r="E1568" s="227"/>
      <c r="F1568" s="235"/>
      <c r="G1568" s="237"/>
      <c r="H1568" s="233"/>
      <c r="I1568" s="238"/>
      <c r="J1568" s="11" t="s">
        <v>127</v>
      </c>
      <c r="K1568" s="80" t="s">
        <v>638</v>
      </c>
      <c r="L1568" s="7" t="s">
        <v>85</v>
      </c>
      <c r="M1568" s="7">
        <v>20</v>
      </c>
      <c r="N1568" s="239"/>
      <c r="O1568" s="227"/>
      <c r="P1568" s="233"/>
      <c r="Q1568" s="233"/>
      <c r="R1568" s="233"/>
      <c r="S1568" s="238"/>
      <c r="T1568" s="238"/>
      <c r="U1568" s="240"/>
      <c r="V1568" s="250"/>
      <c r="W1568" s="239"/>
      <c r="X1568" s="239"/>
      <c r="Y1568" s="386"/>
      <c r="Z1568" s="239"/>
      <c r="AA1568" s="239"/>
      <c r="AB1568" s="294"/>
      <c r="AC1568" s="239"/>
      <c r="AD1568" s="239"/>
      <c r="AE1568" s="239"/>
      <c r="AF1568" s="238"/>
      <c r="AG1568" s="239"/>
      <c r="AH1568" s="239"/>
      <c r="AI1568" s="239"/>
      <c r="AJ1568" s="238"/>
    </row>
    <row r="1569" spans="2:36" ht="68.7" customHeight="1" x14ac:dyDescent="0.3">
      <c r="B1569" s="378" t="s">
        <v>893</v>
      </c>
      <c r="C1569" s="277" t="s">
        <v>904</v>
      </c>
      <c r="D1569" s="333" t="s">
        <v>66</v>
      </c>
      <c r="E1569" s="227" t="s">
        <v>67</v>
      </c>
      <c r="F1569" s="235" t="s">
        <v>134</v>
      </c>
      <c r="G1569" s="237" t="s">
        <v>978</v>
      </c>
      <c r="H1569" s="238" t="s">
        <v>70</v>
      </c>
      <c r="I1569" s="238" t="s">
        <v>98</v>
      </c>
      <c r="J1569" s="11" t="s">
        <v>709</v>
      </c>
      <c r="K1569" s="80" t="s">
        <v>710</v>
      </c>
      <c r="L1569" s="86" t="s">
        <v>715</v>
      </c>
      <c r="M1569" s="52">
        <v>40</v>
      </c>
      <c r="N1569" s="239" t="s">
        <v>707</v>
      </c>
      <c r="O1569" s="376" t="s">
        <v>579</v>
      </c>
      <c r="P1569" s="238" t="s">
        <v>75</v>
      </c>
      <c r="Q1569" s="238" t="s">
        <v>76</v>
      </c>
      <c r="R1569" s="238" t="s">
        <v>77</v>
      </c>
      <c r="S1569" s="238" t="s">
        <v>109</v>
      </c>
      <c r="T1569" s="240">
        <f>+V1569+Y1569</f>
        <v>237540</v>
      </c>
      <c r="U1569" s="240">
        <f>+T1569/M1570</f>
        <v>79180</v>
      </c>
      <c r="V1569" s="379">
        <v>201909</v>
      </c>
      <c r="W1569" s="239" t="s">
        <v>98</v>
      </c>
      <c r="X1569" s="239" t="s">
        <v>98</v>
      </c>
      <c r="Y1569" s="379">
        <v>35631</v>
      </c>
      <c r="Z1569" s="239" t="s">
        <v>98</v>
      </c>
      <c r="AA1569" s="239" t="s">
        <v>98</v>
      </c>
      <c r="AB1569" s="379">
        <v>19260</v>
      </c>
      <c r="AC1569" s="239" t="s">
        <v>149</v>
      </c>
      <c r="AD1569" s="239" t="s">
        <v>98</v>
      </c>
      <c r="AE1569" s="250">
        <f>+V1569+Y1569</f>
        <v>237540</v>
      </c>
      <c r="AF1569" s="238" t="s">
        <v>98</v>
      </c>
      <c r="AG1569" s="239" t="s">
        <v>33</v>
      </c>
      <c r="AH1569" s="330" t="s">
        <v>176</v>
      </c>
      <c r="AI1569" s="332" t="s">
        <v>179</v>
      </c>
      <c r="AJ1569" s="238"/>
    </row>
    <row r="1570" spans="2:36" ht="68.7" customHeight="1" x14ac:dyDescent="0.3">
      <c r="B1570" s="334"/>
      <c r="C1570" s="377"/>
      <c r="D1570" s="334"/>
      <c r="E1570" s="227"/>
      <c r="F1570" s="235"/>
      <c r="G1570" s="237"/>
      <c r="H1570" s="238"/>
      <c r="I1570" s="238"/>
      <c r="J1570" s="11" t="s">
        <v>111</v>
      </c>
      <c r="K1570" s="80" t="s">
        <v>712</v>
      </c>
      <c r="L1570" s="7" t="s">
        <v>85</v>
      </c>
      <c r="M1570" s="86">
        <v>3</v>
      </c>
      <c r="N1570" s="239"/>
      <c r="O1570" s="377"/>
      <c r="P1570" s="238"/>
      <c r="Q1570" s="238"/>
      <c r="R1570" s="238"/>
      <c r="S1570" s="238"/>
      <c r="T1570" s="238"/>
      <c r="U1570" s="240"/>
      <c r="V1570" s="380"/>
      <c r="W1570" s="239"/>
      <c r="X1570" s="239"/>
      <c r="Y1570" s="380"/>
      <c r="Z1570" s="239"/>
      <c r="AA1570" s="239"/>
      <c r="AB1570" s="380"/>
      <c r="AC1570" s="239"/>
      <c r="AD1570" s="239"/>
      <c r="AE1570" s="239"/>
      <c r="AF1570" s="238"/>
      <c r="AG1570" s="239"/>
      <c r="AH1570" s="331"/>
      <c r="AI1570" s="331"/>
      <c r="AJ1570" s="238"/>
    </row>
    <row r="1571" spans="2:36" ht="68.7" customHeight="1" x14ac:dyDescent="0.3">
      <c r="B1571" s="334"/>
      <c r="C1571" s="377"/>
      <c r="D1571" s="334"/>
      <c r="E1571" s="227"/>
      <c r="F1571" s="235"/>
      <c r="G1571" s="237"/>
      <c r="H1571" s="238"/>
      <c r="I1571" s="238"/>
      <c r="J1571" s="11" t="s">
        <v>127</v>
      </c>
      <c r="K1571" s="80" t="s">
        <v>638</v>
      </c>
      <c r="L1571" s="7" t="s">
        <v>85</v>
      </c>
      <c r="M1571" s="86">
        <v>111</v>
      </c>
      <c r="N1571" s="239"/>
      <c r="O1571" s="377"/>
      <c r="P1571" s="238"/>
      <c r="Q1571" s="238"/>
      <c r="R1571" s="238"/>
      <c r="S1571" s="238"/>
      <c r="T1571" s="238"/>
      <c r="U1571" s="240"/>
      <c r="V1571" s="380"/>
      <c r="W1571" s="239"/>
      <c r="X1571" s="239"/>
      <c r="Y1571" s="380"/>
      <c r="Z1571" s="239"/>
      <c r="AA1571" s="239"/>
      <c r="AB1571" s="380"/>
      <c r="AC1571" s="239"/>
      <c r="AD1571" s="239"/>
      <c r="AE1571" s="239"/>
      <c r="AF1571" s="238"/>
      <c r="AG1571" s="239"/>
      <c r="AH1571" s="331"/>
      <c r="AI1571" s="331"/>
      <c r="AJ1571" s="238"/>
    </row>
    <row r="1572" spans="2:36" ht="68.7" customHeight="1" x14ac:dyDescent="0.3">
      <c r="B1572" s="270" t="s">
        <v>1186</v>
      </c>
      <c r="C1572" s="329" t="s">
        <v>902</v>
      </c>
      <c r="D1572" s="323" t="s">
        <v>66</v>
      </c>
      <c r="E1572" s="322" t="s">
        <v>67</v>
      </c>
      <c r="F1572" s="323" t="s">
        <v>134</v>
      </c>
      <c r="G1572" s="348" t="s">
        <v>1082</v>
      </c>
      <c r="H1572" s="270" t="s">
        <v>70</v>
      </c>
      <c r="I1572" s="270" t="s">
        <v>98</v>
      </c>
      <c r="J1572" s="20" t="s">
        <v>709</v>
      </c>
      <c r="K1572" s="74" t="s">
        <v>710</v>
      </c>
      <c r="L1572" s="90" t="s">
        <v>715</v>
      </c>
      <c r="M1572" s="58">
        <v>40</v>
      </c>
      <c r="N1572" s="279" t="s">
        <v>707</v>
      </c>
      <c r="O1572" s="329" t="s">
        <v>579</v>
      </c>
      <c r="P1572" s="270" t="s">
        <v>75</v>
      </c>
      <c r="Q1572" s="270" t="s">
        <v>76</v>
      </c>
      <c r="R1572" s="270" t="s">
        <v>77</v>
      </c>
      <c r="S1572" s="270" t="s">
        <v>109</v>
      </c>
      <c r="T1572" s="327">
        <f>+V1572+Y1572</f>
        <v>57067</v>
      </c>
      <c r="U1572" s="327">
        <f>+T1572/M1573</f>
        <v>57067</v>
      </c>
      <c r="V1572" s="451">
        <v>48507</v>
      </c>
      <c r="W1572" s="279" t="s">
        <v>98</v>
      </c>
      <c r="X1572" s="279" t="s">
        <v>98</v>
      </c>
      <c r="Y1572" s="451">
        <v>8560</v>
      </c>
      <c r="Z1572" s="279" t="s">
        <v>98</v>
      </c>
      <c r="AA1572" s="279" t="s">
        <v>98</v>
      </c>
      <c r="AB1572" s="451">
        <v>4627</v>
      </c>
      <c r="AC1572" s="279" t="s">
        <v>149</v>
      </c>
      <c r="AD1572" s="279" t="s">
        <v>98</v>
      </c>
      <c r="AE1572" s="403">
        <f>+V1572+Y1572</f>
        <v>57067</v>
      </c>
      <c r="AF1572" s="270" t="s">
        <v>98</v>
      </c>
      <c r="AG1572" s="279" t="s">
        <v>33</v>
      </c>
      <c r="AH1572" s="654" t="s">
        <v>176</v>
      </c>
      <c r="AI1572" s="645" t="s">
        <v>179</v>
      </c>
      <c r="AJ1572" s="270"/>
    </row>
    <row r="1573" spans="2:36" ht="68.7" customHeight="1" x14ac:dyDescent="0.3">
      <c r="B1573" s="483"/>
      <c r="C1573" s="450"/>
      <c r="D1573" s="483"/>
      <c r="E1573" s="322"/>
      <c r="F1573" s="323"/>
      <c r="G1573" s="348"/>
      <c r="H1573" s="270"/>
      <c r="I1573" s="270"/>
      <c r="J1573" s="20" t="s">
        <v>111</v>
      </c>
      <c r="K1573" s="74" t="s">
        <v>712</v>
      </c>
      <c r="L1573" s="27" t="s">
        <v>85</v>
      </c>
      <c r="M1573" s="90">
        <v>1</v>
      </c>
      <c r="N1573" s="279"/>
      <c r="O1573" s="450"/>
      <c r="P1573" s="270"/>
      <c r="Q1573" s="270"/>
      <c r="R1573" s="270"/>
      <c r="S1573" s="270"/>
      <c r="T1573" s="270"/>
      <c r="U1573" s="327"/>
      <c r="V1573" s="452"/>
      <c r="W1573" s="279"/>
      <c r="X1573" s="279"/>
      <c r="Y1573" s="452"/>
      <c r="Z1573" s="279"/>
      <c r="AA1573" s="279"/>
      <c r="AB1573" s="452"/>
      <c r="AC1573" s="279"/>
      <c r="AD1573" s="279"/>
      <c r="AE1573" s="279"/>
      <c r="AF1573" s="270"/>
      <c r="AG1573" s="279"/>
      <c r="AH1573" s="646"/>
      <c r="AI1573" s="646"/>
      <c r="AJ1573" s="270"/>
    </row>
    <row r="1574" spans="2:36" ht="68.7" customHeight="1" x14ac:dyDescent="0.3">
      <c r="B1574" s="483"/>
      <c r="C1574" s="450"/>
      <c r="D1574" s="483"/>
      <c r="E1574" s="322"/>
      <c r="F1574" s="323"/>
      <c r="G1574" s="348"/>
      <c r="H1574" s="270"/>
      <c r="I1574" s="270"/>
      <c r="J1574" s="20" t="s">
        <v>127</v>
      </c>
      <c r="K1574" s="74" t="s">
        <v>638</v>
      </c>
      <c r="L1574" s="27" t="s">
        <v>85</v>
      </c>
      <c r="M1574" s="58">
        <v>26</v>
      </c>
      <c r="N1574" s="279"/>
      <c r="O1574" s="450"/>
      <c r="P1574" s="270"/>
      <c r="Q1574" s="270"/>
      <c r="R1574" s="270"/>
      <c r="S1574" s="270"/>
      <c r="T1574" s="270"/>
      <c r="U1574" s="327"/>
      <c r="V1574" s="452"/>
      <c r="W1574" s="279"/>
      <c r="X1574" s="279"/>
      <c r="Y1574" s="452"/>
      <c r="Z1574" s="279"/>
      <c r="AA1574" s="279"/>
      <c r="AB1574" s="452"/>
      <c r="AC1574" s="279"/>
      <c r="AD1574" s="279"/>
      <c r="AE1574" s="279"/>
      <c r="AF1574" s="270"/>
      <c r="AG1574" s="279"/>
      <c r="AH1574" s="646"/>
      <c r="AI1574" s="646"/>
      <c r="AJ1574" s="270"/>
    </row>
    <row r="1575" spans="2:36" ht="68.7" customHeight="1" x14ac:dyDescent="0.3">
      <c r="B1575" s="375" t="s">
        <v>894</v>
      </c>
      <c r="C1575" s="376" t="s">
        <v>903</v>
      </c>
      <c r="D1575" s="376" t="s">
        <v>66</v>
      </c>
      <c r="E1575" s="227" t="s">
        <v>67</v>
      </c>
      <c r="F1575" s="235" t="s">
        <v>134</v>
      </c>
      <c r="G1575" s="237" t="s">
        <v>978</v>
      </c>
      <c r="H1575" s="238" t="s">
        <v>70</v>
      </c>
      <c r="I1575" s="238" t="s">
        <v>98</v>
      </c>
      <c r="J1575" s="11" t="s">
        <v>709</v>
      </c>
      <c r="K1575" s="80" t="s">
        <v>710</v>
      </c>
      <c r="L1575" s="86" t="s">
        <v>715</v>
      </c>
      <c r="M1575" s="52">
        <v>40</v>
      </c>
      <c r="N1575" s="239" t="s">
        <v>707</v>
      </c>
      <c r="O1575" s="376" t="s">
        <v>582</v>
      </c>
      <c r="P1575" s="238" t="s">
        <v>75</v>
      </c>
      <c r="Q1575" s="238" t="s">
        <v>76</v>
      </c>
      <c r="R1575" s="238" t="s">
        <v>77</v>
      </c>
      <c r="S1575" s="238" t="s">
        <v>109</v>
      </c>
      <c r="T1575" s="240">
        <f>+V1575+Y1575</f>
        <v>107000</v>
      </c>
      <c r="U1575" s="240">
        <f>+T1575/M1576</f>
        <v>107000</v>
      </c>
      <c r="V1575" s="472">
        <v>90950</v>
      </c>
      <c r="W1575" s="239" t="s">
        <v>98</v>
      </c>
      <c r="X1575" s="239" t="s">
        <v>98</v>
      </c>
      <c r="Y1575" s="472">
        <v>16050</v>
      </c>
      <c r="Z1575" s="239" t="s">
        <v>98</v>
      </c>
      <c r="AA1575" s="239" t="s">
        <v>98</v>
      </c>
      <c r="AB1575" s="472">
        <v>8675.68</v>
      </c>
      <c r="AC1575" s="239" t="s">
        <v>149</v>
      </c>
      <c r="AD1575" s="239" t="s">
        <v>98</v>
      </c>
      <c r="AE1575" s="250">
        <f>+V1575+Y1575</f>
        <v>107000</v>
      </c>
      <c r="AF1575" s="238" t="s">
        <v>98</v>
      </c>
      <c r="AG1575" s="239" t="s">
        <v>33</v>
      </c>
      <c r="AH1575" s="651" t="s">
        <v>953</v>
      </c>
      <c r="AI1575" s="642" t="s">
        <v>246</v>
      </c>
      <c r="AJ1575" s="231"/>
    </row>
    <row r="1576" spans="2:36" ht="68.7" customHeight="1" x14ac:dyDescent="0.3">
      <c r="B1576" s="375"/>
      <c r="C1576" s="376"/>
      <c r="D1576" s="376"/>
      <c r="E1576" s="227"/>
      <c r="F1576" s="235"/>
      <c r="G1576" s="237"/>
      <c r="H1576" s="238"/>
      <c r="I1576" s="238"/>
      <c r="J1576" s="11" t="s">
        <v>111</v>
      </c>
      <c r="K1576" s="80" t="s">
        <v>712</v>
      </c>
      <c r="L1576" s="7" t="s">
        <v>85</v>
      </c>
      <c r="M1576" s="86">
        <v>1</v>
      </c>
      <c r="N1576" s="239"/>
      <c r="O1576" s="376"/>
      <c r="P1576" s="238"/>
      <c r="Q1576" s="238"/>
      <c r="R1576" s="238"/>
      <c r="S1576" s="238"/>
      <c r="T1576" s="238"/>
      <c r="U1576" s="240"/>
      <c r="V1576" s="473"/>
      <c r="W1576" s="239"/>
      <c r="X1576" s="239"/>
      <c r="Y1576" s="473"/>
      <c r="Z1576" s="239"/>
      <c r="AA1576" s="239"/>
      <c r="AB1576" s="473"/>
      <c r="AC1576" s="239"/>
      <c r="AD1576" s="239"/>
      <c r="AE1576" s="239"/>
      <c r="AF1576" s="238"/>
      <c r="AG1576" s="239"/>
      <c r="AH1576" s="643"/>
      <c r="AI1576" s="643"/>
      <c r="AJ1576" s="232"/>
    </row>
    <row r="1577" spans="2:36" ht="68.7" customHeight="1" x14ac:dyDescent="0.3">
      <c r="B1577" s="375"/>
      <c r="C1577" s="376"/>
      <c r="D1577" s="376"/>
      <c r="E1577" s="227"/>
      <c r="F1577" s="235"/>
      <c r="G1577" s="237"/>
      <c r="H1577" s="238"/>
      <c r="I1577" s="238"/>
      <c r="J1577" s="11" t="s">
        <v>127</v>
      </c>
      <c r="K1577" s="80" t="s">
        <v>638</v>
      </c>
      <c r="L1577" s="7" t="s">
        <v>85</v>
      </c>
      <c r="M1577" s="86">
        <v>50</v>
      </c>
      <c r="N1577" s="239"/>
      <c r="O1577" s="376"/>
      <c r="P1577" s="238"/>
      <c r="Q1577" s="238"/>
      <c r="R1577" s="238"/>
      <c r="S1577" s="238"/>
      <c r="T1577" s="238"/>
      <c r="U1577" s="240"/>
      <c r="V1577" s="474"/>
      <c r="W1577" s="239"/>
      <c r="X1577" s="239"/>
      <c r="Y1577" s="474"/>
      <c r="Z1577" s="239"/>
      <c r="AA1577" s="239"/>
      <c r="AB1577" s="474"/>
      <c r="AC1577" s="239"/>
      <c r="AD1577" s="239"/>
      <c r="AE1577" s="239"/>
      <c r="AF1577" s="238"/>
      <c r="AG1577" s="239"/>
      <c r="AH1577" s="644"/>
      <c r="AI1577" s="644"/>
      <c r="AJ1577" s="233"/>
    </row>
    <row r="1578" spans="2:36" ht="68.7" customHeight="1" x14ac:dyDescent="0.3">
      <c r="B1578" s="375" t="s">
        <v>895</v>
      </c>
      <c r="C1578" s="376" t="s">
        <v>902</v>
      </c>
      <c r="D1578" s="333" t="s">
        <v>66</v>
      </c>
      <c r="E1578" s="227" t="s">
        <v>67</v>
      </c>
      <c r="F1578" s="235" t="s">
        <v>134</v>
      </c>
      <c r="G1578" s="237" t="s">
        <v>978</v>
      </c>
      <c r="H1578" s="238" t="s">
        <v>70</v>
      </c>
      <c r="I1578" s="238" t="s">
        <v>98</v>
      </c>
      <c r="J1578" s="11" t="s">
        <v>709</v>
      </c>
      <c r="K1578" s="80" t="s">
        <v>710</v>
      </c>
      <c r="L1578" s="86" t="s">
        <v>715</v>
      </c>
      <c r="M1578" s="52">
        <v>40</v>
      </c>
      <c r="N1578" s="239" t="s">
        <v>707</v>
      </c>
      <c r="O1578" s="376" t="s">
        <v>579</v>
      </c>
      <c r="P1578" s="238" t="s">
        <v>75</v>
      </c>
      <c r="Q1578" s="238" t="s">
        <v>76</v>
      </c>
      <c r="R1578" s="238" t="s">
        <v>77</v>
      </c>
      <c r="S1578" s="238" t="s">
        <v>109</v>
      </c>
      <c r="T1578" s="240">
        <f>+V1578+Y1578</f>
        <v>171200</v>
      </c>
      <c r="U1578" s="240">
        <f>+T1578/M1579</f>
        <v>85600</v>
      </c>
      <c r="V1578" s="453">
        <v>145520</v>
      </c>
      <c r="W1578" s="239" t="s">
        <v>98</v>
      </c>
      <c r="X1578" s="239" t="s">
        <v>98</v>
      </c>
      <c r="Y1578" s="652">
        <v>25680</v>
      </c>
      <c r="Z1578" s="239" t="s">
        <v>98</v>
      </c>
      <c r="AA1578" s="239" t="s">
        <v>98</v>
      </c>
      <c r="AB1578" s="453">
        <v>13881.08</v>
      </c>
      <c r="AC1578" s="239" t="s">
        <v>149</v>
      </c>
      <c r="AD1578" s="239" t="s">
        <v>98</v>
      </c>
      <c r="AE1578" s="250">
        <f>+V1578+Y1578</f>
        <v>171200</v>
      </c>
      <c r="AF1578" s="238" t="s">
        <v>98</v>
      </c>
      <c r="AG1578" s="239" t="s">
        <v>33</v>
      </c>
      <c r="AH1578" s="642" t="s">
        <v>294</v>
      </c>
      <c r="AI1578" s="642" t="s">
        <v>246</v>
      </c>
      <c r="AJ1578" s="238"/>
    </row>
    <row r="1579" spans="2:36" ht="68.7" customHeight="1" x14ac:dyDescent="0.3">
      <c r="B1579" s="375"/>
      <c r="C1579" s="377"/>
      <c r="D1579" s="334"/>
      <c r="E1579" s="227"/>
      <c r="F1579" s="235"/>
      <c r="G1579" s="237"/>
      <c r="H1579" s="238"/>
      <c r="I1579" s="238"/>
      <c r="J1579" s="11" t="s">
        <v>111</v>
      </c>
      <c r="K1579" s="80" t="s">
        <v>712</v>
      </c>
      <c r="L1579" s="7" t="s">
        <v>85</v>
      </c>
      <c r="M1579" s="52">
        <v>2</v>
      </c>
      <c r="N1579" s="239"/>
      <c r="O1579" s="377"/>
      <c r="P1579" s="238"/>
      <c r="Q1579" s="238"/>
      <c r="R1579" s="238"/>
      <c r="S1579" s="238"/>
      <c r="T1579" s="238"/>
      <c r="U1579" s="240"/>
      <c r="V1579" s="380"/>
      <c r="W1579" s="239"/>
      <c r="X1579" s="239"/>
      <c r="Y1579" s="380"/>
      <c r="Z1579" s="239"/>
      <c r="AA1579" s="239"/>
      <c r="AB1579" s="380"/>
      <c r="AC1579" s="239"/>
      <c r="AD1579" s="239"/>
      <c r="AE1579" s="239"/>
      <c r="AF1579" s="238"/>
      <c r="AG1579" s="239"/>
      <c r="AH1579" s="643"/>
      <c r="AI1579" s="643"/>
      <c r="AJ1579" s="238"/>
    </row>
    <row r="1580" spans="2:36" ht="68.7" customHeight="1" x14ac:dyDescent="0.3">
      <c r="B1580" s="375"/>
      <c r="C1580" s="377"/>
      <c r="D1580" s="334"/>
      <c r="E1580" s="227"/>
      <c r="F1580" s="235"/>
      <c r="G1580" s="237"/>
      <c r="H1580" s="238"/>
      <c r="I1580" s="238"/>
      <c r="J1580" s="11" t="s">
        <v>127</v>
      </c>
      <c r="K1580" s="80" t="s">
        <v>638</v>
      </c>
      <c r="L1580" s="7" t="s">
        <v>85</v>
      </c>
      <c r="M1580" s="52">
        <v>80</v>
      </c>
      <c r="N1580" s="239"/>
      <c r="O1580" s="377"/>
      <c r="P1580" s="238"/>
      <c r="Q1580" s="238"/>
      <c r="R1580" s="238"/>
      <c r="S1580" s="238"/>
      <c r="T1580" s="238"/>
      <c r="U1580" s="240"/>
      <c r="V1580" s="380"/>
      <c r="W1580" s="239"/>
      <c r="X1580" s="239"/>
      <c r="Y1580" s="380"/>
      <c r="Z1580" s="239"/>
      <c r="AA1580" s="239"/>
      <c r="AB1580" s="380"/>
      <c r="AC1580" s="239"/>
      <c r="AD1580" s="239"/>
      <c r="AE1580" s="239"/>
      <c r="AF1580" s="238"/>
      <c r="AG1580" s="239"/>
      <c r="AH1580" s="644"/>
      <c r="AI1580" s="644"/>
      <c r="AJ1580" s="238"/>
    </row>
    <row r="1581" spans="2:36" ht="68.7" customHeight="1" x14ac:dyDescent="0.3">
      <c r="B1581" s="632" t="s">
        <v>1185</v>
      </c>
      <c r="C1581" s="449" t="s">
        <v>901</v>
      </c>
      <c r="D1581" s="449" t="s">
        <v>66</v>
      </c>
      <c r="E1581" s="322" t="s">
        <v>67</v>
      </c>
      <c r="F1581" s="323" t="s">
        <v>134</v>
      </c>
      <c r="G1581" s="348" t="s">
        <v>1082</v>
      </c>
      <c r="H1581" s="270" t="s">
        <v>70</v>
      </c>
      <c r="I1581" s="270" t="s">
        <v>98</v>
      </c>
      <c r="J1581" s="20" t="s">
        <v>709</v>
      </c>
      <c r="K1581" s="74" t="s">
        <v>710</v>
      </c>
      <c r="L1581" s="90" t="s">
        <v>715</v>
      </c>
      <c r="M1581" s="58">
        <v>40</v>
      </c>
      <c r="N1581" s="279" t="s">
        <v>707</v>
      </c>
      <c r="O1581" s="449" t="s">
        <v>897</v>
      </c>
      <c r="P1581" s="270" t="s">
        <v>75</v>
      </c>
      <c r="Q1581" s="270" t="s">
        <v>76</v>
      </c>
      <c r="R1581" s="270" t="s">
        <v>77</v>
      </c>
      <c r="S1581" s="270" t="s">
        <v>109</v>
      </c>
      <c r="T1581" s="327">
        <f>+V1581+Y1581</f>
        <v>132680</v>
      </c>
      <c r="U1581" s="327">
        <f>+T1581/M1582</f>
        <v>132680</v>
      </c>
      <c r="V1581" s="633">
        <v>112778</v>
      </c>
      <c r="W1581" s="279" t="s">
        <v>98</v>
      </c>
      <c r="X1581" s="279" t="s">
        <v>98</v>
      </c>
      <c r="Y1581" s="633">
        <v>19902</v>
      </c>
      <c r="Z1581" s="279" t="s">
        <v>98</v>
      </c>
      <c r="AA1581" s="279" t="s">
        <v>98</v>
      </c>
      <c r="AB1581" s="633">
        <v>10757.84</v>
      </c>
      <c r="AC1581" s="279" t="s">
        <v>149</v>
      </c>
      <c r="AD1581" s="279" t="s">
        <v>98</v>
      </c>
      <c r="AE1581" s="403">
        <f>+V1581+Y1581</f>
        <v>132680</v>
      </c>
      <c r="AF1581" s="270" t="s">
        <v>98</v>
      </c>
      <c r="AG1581" s="279" t="s">
        <v>33</v>
      </c>
      <c r="AH1581" s="645" t="s">
        <v>294</v>
      </c>
      <c r="AI1581" s="645" t="s">
        <v>246</v>
      </c>
      <c r="AJ1581" s="270"/>
    </row>
    <row r="1582" spans="2:36" ht="68.7" customHeight="1" x14ac:dyDescent="0.3">
      <c r="B1582" s="483"/>
      <c r="C1582" s="450"/>
      <c r="D1582" s="483"/>
      <c r="E1582" s="322"/>
      <c r="F1582" s="323"/>
      <c r="G1582" s="348"/>
      <c r="H1582" s="270"/>
      <c r="I1582" s="270"/>
      <c r="J1582" s="20" t="s">
        <v>111</v>
      </c>
      <c r="K1582" s="74" t="s">
        <v>712</v>
      </c>
      <c r="L1582" s="27" t="s">
        <v>85</v>
      </c>
      <c r="M1582" s="90">
        <v>1</v>
      </c>
      <c r="N1582" s="279"/>
      <c r="O1582" s="450"/>
      <c r="P1582" s="270"/>
      <c r="Q1582" s="270"/>
      <c r="R1582" s="270"/>
      <c r="S1582" s="270"/>
      <c r="T1582" s="270"/>
      <c r="U1582" s="327"/>
      <c r="V1582" s="452"/>
      <c r="W1582" s="279"/>
      <c r="X1582" s="279"/>
      <c r="Y1582" s="452"/>
      <c r="Z1582" s="279"/>
      <c r="AA1582" s="279"/>
      <c r="AB1582" s="452"/>
      <c r="AC1582" s="279"/>
      <c r="AD1582" s="279"/>
      <c r="AE1582" s="279"/>
      <c r="AF1582" s="270"/>
      <c r="AG1582" s="279"/>
      <c r="AH1582" s="646"/>
      <c r="AI1582" s="646"/>
      <c r="AJ1582" s="270"/>
    </row>
    <row r="1583" spans="2:36" ht="68.7" customHeight="1" x14ac:dyDescent="0.3">
      <c r="B1583" s="483"/>
      <c r="C1583" s="450"/>
      <c r="D1583" s="483"/>
      <c r="E1583" s="322"/>
      <c r="F1583" s="323"/>
      <c r="G1583" s="348"/>
      <c r="H1583" s="270"/>
      <c r="I1583" s="270"/>
      <c r="J1583" s="20" t="s">
        <v>127</v>
      </c>
      <c r="K1583" s="74" t="s">
        <v>638</v>
      </c>
      <c r="L1583" s="27" t="s">
        <v>85</v>
      </c>
      <c r="M1583" s="90">
        <v>62</v>
      </c>
      <c r="N1583" s="279"/>
      <c r="O1583" s="450"/>
      <c r="P1583" s="270"/>
      <c r="Q1583" s="270"/>
      <c r="R1583" s="270"/>
      <c r="S1583" s="270"/>
      <c r="T1583" s="270"/>
      <c r="U1583" s="327"/>
      <c r="V1583" s="452"/>
      <c r="W1583" s="279"/>
      <c r="X1583" s="279"/>
      <c r="Y1583" s="452"/>
      <c r="Z1583" s="279"/>
      <c r="AA1583" s="279"/>
      <c r="AB1583" s="452"/>
      <c r="AC1583" s="279"/>
      <c r="AD1583" s="279"/>
      <c r="AE1583" s="279"/>
      <c r="AF1583" s="270"/>
      <c r="AG1583" s="279"/>
      <c r="AH1583" s="646"/>
      <c r="AI1583" s="646"/>
      <c r="AJ1583" s="270"/>
    </row>
    <row r="1584" spans="2:36" s="149" customFormat="1" ht="68.7" customHeight="1" x14ac:dyDescent="0.3">
      <c r="B1584" s="632" t="s">
        <v>1078</v>
      </c>
      <c r="C1584" s="449" t="s">
        <v>900</v>
      </c>
      <c r="D1584" s="449" t="s">
        <v>66</v>
      </c>
      <c r="E1584" s="322" t="s">
        <v>67</v>
      </c>
      <c r="F1584" s="322" t="s">
        <v>132</v>
      </c>
      <c r="G1584" s="323" t="s">
        <v>704</v>
      </c>
      <c r="H1584" s="270" t="s">
        <v>70</v>
      </c>
      <c r="I1584" s="270" t="s">
        <v>98</v>
      </c>
      <c r="J1584" s="20" t="s">
        <v>113</v>
      </c>
      <c r="K1584" s="27" t="s">
        <v>114</v>
      </c>
      <c r="L1584" s="27" t="s">
        <v>115</v>
      </c>
      <c r="M1584" s="27">
        <v>1</v>
      </c>
      <c r="N1584" s="326" t="s">
        <v>707</v>
      </c>
      <c r="O1584" s="449" t="s">
        <v>910</v>
      </c>
      <c r="P1584" s="270" t="s">
        <v>75</v>
      </c>
      <c r="Q1584" s="270" t="s">
        <v>76</v>
      </c>
      <c r="R1584" s="270" t="s">
        <v>77</v>
      </c>
      <c r="S1584" s="270" t="s">
        <v>109</v>
      </c>
      <c r="T1584" s="327">
        <f>+V1584+Y1584</f>
        <v>75970</v>
      </c>
      <c r="U1584" s="328">
        <f>+T1584/M1585</f>
        <v>75970</v>
      </c>
      <c r="V1584" s="633">
        <v>64574.5</v>
      </c>
      <c r="W1584" s="279" t="s">
        <v>98</v>
      </c>
      <c r="X1584" s="279" t="s">
        <v>98</v>
      </c>
      <c r="Y1584" s="633">
        <v>11395.5</v>
      </c>
      <c r="Z1584" s="279" t="s">
        <v>98</v>
      </c>
      <c r="AA1584" s="279" t="s">
        <v>98</v>
      </c>
      <c r="AB1584" s="633">
        <v>6159.73</v>
      </c>
      <c r="AC1584" s="279" t="s">
        <v>80</v>
      </c>
      <c r="AD1584" s="279" t="s">
        <v>98</v>
      </c>
      <c r="AE1584" s="403">
        <f>+V1584+Y1584</f>
        <v>75970</v>
      </c>
      <c r="AF1584" s="270" t="s">
        <v>98</v>
      </c>
      <c r="AG1584" s="279" t="s">
        <v>33</v>
      </c>
      <c r="AH1584" s="645" t="s">
        <v>247</v>
      </c>
      <c r="AI1584" s="645" t="s">
        <v>252</v>
      </c>
      <c r="AJ1584" s="270"/>
    </row>
    <row r="1585" spans="2:36" s="149" customFormat="1" ht="68.7" customHeight="1" x14ac:dyDescent="0.3">
      <c r="B1585" s="483"/>
      <c r="C1585" s="450"/>
      <c r="D1585" s="483"/>
      <c r="E1585" s="322"/>
      <c r="F1585" s="322"/>
      <c r="G1585" s="323"/>
      <c r="H1585" s="270"/>
      <c r="I1585" s="270"/>
      <c r="J1585" s="20" t="s">
        <v>116</v>
      </c>
      <c r="K1585" s="27" t="s">
        <v>117</v>
      </c>
      <c r="L1585" s="27" t="s">
        <v>85</v>
      </c>
      <c r="M1585" s="27">
        <v>1</v>
      </c>
      <c r="N1585" s="326"/>
      <c r="O1585" s="450"/>
      <c r="P1585" s="270"/>
      <c r="Q1585" s="270"/>
      <c r="R1585" s="270"/>
      <c r="S1585" s="270"/>
      <c r="T1585" s="270"/>
      <c r="U1585" s="329"/>
      <c r="V1585" s="452"/>
      <c r="W1585" s="279"/>
      <c r="X1585" s="279"/>
      <c r="Y1585" s="452"/>
      <c r="Z1585" s="279"/>
      <c r="AA1585" s="279"/>
      <c r="AB1585" s="452"/>
      <c r="AC1585" s="279"/>
      <c r="AD1585" s="279"/>
      <c r="AE1585" s="279"/>
      <c r="AF1585" s="270"/>
      <c r="AG1585" s="279"/>
      <c r="AH1585" s="646"/>
      <c r="AI1585" s="646"/>
      <c r="AJ1585" s="270"/>
    </row>
    <row r="1586" spans="2:36" s="149" customFormat="1" ht="68.7" customHeight="1" x14ac:dyDescent="0.3">
      <c r="B1586" s="483"/>
      <c r="C1586" s="450"/>
      <c r="D1586" s="483"/>
      <c r="E1586" s="322"/>
      <c r="F1586" s="322"/>
      <c r="G1586" s="323"/>
      <c r="H1586" s="270"/>
      <c r="I1586" s="270"/>
      <c r="J1586" s="20" t="s">
        <v>208</v>
      </c>
      <c r="K1586" s="27" t="s">
        <v>118</v>
      </c>
      <c r="L1586" s="27" t="s">
        <v>119</v>
      </c>
      <c r="M1586" s="27">
        <v>1</v>
      </c>
      <c r="N1586" s="326"/>
      <c r="O1586" s="450"/>
      <c r="P1586" s="270"/>
      <c r="Q1586" s="270"/>
      <c r="R1586" s="270"/>
      <c r="S1586" s="270"/>
      <c r="T1586" s="270"/>
      <c r="U1586" s="329"/>
      <c r="V1586" s="452"/>
      <c r="W1586" s="279"/>
      <c r="X1586" s="279"/>
      <c r="Y1586" s="452"/>
      <c r="Z1586" s="279"/>
      <c r="AA1586" s="279"/>
      <c r="AB1586" s="452"/>
      <c r="AC1586" s="279"/>
      <c r="AD1586" s="279"/>
      <c r="AE1586" s="279"/>
      <c r="AF1586" s="270"/>
      <c r="AG1586" s="279"/>
      <c r="AH1586" s="646"/>
      <c r="AI1586" s="646"/>
      <c r="AJ1586" s="270"/>
    </row>
    <row r="1587" spans="2:36" s="149" customFormat="1" ht="68.7" customHeight="1" x14ac:dyDescent="0.3">
      <c r="B1587" s="483"/>
      <c r="C1587" s="450"/>
      <c r="D1587" s="483"/>
      <c r="E1587" s="322"/>
      <c r="F1587" s="322"/>
      <c r="G1587" s="323"/>
      <c r="H1587" s="270"/>
      <c r="I1587" s="270"/>
      <c r="J1587" s="20" t="s">
        <v>120</v>
      </c>
      <c r="K1587" s="27" t="s">
        <v>121</v>
      </c>
      <c r="L1587" s="27" t="s">
        <v>119</v>
      </c>
      <c r="M1587" s="27">
        <v>1</v>
      </c>
      <c r="N1587" s="326"/>
      <c r="O1587" s="450"/>
      <c r="P1587" s="270"/>
      <c r="Q1587" s="270"/>
      <c r="R1587" s="270"/>
      <c r="S1587" s="270"/>
      <c r="T1587" s="270"/>
      <c r="U1587" s="329"/>
      <c r="V1587" s="452"/>
      <c r="W1587" s="279"/>
      <c r="X1587" s="279"/>
      <c r="Y1587" s="452"/>
      <c r="Z1587" s="279"/>
      <c r="AA1587" s="279"/>
      <c r="AB1587" s="452"/>
      <c r="AC1587" s="279"/>
      <c r="AD1587" s="279"/>
      <c r="AE1587" s="279"/>
      <c r="AF1587" s="270"/>
      <c r="AG1587" s="279"/>
      <c r="AH1587" s="646"/>
      <c r="AI1587" s="646"/>
      <c r="AJ1587" s="270"/>
    </row>
    <row r="1588" spans="2:36" ht="136.5" customHeight="1" x14ac:dyDescent="0.3">
      <c r="B1588" s="270" t="s">
        <v>1184</v>
      </c>
      <c r="C1588" s="329" t="s">
        <v>899</v>
      </c>
      <c r="D1588" s="323" t="s">
        <v>66</v>
      </c>
      <c r="E1588" s="322" t="s">
        <v>67</v>
      </c>
      <c r="F1588" s="323" t="s">
        <v>134</v>
      </c>
      <c r="G1588" s="348" t="s">
        <v>1082</v>
      </c>
      <c r="H1588" s="270" t="s">
        <v>70</v>
      </c>
      <c r="I1588" s="270" t="s">
        <v>98</v>
      </c>
      <c r="J1588" s="20" t="s">
        <v>709</v>
      </c>
      <c r="K1588" s="74" t="s">
        <v>710</v>
      </c>
      <c r="L1588" s="90" t="s">
        <v>715</v>
      </c>
      <c r="M1588" s="58">
        <v>40</v>
      </c>
      <c r="N1588" s="279" t="s">
        <v>707</v>
      </c>
      <c r="O1588" s="329" t="s">
        <v>898</v>
      </c>
      <c r="P1588" s="270" t="s">
        <v>75</v>
      </c>
      <c r="Q1588" s="270" t="s">
        <v>76</v>
      </c>
      <c r="R1588" s="270" t="s">
        <v>77</v>
      </c>
      <c r="S1588" s="270" t="s">
        <v>109</v>
      </c>
      <c r="T1588" s="327">
        <f>+V1588+Y1588</f>
        <v>25680</v>
      </c>
      <c r="U1588" s="327">
        <f>+T1588/2</f>
        <v>12840</v>
      </c>
      <c r="V1588" s="451">
        <v>21828</v>
      </c>
      <c r="W1588" s="279" t="s">
        <v>98</v>
      </c>
      <c r="X1588" s="279" t="s">
        <v>98</v>
      </c>
      <c r="Y1588" s="451">
        <v>3852</v>
      </c>
      <c r="Z1588" s="279" t="s">
        <v>98</v>
      </c>
      <c r="AA1588" s="279" t="s">
        <v>98</v>
      </c>
      <c r="AB1588" s="451">
        <v>4164.32</v>
      </c>
      <c r="AC1588" s="279" t="s">
        <v>149</v>
      </c>
      <c r="AD1588" s="279" t="s">
        <v>98</v>
      </c>
      <c r="AE1588" s="403">
        <f>+V1588+Y1588</f>
        <v>25680</v>
      </c>
      <c r="AF1588" s="270" t="s">
        <v>98</v>
      </c>
      <c r="AG1588" s="279" t="s">
        <v>33</v>
      </c>
      <c r="AH1588" s="407" t="s">
        <v>161</v>
      </c>
      <c r="AI1588" s="407" t="s">
        <v>294</v>
      </c>
      <c r="AJ1588" s="270"/>
    </row>
    <row r="1589" spans="2:36" ht="68.7" customHeight="1" x14ac:dyDescent="0.3">
      <c r="B1589" s="483"/>
      <c r="C1589" s="450"/>
      <c r="D1589" s="483"/>
      <c r="E1589" s="322"/>
      <c r="F1589" s="323"/>
      <c r="G1589" s="348"/>
      <c r="H1589" s="270"/>
      <c r="I1589" s="270"/>
      <c r="J1589" s="20" t="s">
        <v>127</v>
      </c>
      <c r="K1589" s="74" t="s">
        <v>638</v>
      </c>
      <c r="L1589" s="27" t="s">
        <v>85</v>
      </c>
      <c r="M1589" s="27">
        <v>2</v>
      </c>
      <c r="N1589" s="279"/>
      <c r="O1589" s="450"/>
      <c r="P1589" s="270"/>
      <c r="Q1589" s="270"/>
      <c r="R1589" s="270"/>
      <c r="S1589" s="270"/>
      <c r="T1589" s="270"/>
      <c r="U1589" s="327"/>
      <c r="V1589" s="452"/>
      <c r="W1589" s="279"/>
      <c r="X1589" s="279"/>
      <c r="Y1589" s="452"/>
      <c r="Z1589" s="279"/>
      <c r="AA1589" s="279"/>
      <c r="AB1589" s="452"/>
      <c r="AC1589" s="279"/>
      <c r="AD1589" s="279"/>
      <c r="AE1589" s="279"/>
      <c r="AF1589" s="270"/>
      <c r="AG1589" s="279"/>
      <c r="AH1589" s="646"/>
      <c r="AI1589" s="646"/>
      <c r="AJ1589" s="270"/>
    </row>
    <row r="1590" spans="2:36" ht="68.7" customHeight="1" x14ac:dyDescent="0.3">
      <c r="B1590" s="375" t="s">
        <v>896</v>
      </c>
      <c r="C1590" s="376" t="s">
        <v>900</v>
      </c>
      <c r="D1590" s="376" t="s">
        <v>66</v>
      </c>
      <c r="E1590" s="227" t="s">
        <v>67</v>
      </c>
      <c r="F1590" s="227" t="s">
        <v>132</v>
      </c>
      <c r="G1590" s="235" t="s">
        <v>704</v>
      </c>
      <c r="H1590" s="238" t="s">
        <v>70</v>
      </c>
      <c r="I1590" s="238" t="s">
        <v>98</v>
      </c>
      <c r="J1590" s="11" t="s">
        <v>113</v>
      </c>
      <c r="K1590" s="7" t="s">
        <v>114</v>
      </c>
      <c r="L1590" s="7" t="s">
        <v>115</v>
      </c>
      <c r="M1590" s="7">
        <v>2</v>
      </c>
      <c r="N1590" s="294" t="s">
        <v>707</v>
      </c>
      <c r="O1590" s="376" t="s">
        <v>910</v>
      </c>
      <c r="P1590" s="238" t="s">
        <v>75</v>
      </c>
      <c r="Q1590" s="238" t="s">
        <v>76</v>
      </c>
      <c r="R1590" s="238" t="s">
        <v>77</v>
      </c>
      <c r="S1590" s="238" t="s">
        <v>109</v>
      </c>
      <c r="T1590" s="240">
        <f>+V1590+Y1590</f>
        <v>151940</v>
      </c>
      <c r="U1590" s="347">
        <f>+T1590/M1591</f>
        <v>50646.666666666664</v>
      </c>
      <c r="V1590" s="453">
        <v>129149</v>
      </c>
      <c r="W1590" s="239" t="s">
        <v>98</v>
      </c>
      <c r="X1590" s="239" t="s">
        <v>98</v>
      </c>
      <c r="Y1590" s="453">
        <v>22791</v>
      </c>
      <c r="Z1590" s="239" t="s">
        <v>98</v>
      </c>
      <c r="AA1590" s="239" t="s">
        <v>98</v>
      </c>
      <c r="AB1590" s="453">
        <v>12319.46</v>
      </c>
      <c r="AC1590" s="239" t="s">
        <v>80</v>
      </c>
      <c r="AD1590" s="239" t="s">
        <v>98</v>
      </c>
      <c r="AE1590" s="250">
        <f>+V1590+Y1590</f>
        <v>151940</v>
      </c>
      <c r="AF1590" s="238" t="s">
        <v>98</v>
      </c>
      <c r="AG1590" s="239" t="s">
        <v>33</v>
      </c>
      <c r="AH1590" s="332" t="s">
        <v>250</v>
      </c>
      <c r="AI1590" s="332" t="s">
        <v>166</v>
      </c>
      <c r="AJ1590" s="238"/>
    </row>
    <row r="1591" spans="2:36" ht="68.7" customHeight="1" x14ac:dyDescent="0.3">
      <c r="B1591" s="334"/>
      <c r="C1591" s="377"/>
      <c r="D1591" s="334"/>
      <c r="E1591" s="227"/>
      <c r="F1591" s="227"/>
      <c r="G1591" s="235"/>
      <c r="H1591" s="238"/>
      <c r="I1591" s="238"/>
      <c r="J1591" s="11" t="s">
        <v>116</v>
      </c>
      <c r="K1591" s="7" t="s">
        <v>117</v>
      </c>
      <c r="L1591" s="7" t="s">
        <v>85</v>
      </c>
      <c r="M1591" s="7">
        <v>3</v>
      </c>
      <c r="N1591" s="294"/>
      <c r="O1591" s="377"/>
      <c r="P1591" s="238"/>
      <c r="Q1591" s="238"/>
      <c r="R1591" s="238"/>
      <c r="S1591" s="238"/>
      <c r="T1591" s="238"/>
      <c r="U1591" s="277"/>
      <c r="V1591" s="380"/>
      <c r="W1591" s="239"/>
      <c r="X1591" s="239"/>
      <c r="Y1591" s="380"/>
      <c r="Z1591" s="239"/>
      <c r="AA1591" s="239"/>
      <c r="AB1591" s="380"/>
      <c r="AC1591" s="239"/>
      <c r="AD1591" s="239"/>
      <c r="AE1591" s="239"/>
      <c r="AF1591" s="238"/>
      <c r="AG1591" s="239"/>
      <c r="AH1591" s="331"/>
      <c r="AI1591" s="331"/>
      <c r="AJ1591" s="238"/>
    </row>
    <row r="1592" spans="2:36" ht="68.7" customHeight="1" x14ac:dyDescent="0.3">
      <c r="B1592" s="334"/>
      <c r="C1592" s="377"/>
      <c r="D1592" s="334"/>
      <c r="E1592" s="227"/>
      <c r="F1592" s="227"/>
      <c r="G1592" s="235"/>
      <c r="H1592" s="238"/>
      <c r="I1592" s="238"/>
      <c r="J1592" s="11" t="s">
        <v>208</v>
      </c>
      <c r="K1592" s="7" t="s">
        <v>118</v>
      </c>
      <c r="L1592" s="7" t="s">
        <v>119</v>
      </c>
      <c r="M1592" s="7">
        <v>3</v>
      </c>
      <c r="N1592" s="294"/>
      <c r="O1592" s="377"/>
      <c r="P1592" s="238"/>
      <c r="Q1592" s="238"/>
      <c r="R1592" s="238"/>
      <c r="S1592" s="238"/>
      <c r="T1592" s="238"/>
      <c r="U1592" s="277"/>
      <c r="V1592" s="380"/>
      <c r="W1592" s="239"/>
      <c r="X1592" s="239"/>
      <c r="Y1592" s="380"/>
      <c r="Z1592" s="239"/>
      <c r="AA1592" s="239"/>
      <c r="AB1592" s="380"/>
      <c r="AC1592" s="239"/>
      <c r="AD1592" s="239"/>
      <c r="AE1592" s="239"/>
      <c r="AF1592" s="238"/>
      <c r="AG1592" s="239"/>
      <c r="AH1592" s="331"/>
      <c r="AI1592" s="331"/>
      <c r="AJ1592" s="238"/>
    </row>
    <row r="1593" spans="2:36" ht="68.7" customHeight="1" x14ac:dyDescent="0.3">
      <c r="B1593" s="334"/>
      <c r="C1593" s="377"/>
      <c r="D1593" s="334"/>
      <c r="E1593" s="227"/>
      <c r="F1593" s="227"/>
      <c r="G1593" s="235"/>
      <c r="H1593" s="238"/>
      <c r="I1593" s="238"/>
      <c r="J1593" s="11" t="s">
        <v>120</v>
      </c>
      <c r="K1593" s="7" t="s">
        <v>121</v>
      </c>
      <c r="L1593" s="7" t="s">
        <v>119</v>
      </c>
      <c r="M1593" s="7">
        <v>3</v>
      </c>
      <c r="N1593" s="294"/>
      <c r="O1593" s="377"/>
      <c r="P1593" s="238"/>
      <c r="Q1593" s="238"/>
      <c r="R1593" s="238"/>
      <c r="S1593" s="238"/>
      <c r="T1593" s="238"/>
      <c r="U1593" s="277"/>
      <c r="V1593" s="380"/>
      <c r="W1593" s="239"/>
      <c r="X1593" s="239"/>
      <c r="Y1593" s="380"/>
      <c r="Z1593" s="239"/>
      <c r="AA1593" s="239"/>
      <c r="AB1593" s="380"/>
      <c r="AC1593" s="239"/>
      <c r="AD1593" s="239"/>
      <c r="AE1593" s="239"/>
      <c r="AF1593" s="238"/>
      <c r="AG1593" s="239"/>
      <c r="AH1593" s="331"/>
      <c r="AI1593" s="331"/>
      <c r="AJ1593" s="238"/>
    </row>
    <row r="1594" spans="2:36" ht="126" customHeight="1" x14ac:dyDescent="0.3">
      <c r="B1594" s="626" t="s">
        <v>1183</v>
      </c>
      <c r="C1594" s="629" t="s">
        <v>899</v>
      </c>
      <c r="D1594" s="629" t="s">
        <v>66</v>
      </c>
      <c r="E1594" s="306" t="s">
        <v>67</v>
      </c>
      <c r="F1594" s="352" t="s">
        <v>134</v>
      </c>
      <c r="G1594" s="309" t="s">
        <v>1082</v>
      </c>
      <c r="H1594" s="306" t="s">
        <v>70</v>
      </c>
      <c r="I1594" s="381" t="s">
        <v>98</v>
      </c>
      <c r="J1594" s="20" t="s">
        <v>709</v>
      </c>
      <c r="K1594" s="74" t="s">
        <v>710</v>
      </c>
      <c r="L1594" s="90" t="s">
        <v>715</v>
      </c>
      <c r="M1594" s="180">
        <v>40</v>
      </c>
      <c r="N1594" s="309" t="s">
        <v>707</v>
      </c>
      <c r="O1594" s="629" t="s">
        <v>898</v>
      </c>
      <c r="P1594" s="306" t="s">
        <v>75</v>
      </c>
      <c r="Q1594" s="306" t="s">
        <v>76</v>
      </c>
      <c r="R1594" s="306" t="s">
        <v>77</v>
      </c>
      <c r="S1594" s="306" t="s">
        <v>109</v>
      </c>
      <c r="T1594" s="361">
        <f>+V1594+Y1594</f>
        <v>51360</v>
      </c>
      <c r="U1594" s="361">
        <f>+T1594/1</f>
        <v>51360</v>
      </c>
      <c r="V1594" s="655">
        <v>43656</v>
      </c>
      <c r="W1594" s="309" t="s">
        <v>98</v>
      </c>
      <c r="X1594" s="309" t="s">
        <v>98</v>
      </c>
      <c r="Y1594" s="655">
        <v>7704</v>
      </c>
      <c r="Z1594" s="309" t="s">
        <v>98</v>
      </c>
      <c r="AA1594" s="309" t="s">
        <v>98</v>
      </c>
      <c r="AB1594" s="655">
        <v>4164.32</v>
      </c>
      <c r="AC1594" s="309" t="s">
        <v>149</v>
      </c>
      <c r="AD1594" s="309" t="s">
        <v>98</v>
      </c>
      <c r="AE1594" s="397">
        <f>+V1594+Y1594</f>
        <v>51360</v>
      </c>
      <c r="AF1594" s="306" t="s">
        <v>98</v>
      </c>
      <c r="AG1594" s="309" t="s">
        <v>33</v>
      </c>
      <c r="AH1594" s="658" t="s">
        <v>294</v>
      </c>
      <c r="AI1594" s="658" t="s">
        <v>246</v>
      </c>
      <c r="AJ1594" s="306"/>
    </row>
    <row r="1595" spans="2:36" ht="68.7" customHeight="1" x14ac:dyDescent="0.3">
      <c r="B1595" s="627"/>
      <c r="C1595" s="630"/>
      <c r="D1595" s="630"/>
      <c r="E1595" s="307"/>
      <c r="F1595" s="353"/>
      <c r="G1595" s="324"/>
      <c r="H1595" s="307"/>
      <c r="I1595" s="382"/>
      <c r="J1595" s="20" t="s">
        <v>127</v>
      </c>
      <c r="K1595" s="74" t="s">
        <v>638</v>
      </c>
      <c r="L1595" s="27" t="s">
        <v>85</v>
      </c>
      <c r="M1595" s="176">
        <v>4</v>
      </c>
      <c r="N1595" s="324"/>
      <c r="O1595" s="630"/>
      <c r="P1595" s="307"/>
      <c r="Q1595" s="307"/>
      <c r="R1595" s="307"/>
      <c r="S1595" s="307"/>
      <c r="T1595" s="362"/>
      <c r="U1595" s="362"/>
      <c r="V1595" s="656"/>
      <c r="W1595" s="324"/>
      <c r="X1595" s="324"/>
      <c r="Y1595" s="656"/>
      <c r="Z1595" s="324"/>
      <c r="AA1595" s="324"/>
      <c r="AB1595" s="656"/>
      <c r="AC1595" s="324"/>
      <c r="AD1595" s="324"/>
      <c r="AE1595" s="398"/>
      <c r="AF1595" s="307"/>
      <c r="AG1595" s="324"/>
      <c r="AH1595" s="659"/>
      <c r="AI1595" s="659"/>
      <c r="AJ1595" s="307"/>
    </row>
    <row r="1596" spans="2:36" ht="68.7" customHeight="1" thickBot="1" x14ac:dyDescent="0.35">
      <c r="B1596" s="628"/>
      <c r="C1596" s="631"/>
      <c r="D1596" s="631"/>
      <c r="E1596" s="308"/>
      <c r="F1596" s="482"/>
      <c r="G1596" s="325"/>
      <c r="H1596" s="308"/>
      <c r="I1596" s="434"/>
      <c r="J1596" s="181" t="s">
        <v>954</v>
      </c>
      <c r="K1596" s="181" t="s">
        <v>112</v>
      </c>
      <c r="L1596" s="182" t="s">
        <v>85</v>
      </c>
      <c r="M1596" s="183">
        <v>1</v>
      </c>
      <c r="N1596" s="325"/>
      <c r="O1596" s="631"/>
      <c r="P1596" s="308"/>
      <c r="Q1596" s="308"/>
      <c r="R1596" s="308"/>
      <c r="S1596" s="308"/>
      <c r="T1596" s="363"/>
      <c r="U1596" s="363"/>
      <c r="V1596" s="657"/>
      <c r="W1596" s="325"/>
      <c r="X1596" s="325"/>
      <c r="Y1596" s="657"/>
      <c r="Z1596" s="325"/>
      <c r="AA1596" s="325"/>
      <c r="AB1596" s="657"/>
      <c r="AC1596" s="325"/>
      <c r="AD1596" s="325"/>
      <c r="AE1596" s="399"/>
      <c r="AF1596" s="308"/>
      <c r="AG1596" s="325"/>
      <c r="AH1596" s="660"/>
      <c r="AI1596" s="660"/>
      <c r="AJ1596" s="308"/>
    </row>
    <row r="1597" spans="2:36" ht="68.7" customHeight="1" x14ac:dyDescent="0.3">
      <c r="B1597" s="378" t="s">
        <v>955</v>
      </c>
      <c r="C1597" s="277" t="s">
        <v>904</v>
      </c>
      <c r="D1597" s="333" t="s">
        <v>66</v>
      </c>
      <c r="E1597" s="227" t="s">
        <v>67</v>
      </c>
      <c r="F1597" s="235" t="s">
        <v>134</v>
      </c>
      <c r="G1597" s="237" t="s">
        <v>978</v>
      </c>
      <c r="H1597" s="238" t="s">
        <v>70</v>
      </c>
      <c r="I1597" s="238" t="s">
        <v>98</v>
      </c>
      <c r="J1597" s="11" t="s">
        <v>709</v>
      </c>
      <c r="K1597" s="80" t="s">
        <v>710</v>
      </c>
      <c r="L1597" s="86" t="s">
        <v>715</v>
      </c>
      <c r="M1597" s="52">
        <v>40</v>
      </c>
      <c r="N1597" s="239" t="s">
        <v>707</v>
      </c>
      <c r="O1597" s="376" t="s">
        <v>579</v>
      </c>
      <c r="P1597" s="238" t="s">
        <v>75</v>
      </c>
      <c r="Q1597" s="238" t="s">
        <v>76</v>
      </c>
      <c r="R1597" s="238" t="s">
        <v>77</v>
      </c>
      <c r="S1597" s="238" t="s">
        <v>109</v>
      </c>
      <c r="T1597" s="240">
        <f>+V1597+Y1597</f>
        <v>158360</v>
      </c>
      <c r="U1597" s="240">
        <f>+T1597/M1598</f>
        <v>79180</v>
      </c>
      <c r="V1597" s="379">
        <v>134606</v>
      </c>
      <c r="W1597" s="239" t="s">
        <v>98</v>
      </c>
      <c r="X1597" s="239" t="s">
        <v>98</v>
      </c>
      <c r="Y1597" s="379">
        <v>23754</v>
      </c>
      <c r="Z1597" s="239" t="s">
        <v>98</v>
      </c>
      <c r="AA1597" s="239" t="s">
        <v>98</v>
      </c>
      <c r="AB1597" s="379">
        <v>12840</v>
      </c>
      <c r="AC1597" s="239" t="s">
        <v>149</v>
      </c>
      <c r="AD1597" s="239" t="s">
        <v>98</v>
      </c>
      <c r="AE1597" s="250">
        <f>+V1597+Y1597</f>
        <v>158360</v>
      </c>
      <c r="AF1597" s="238" t="s">
        <v>98</v>
      </c>
      <c r="AG1597" s="239" t="s">
        <v>33</v>
      </c>
      <c r="AH1597" s="330" t="s">
        <v>294</v>
      </c>
      <c r="AI1597" s="332" t="s">
        <v>246</v>
      </c>
      <c r="AJ1597" s="238"/>
    </row>
    <row r="1598" spans="2:36" ht="68.7" customHeight="1" x14ac:dyDescent="0.3">
      <c r="B1598" s="334"/>
      <c r="C1598" s="377"/>
      <c r="D1598" s="334"/>
      <c r="E1598" s="227"/>
      <c r="F1598" s="235"/>
      <c r="G1598" s="237"/>
      <c r="H1598" s="238"/>
      <c r="I1598" s="238"/>
      <c r="J1598" s="11" t="s">
        <v>111</v>
      </c>
      <c r="K1598" s="80" t="s">
        <v>712</v>
      </c>
      <c r="L1598" s="7" t="s">
        <v>85</v>
      </c>
      <c r="M1598" s="86">
        <v>2</v>
      </c>
      <c r="N1598" s="239"/>
      <c r="O1598" s="377"/>
      <c r="P1598" s="238"/>
      <c r="Q1598" s="238"/>
      <c r="R1598" s="238"/>
      <c r="S1598" s="238"/>
      <c r="T1598" s="238"/>
      <c r="U1598" s="240"/>
      <c r="V1598" s="380"/>
      <c r="W1598" s="239"/>
      <c r="X1598" s="239"/>
      <c r="Y1598" s="380"/>
      <c r="Z1598" s="239"/>
      <c r="AA1598" s="239"/>
      <c r="AB1598" s="380"/>
      <c r="AC1598" s="239"/>
      <c r="AD1598" s="239"/>
      <c r="AE1598" s="239"/>
      <c r="AF1598" s="238"/>
      <c r="AG1598" s="239"/>
      <c r="AH1598" s="331"/>
      <c r="AI1598" s="331"/>
      <c r="AJ1598" s="238"/>
    </row>
    <row r="1599" spans="2:36" ht="70.2" customHeight="1" x14ac:dyDescent="0.3">
      <c r="B1599" s="334"/>
      <c r="C1599" s="377"/>
      <c r="D1599" s="334"/>
      <c r="E1599" s="227"/>
      <c r="F1599" s="235"/>
      <c r="G1599" s="237"/>
      <c r="H1599" s="238"/>
      <c r="I1599" s="238"/>
      <c r="J1599" s="11" t="s">
        <v>127</v>
      </c>
      <c r="K1599" s="80" t="s">
        <v>638</v>
      </c>
      <c r="L1599" s="7" t="s">
        <v>85</v>
      </c>
      <c r="M1599" s="86">
        <v>74</v>
      </c>
      <c r="N1599" s="239"/>
      <c r="O1599" s="377"/>
      <c r="P1599" s="238"/>
      <c r="Q1599" s="238"/>
      <c r="R1599" s="238"/>
      <c r="S1599" s="238"/>
      <c r="T1599" s="238"/>
      <c r="U1599" s="240"/>
      <c r="V1599" s="380"/>
      <c r="W1599" s="239"/>
      <c r="X1599" s="239"/>
      <c r="Y1599" s="380"/>
      <c r="Z1599" s="239"/>
      <c r="AA1599" s="239"/>
      <c r="AB1599" s="380"/>
      <c r="AC1599" s="239"/>
      <c r="AD1599" s="239"/>
      <c r="AE1599" s="239"/>
      <c r="AF1599" s="238"/>
      <c r="AG1599" s="239"/>
      <c r="AH1599" s="331"/>
      <c r="AI1599" s="331"/>
      <c r="AJ1599" s="238"/>
    </row>
    <row r="1600" spans="2:36" ht="68.7" customHeight="1" x14ac:dyDescent="0.3">
      <c r="B1600" s="375" t="s">
        <v>1180</v>
      </c>
      <c r="C1600" s="376" t="s">
        <v>902</v>
      </c>
      <c r="D1600" s="333" t="s">
        <v>66</v>
      </c>
      <c r="E1600" s="227" t="s">
        <v>67</v>
      </c>
      <c r="F1600" s="235" t="s">
        <v>134</v>
      </c>
      <c r="G1600" s="237" t="s">
        <v>978</v>
      </c>
      <c r="H1600" s="238" t="s">
        <v>70</v>
      </c>
      <c r="I1600" s="238" t="s">
        <v>98</v>
      </c>
      <c r="J1600" s="11" t="s">
        <v>709</v>
      </c>
      <c r="K1600" s="80" t="s">
        <v>710</v>
      </c>
      <c r="L1600" s="86" t="s">
        <v>715</v>
      </c>
      <c r="M1600" s="52">
        <v>40</v>
      </c>
      <c r="N1600" s="239" t="s">
        <v>707</v>
      </c>
      <c r="O1600" s="376" t="s">
        <v>579</v>
      </c>
      <c r="P1600" s="238" t="s">
        <v>75</v>
      </c>
      <c r="Q1600" s="238" t="s">
        <v>76</v>
      </c>
      <c r="R1600" s="238" t="s">
        <v>77</v>
      </c>
      <c r="S1600" s="238" t="s">
        <v>109</v>
      </c>
      <c r="T1600" s="240">
        <f>+V1600+Y1600</f>
        <v>103575.79999999999</v>
      </c>
      <c r="U1600" s="240">
        <f>+T1600/M1601</f>
        <v>103575.79999999999</v>
      </c>
      <c r="V1600" s="453">
        <v>88039.43</v>
      </c>
      <c r="W1600" s="239" t="s">
        <v>98</v>
      </c>
      <c r="X1600" s="239" t="s">
        <v>98</v>
      </c>
      <c r="Y1600" s="652">
        <v>15536.37</v>
      </c>
      <c r="Z1600" s="239" t="s">
        <v>98</v>
      </c>
      <c r="AA1600" s="239" t="s">
        <v>98</v>
      </c>
      <c r="AB1600" s="453">
        <v>8398.0300000000007</v>
      </c>
      <c r="AC1600" s="239" t="s">
        <v>149</v>
      </c>
      <c r="AD1600" s="239" t="s">
        <v>98</v>
      </c>
      <c r="AE1600" s="250">
        <f>+V1600+Y1600</f>
        <v>103575.79999999999</v>
      </c>
      <c r="AF1600" s="238" t="s">
        <v>98</v>
      </c>
      <c r="AG1600" s="239" t="s">
        <v>33</v>
      </c>
      <c r="AH1600" s="642" t="s">
        <v>232</v>
      </c>
      <c r="AI1600" s="642" t="s">
        <v>405</v>
      </c>
      <c r="AJ1600" s="238"/>
    </row>
    <row r="1601" spans="2:36" ht="68.7" customHeight="1" x14ac:dyDescent="0.3">
      <c r="B1601" s="375"/>
      <c r="C1601" s="377"/>
      <c r="D1601" s="334"/>
      <c r="E1601" s="227"/>
      <c r="F1601" s="235"/>
      <c r="G1601" s="237"/>
      <c r="H1601" s="238"/>
      <c r="I1601" s="238"/>
      <c r="J1601" s="11" t="s">
        <v>111</v>
      </c>
      <c r="K1601" s="80" t="s">
        <v>712</v>
      </c>
      <c r="L1601" s="7" t="s">
        <v>85</v>
      </c>
      <c r="M1601" s="52">
        <v>1</v>
      </c>
      <c r="N1601" s="239"/>
      <c r="O1601" s="377"/>
      <c r="P1601" s="238"/>
      <c r="Q1601" s="238"/>
      <c r="R1601" s="238"/>
      <c r="S1601" s="238"/>
      <c r="T1601" s="238"/>
      <c r="U1601" s="240"/>
      <c r="V1601" s="380"/>
      <c r="W1601" s="239"/>
      <c r="X1601" s="239"/>
      <c r="Y1601" s="380"/>
      <c r="Z1601" s="239"/>
      <c r="AA1601" s="239"/>
      <c r="AB1601" s="380"/>
      <c r="AC1601" s="239"/>
      <c r="AD1601" s="239"/>
      <c r="AE1601" s="239"/>
      <c r="AF1601" s="238"/>
      <c r="AG1601" s="239"/>
      <c r="AH1601" s="643"/>
      <c r="AI1601" s="643"/>
      <c r="AJ1601" s="238"/>
    </row>
    <row r="1602" spans="2:36" ht="68.7" customHeight="1" x14ac:dyDescent="0.3">
      <c r="B1602" s="375"/>
      <c r="C1602" s="377"/>
      <c r="D1602" s="334"/>
      <c r="E1602" s="227"/>
      <c r="F1602" s="235"/>
      <c r="G1602" s="237"/>
      <c r="H1602" s="238"/>
      <c r="I1602" s="238"/>
      <c r="J1602" s="11" t="s">
        <v>127</v>
      </c>
      <c r="K1602" s="80" t="s">
        <v>638</v>
      </c>
      <c r="L1602" s="7" t="s">
        <v>85</v>
      </c>
      <c r="M1602" s="52">
        <v>40</v>
      </c>
      <c r="N1602" s="239"/>
      <c r="O1602" s="377"/>
      <c r="P1602" s="238"/>
      <c r="Q1602" s="238"/>
      <c r="R1602" s="238"/>
      <c r="S1602" s="238"/>
      <c r="T1602" s="238"/>
      <c r="U1602" s="240"/>
      <c r="V1602" s="380"/>
      <c r="W1602" s="239"/>
      <c r="X1602" s="239"/>
      <c r="Y1602" s="380"/>
      <c r="Z1602" s="239"/>
      <c r="AA1602" s="239"/>
      <c r="AB1602" s="380"/>
      <c r="AC1602" s="239"/>
      <c r="AD1602" s="239"/>
      <c r="AE1602" s="239"/>
      <c r="AF1602" s="238"/>
      <c r="AG1602" s="239"/>
      <c r="AH1602" s="644"/>
      <c r="AI1602" s="644"/>
      <c r="AJ1602" s="238"/>
    </row>
    <row r="1603" spans="2:36" ht="68.7" customHeight="1" x14ac:dyDescent="0.3">
      <c r="B1603" s="378" t="s">
        <v>1181</v>
      </c>
      <c r="C1603" s="277" t="s">
        <v>904</v>
      </c>
      <c r="D1603" s="333" t="s">
        <v>66</v>
      </c>
      <c r="E1603" s="227" t="s">
        <v>67</v>
      </c>
      <c r="F1603" s="235" t="s">
        <v>134</v>
      </c>
      <c r="G1603" s="237" t="s">
        <v>978</v>
      </c>
      <c r="H1603" s="238" t="s">
        <v>70</v>
      </c>
      <c r="I1603" s="238" t="s">
        <v>98</v>
      </c>
      <c r="J1603" s="11" t="s">
        <v>709</v>
      </c>
      <c r="K1603" s="80" t="s">
        <v>710</v>
      </c>
      <c r="L1603" s="86" t="s">
        <v>715</v>
      </c>
      <c r="M1603" s="52">
        <v>40</v>
      </c>
      <c r="N1603" s="239" t="s">
        <v>707</v>
      </c>
      <c r="O1603" s="376" t="s">
        <v>579</v>
      </c>
      <c r="P1603" s="238" t="s">
        <v>75</v>
      </c>
      <c r="Q1603" s="238" t="s">
        <v>76</v>
      </c>
      <c r="R1603" s="238" t="s">
        <v>77</v>
      </c>
      <c r="S1603" s="238" t="s">
        <v>109</v>
      </c>
      <c r="T1603" s="240">
        <f>+V1603+Y1603</f>
        <v>235144.7</v>
      </c>
      <c r="U1603" s="240">
        <f>+T1603/M1604</f>
        <v>78381.566666666666</v>
      </c>
      <c r="V1603" s="379">
        <v>199873</v>
      </c>
      <c r="W1603" s="239" t="s">
        <v>98</v>
      </c>
      <c r="X1603" s="239" t="s">
        <v>98</v>
      </c>
      <c r="Y1603" s="379">
        <v>35271.699999999997</v>
      </c>
      <c r="Z1603" s="239" t="s">
        <v>98</v>
      </c>
      <c r="AA1603" s="239" t="s">
        <v>98</v>
      </c>
      <c r="AB1603" s="379">
        <v>19065.650000000001</v>
      </c>
      <c r="AC1603" s="239" t="s">
        <v>149</v>
      </c>
      <c r="AD1603" s="239" t="s">
        <v>98</v>
      </c>
      <c r="AE1603" s="250">
        <f>+V1603+Y1603</f>
        <v>235144.7</v>
      </c>
      <c r="AF1603" s="238" t="s">
        <v>98</v>
      </c>
      <c r="AG1603" s="239" t="s">
        <v>33</v>
      </c>
      <c r="AH1603" s="330" t="s">
        <v>232</v>
      </c>
      <c r="AI1603" s="332" t="s">
        <v>405</v>
      </c>
      <c r="AJ1603" s="238"/>
    </row>
    <row r="1604" spans="2:36" ht="68.7" customHeight="1" x14ac:dyDescent="0.3">
      <c r="B1604" s="334"/>
      <c r="C1604" s="377"/>
      <c r="D1604" s="334"/>
      <c r="E1604" s="227"/>
      <c r="F1604" s="235"/>
      <c r="G1604" s="237"/>
      <c r="H1604" s="238"/>
      <c r="I1604" s="238"/>
      <c r="J1604" s="11" t="s">
        <v>111</v>
      </c>
      <c r="K1604" s="80" t="s">
        <v>712</v>
      </c>
      <c r="L1604" s="7" t="s">
        <v>85</v>
      </c>
      <c r="M1604" s="86">
        <v>3</v>
      </c>
      <c r="N1604" s="239"/>
      <c r="O1604" s="377"/>
      <c r="P1604" s="238"/>
      <c r="Q1604" s="238"/>
      <c r="R1604" s="238"/>
      <c r="S1604" s="238"/>
      <c r="T1604" s="238"/>
      <c r="U1604" s="240"/>
      <c r="V1604" s="380"/>
      <c r="W1604" s="239"/>
      <c r="X1604" s="239"/>
      <c r="Y1604" s="380"/>
      <c r="Z1604" s="239"/>
      <c r="AA1604" s="239"/>
      <c r="AB1604" s="380"/>
      <c r="AC1604" s="239"/>
      <c r="AD1604" s="239"/>
      <c r="AE1604" s="239"/>
      <c r="AF1604" s="238"/>
      <c r="AG1604" s="239"/>
      <c r="AH1604" s="331"/>
      <c r="AI1604" s="331"/>
      <c r="AJ1604" s="238"/>
    </row>
    <row r="1605" spans="2:36" ht="70.2" customHeight="1" x14ac:dyDescent="0.3">
      <c r="B1605" s="334"/>
      <c r="C1605" s="377"/>
      <c r="D1605" s="334"/>
      <c r="E1605" s="227"/>
      <c r="F1605" s="235"/>
      <c r="G1605" s="237"/>
      <c r="H1605" s="238"/>
      <c r="I1605" s="238"/>
      <c r="J1605" s="11" t="s">
        <v>127</v>
      </c>
      <c r="K1605" s="80" t="s">
        <v>638</v>
      </c>
      <c r="L1605" s="7" t="s">
        <v>85</v>
      </c>
      <c r="M1605" s="86">
        <v>125</v>
      </c>
      <c r="N1605" s="239"/>
      <c r="O1605" s="377"/>
      <c r="P1605" s="238"/>
      <c r="Q1605" s="238"/>
      <c r="R1605" s="238"/>
      <c r="S1605" s="238"/>
      <c r="T1605" s="238"/>
      <c r="U1605" s="240"/>
      <c r="V1605" s="380"/>
      <c r="W1605" s="239"/>
      <c r="X1605" s="239"/>
      <c r="Y1605" s="380"/>
      <c r="Z1605" s="239"/>
      <c r="AA1605" s="239"/>
      <c r="AB1605" s="380"/>
      <c r="AC1605" s="239"/>
      <c r="AD1605" s="239"/>
      <c r="AE1605" s="239"/>
      <c r="AF1605" s="238"/>
      <c r="AG1605" s="239"/>
      <c r="AH1605" s="331"/>
      <c r="AI1605" s="331"/>
      <c r="AJ1605" s="238"/>
    </row>
    <row r="1606" spans="2:36" ht="126" customHeight="1" x14ac:dyDescent="0.3">
      <c r="B1606" s="364" t="s">
        <v>1182</v>
      </c>
      <c r="C1606" s="367" t="s">
        <v>899</v>
      </c>
      <c r="D1606" s="367" t="s">
        <v>66</v>
      </c>
      <c r="E1606" s="231" t="s">
        <v>67</v>
      </c>
      <c r="F1606" s="354" t="s">
        <v>134</v>
      </c>
      <c r="G1606" s="247" t="s">
        <v>978</v>
      </c>
      <c r="H1606" s="231" t="s">
        <v>70</v>
      </c>
      <c r="I1606" s="480" t="s">
        <v>98</v>
      </c>
      <c r="J1606" s="11" t="s">
        <v>709</v>
      </c>
      <c r="K1606" s="80" t="s">
        <v>710</v>
      </c>
      <c r="L1606" s="86" t="s">
        <v>715</v>
      </c>
      <c r="M1606" s="184">
        <v>40</v>
      </c>
      <c r="N1606" s="247" t="s">
        <v>707</v>
      </c>
      <c r="O1606" s="367" t="s">
        <v>898</v>
      </c>
      <c r="P1606" s="231" t="s">
        <v>75</v>
      </c>
      <c r="Q1606" s="231" t="s">
        <v>76</v>
      </c>
      <c r="R1606" s="231" t="s">
        <v>77</v>
      </c>
      <c r="S1606" s="231" t="s">
        <v>109</v>
      </c>
      <c r="T1606" s="241">
        <f>+V1606+Y1606</f>
        <v>51360</v>
      </c>
      <c r="U1606" s="241">
        <f>+T1606/1</f>
        <v>51360</v>
      </c>
      <c r="V1606" s="472">
        <v>43656</v>
      </c>
      <c r="W1606" s="247" t="s">
        <v>98</v>
      </c>
      <c r="X1606" s="247" t="s">
        <v>98</v>
      </c>
      <c r="Y1606" s="472">
        <v>7704</v>
      </c>
      <c r="Z1606" s="247" t="s">
        <v>98</v>
      </c>
      <c r="AA1606" s="247" t="s">
        <v>98</v>
      </c>
      <c r="AB1606" s="472">
        <v>4164.32</v>
      </c>
      <c r="AC1606" s="247" t="s">
        <v>149</v>
      </c>
      <c r="AD1606" s="247" t="s">
        <v>98</v>
      </c>
      <c r="AE1606" s="252">
        <f>+V1606+Y1606</f>
        <v>51360</v>
      </c>
      <c r="AF1606" s="231" t="s">
        <v>98</v>
      </c>
      <c r="AG1606" s="247" t="s">
        <v>33</v>
      </c>
      <c r="AH1606" s="330" t="s">
        <v>232</v>
      </c>
      <c r="AI1606" s="332" t="s">
        <v>405</v>
      </c>
      <c r="AJ1606" s="231"/>
    </row>
    <row r="1607" spans="2:36" ht="68.7" customHeight="1" x14ac:dyDescent="0.3">
      <c r="B1607" s="365"/>
      <c r="C1607" s="368"/>
      <c r="D1607" s="368"/>
      <c r="E1607" s="232"/>
      <c r="F1607" s="355"/>
      <c r="G1607" s="248"/>
      <c r="H1607" s="232"/>
      <c r="I1607" s="481"/>
      <c r="J1607" s="11" t="s">
        <v>127</v>
      </c>
      <c r="K1607" s="80" t="s">
        <v>638</v>
      </c>
      <c r="L1607" s="7" t="s">
        <v>85</v>
      </c>
      <c r="M1607" s="29">
        <v>4</v>
      </c>
      <c r="N1607" s="248"/>
      <c r="O1607" s="368"/>
      <c r="P1607" s="232"/>
      <c r="Q1607" s="232"/>
      <c r="R1607" s="232"/>
      <c r="S1607" s="232"/>
      <c r="T1607" s="242"/>
      <c r="U1607" s="242"/>
      <c r="V1607" s="473"/>
      <c r="W1607" s="248"/>
      <c r="X1607" s="248"/>
      <c r="Y1607" s="473"/>
      <c r="Z1607" s="248"/>
      <c r="AA1607" s="248"/>
      <c r="AB1607" s="473"/>
      <c r="AC1607" s="248"/>
      <c r="AD1607" s="248"/>
      <c r="AE1607" s="253"/>
      <c r="AF1607" s="232"/>
      <c r="AG1607" s="248"/>
      <c r="AH1607" s="331"/>
      <c r="AI1607" s="331"/>
      <c r="AJ1607" s="232"/>
    </row>
    <row r="1608" spans="2:36" ht="96" customHeight="1" thickBot="1" x14ac:dyDescent="0.35">
      <c r="B1608" s="366"/>
      <c r="C1608" s="369"/>
      <c r="D1608" s="369"/>
      <c r="E1608" s="233"/>
      <c r="F1608" s="356"/>
      <c r="G1608" s="249"/>
      <c r="H1608" s="233"/>
      <c r="I1608" s="484"/>
      <c r="J1608" s="185" t="s">
        <v>954</v>
      </c>
      <c r="K1608" s="185" t="s">
        <v>112</v>
      </c>
      <c r="L1608" s="186" t="s">
        <v>85</v>
      </c>
      <c r="M1608" s="187">
        <v>1</v>
      </c>
      <c r="N1608" s="249"/>
      <c r="O1608" s="369"/>
      <c r="P1608" s="233"/>
      <c r="Q1608" s="233"/>
      <c r="R1608" s="233"/>
      <c r="S1608" s="233"/>
      <c r="T1608" s="243"/>
      <c r="U1608" s="243"/>
      <c r="V1608" s="474"/>
      <c r="W1608" s="249"/>
      <c r="X1608" s="249"/>
      <c r="Y1608" s="474"/>
      <c r="Z1608" s="249"/>
      <c r="AA1608" s="249"/>
      <c r="AB1608" s="474"/>
      <c r="AC1608" s="249"/>
      <c r="AD1608" s="249"/>
      <c r="AE1608" s="254"/>
      <c r="AF1608" s="233"/>
      <c r="AG1608" s="249"/>
      <c r="AH1608" s="331"/>
      <c r="AI1608" s="331"/>
      <c r="AJ1608" s="233"/>
    </row>
    <row r="1609" spans="2:36" ht="68.7" customHeight="1" x14ac:dyDescent="0.3">
      <c r="B1609" s="375" t="s">
        <v>1213</v>
      </c>
      <c r="C1609" s="376" t="s">
        <v>1215</v>
      </c>
      <c r="D1609" s="376" t="s">
        <v>66</v>
      </c>
      <c r="E1609" s="227" t="s">
        <v>67</v>
      </c>
      <c r="F1609" s="227" t="s">
        <v>132</v>
      </c>
      <c r="G1609" s="235" t="s">
        <v>704</v>
      </c>
      <c r="H1609" s="238" t="s">
        <v>70</v>
      </c>
      <c r="I1609" s="238" t="s">
        <v>98</v>
      </c>
      <c r="J1609" s="11" t="s">
        <v>113</v>
      </c>
      <c r="K1609" s="7" t="s">
        <v>114</v>
      </c>
      <c r="L1609" s="7" t="s">
        <v>115</v>
      </c>
      <c r="M1609" s="7">
        <v>0.67</v>
      </c>
      <c r="N1609" s="294" t="s">
        <v>707</v>
      </c>
      <c r="O1609" s="376" t="s">
        <v>910</v>
      </c>
      <c r="P1609" s="238" t="s">
        <v>75</v>
      </c>
      <c r="Q1609" s="238" t="s">
        <v>76</v>
      </c>
      <c r="R1609" s="238" t="s">
        <v>77</v>
      </c>
      <c r="S1609" s="238" t="s">
        <v>109</v>
      </c>
      <c r="T1609" s="240">
        <f>+V1609+Y1609</f>
        <v>54453.22</v>
      </c>
      <c r="U1609" s="347">
        <f>+T1609/M1610</f>
        <v>54453.22</v>
      </c>
      <c r="V1609" s="453">
        <v>46285.24</v>
      </c>
      <c r="W1609" s="239" t="s">
        <v>98</v>
      </c>
      <c r="X1609" s="239" t="s">
        <v>98</v>
      </c>
      <c r="Y1609" s="453">
        <v>8167.98</v>
      </c>
      <c r="Z1609" s="239" t="s">
        <v>98</v>
      </c>
      <c r="AA1609" s="239" t="s">
        <v>98</v>
      </c>
      <c r="AB1609" s="453">
        <v>4414.58</v>
      </c>
      <c r="AC1609" s="239" t="s">
        <v>80</v>
      </c>
      <c r="AD1609" s="239" t="s">
        <v>98</v>
      </c>
      <c r="AE1609" s="250">
        <f>+V1609+Y1609</f>
        <v>54453.22</v>
      </c>
      <c r="AF1609" s="238" t="s">
        <v>98</v>
      </c>
      <c r="AG1609" s="239" t="s">
        <v>33</v>
      </c>
      <c r="AH1609" s="332" t="s">
        <v>405</v>
      </c>
      <c r="AI1609" s="332" t="s">
        <v>406</v>
      </c>
      <c r="AJ1609" s="238"/>
    </row>
    <row r="1610" spans="2:36" ht="68.7" customHeight="1" x14ac:dyDescent="0.3">
      <c r="B1610" s="334"/>
      <c r="C1610" s="377"/>
      <c r="D1610" s="334"/>
      <c r="E1610" s="227"/>
      <c r="F1610" s="227"/>
      <c r="G1610" s="235"/>
      <c r="H1610" s="238"/>
      <c r="I1610" s="238"/>
      <c r="J1610" s="11" t="s">
        <v>116</v>
      </c>
      <c r="K1610" s="7" t="s">
        <v>117</v>
      </c>
      <c r="L1610" s="7" t="s">
        <v>85</v>
      </c>
      <c r="M1610" s="7">
        <v>1</v>
      </c>
      <c r="N1610" s="294"/>
      <c r="O1610" s="377"/>
      <c r="P1610" s="238"/>
      <c r="Q1610" s="238"/>
      <c r="R1610" s="238"/>
      <c r="S1610" s="238"/>
      <c r="T1610" s="238"/>
      <c r="U1610" s="277"/>
      <c r="V1610" s="380"/>
      <c r="W1610" s="239"/>
      <c r="X1610" s="239"/>
      <c r="Y1610" s="380"/>
      <c r="Z1610" s="239"/>
      <c r="AA1610" s="239"/>
      <c r="AB1610" s="380"/>
      <c r="AC1610" s="239"/>
      <c r="AD1610" s="239"/>
      <c r="AE1610" s="239"/>
      <c r="AF1610" s="238"/>
      <c r="AG1610" s="239"/>
      <c r="AH1610" s="331"/>
      <c r="AI1610" s="331"/>
      <c r="AJ1610" s="238"/>
    </row>
    <row r="1611" spans="2:36" ht="68.7" customHeight="1" x14ac:dyDescent="0.3">
      <c r="B1611" s="334"/>
      <c r="C1611" s="377"/>
      <c r="D1611" s="334"/>
      <c r="E1611" s="227"/>
      <c r="F1611" s="227"/>
      <c r="G1611" s="235"/>
      <c r="H1611" s="238"/>
      <c r="I1611" s="238"/>
      <c r="J1611" s="11" t="s">
        <v>208</v>
      </c>
      <c r="K1611" s="7" t="s">
        <v>118</v>
      </c>
      <c r="L1611" s="7" t="s">
        <v>119</v>
      </c>
      <c r="M1611" s="7">
        <v>1</v>
      </c>
      <c r="N1611" s="294"/>
      <c r="O1611" s="377"/>
      <c r="P1611" s="238"/>
      <c r="Q1611" s="238"/>
      <c r="R1611" s="238"/>
      <c r="S1611" s="238"/>
      <c r="T1611" s="238"/>
      <c r="U1611" s="277"/>
      <c r="V1611" s="380"/>
      <c r="W1611" s="239"/>
      <c r="X1611" s="239"/>
      <c r="Y1611" s="380"/>
      <c r="Z1611" s="239"/>
      <c r="AA1611" s="239"/>
      <c r="AB1611" s="380"/>
      <c r="AC1611" s="239"/>
      <c r="AD1611" s="239"/>
      <c r="AE1611" s="239"/>
      <c r="AF1611" s="238"/>
      <c r="AG1611" s="239"/>
      <c r="AH1611" s="331"/>
      <c r="AI1611" s="331"/>
      <c r="AJ1611" s="238"/>
    </row>
    <row r="1612" spans="2:36" ht="68.7" customHeight="1" x14ac:dyDescent="0.3">
      <c r="B1612" s="334"/>
      <c r="C1612" s="377"/>
      <c r="D1612" s="334"/>
      <c r="E1612" s="227"/>
      <c r="F1612" s="227"/>
      <c r="G1612" s="235"/>
      <c r="H1612" s="238"/>
      <c r="I1612" s="238"/>
      <c r="J1612" s="11" t="s">
        <v>120</v>
      </c>
      <c r="K1612" s="7" t="s">
        <v>121</v>
      </c>
      <c r="L1612" s="7" t="s">
        <v>119</v>
      </c>
      <c r="M1612" s="7">
        <v>1</v>
      </c>
      <c r="N1612" s="294"/>
      <c r="O1612" s="377"/>
      <c r="P1612" s="238"/>
      <c r="Q1612" s="238"/>
      <c r="R1612" s="238"/>
      <c r="S1612" s="238"/>
      <c r="T1612" s="238"/>
      <c r="U1612" s="277"/>
      <c r="V1612" s="380"/>
      <c r="W1612" s="239"/>
      <c r="X1612" s="239"/>
      <c r="Y1612" s="380"/>
      <c r="Z1612" s="239"/>
      <c r="AA1612" s="239"/>
      <c r="AB1612" s="380"/>
      <c r="AC1612" s="239"/>
      <c r="AD1612" s="239"/>
      <c r="AE1612" s="239"/>
      <c r="AF1612" s="238"/>
      <c r="AG1612" s="239"/>
      <c r="AH1612" s="331"/>
      <c r="AI1612" s="331"/>
      <c r="AJ1612" s="238"/>
    </row>
    <row r="1613" spans="2:36" ht="68.7" customHeight="1" x14ac:dyDescent="0.3">
      <c r="B1613" s="375" t="s">
        <v>1214</v>
      </c>
      <c r="C1613" s="376" t="s">
        <v>903</v>
      </c>
      <c r="D1613" s="376" t="s">
        <v>66</v>
      </c>
      <c r="E1613" s="227" t="s">
        <v>67</v>
      </c>
      <c r="F1613" s="235" t="s">
        <v>134</v>
      </c>
      <c r="G1613" s="237" t="s">
        <v>978</v>
      </c>
      <c r="H1613" s="238" t="s">
        <v>70</v>
      </c>
      <c r="I1613" s="238" t="s">
        <v>98</v>
      </c>
      <c r="J1613" s="11" t="s">
        <v>709</v>
      </c>
      <c r="K1613" s="80" t="s">
        <v>710</v>
      </c>
      <c r="L1613" s="86" t="s">
        <v>715</v>
      </c>
      <c r="M1613" s="52">
        <v>40</v>
      </c>
      <c r="N1613" s="239" t="s">
        <v>707</v>
      </c>
      <c r="O1613" s="376" t="s">
        <v>582</v>
      </c>
      <c r="P1613" s="238" t="s">
        <v>75</v>
      </c>
      <c r="Q1613" s="238" t="s">
        <v>76</v>
      </c>
      <c r="R1613" s="238" t="s">
        <v>77</v>
      </c>
      <c r="S1613" s="238" t="s">
        <v>109</v>
      </c>
      <c r="T1613" s="240">
        <f>+V1613+Y1613</f>
        <v>35612.6</v>
      </c>
      <c r="U1613" s="240">
        <f>+T1613/M1614</f>
        <v>35612.6</v>
      </c>
      <c r="V1613" s="472">
        <v>30270.71</v>
      </c>
      <c r="W1613" s="239" t="s">
        <v>98</v>
      </c>
      <c r="X1613" s="239" t="s">
        <v>98</v>
      </c>
      <c r="Y1613" s="472">
        <v>5341.89</v>
      </c>
      <c r="Z1613" s="239" t="s">
        <v>98</v>
      </c>
      <c r="AA1613" s="239" t="s">
        <v>98</v>
      </c>
      <c r="AB1613" s="472">
        <v>2887.51</v>
      </c>
      <c r="AC1613" s="239" t="s">
        <v>149</v>
      </c>
      <c r="AD1613" s="239" t="s">
        <v>98</v>
      </c>
      <c r="AE1613" s="250">
        <f>+V1613+Y1613</f>
        <v>35612.6</v>
      </c>
      <c r="AF1613" s="238" t="s">
        <v>98</v>
      </c>
      <c r="AG1613" s="239" t="s">
        <v>33</v>
      </c>
      <c r="AH1613" s="651" t="s">
        <v>1216</v>
      </c>
      <c r="AI1613" s="642" t="s">
        <v>406</v>
      </c>
      <c r="AJ1613" s="231"/>
    </row>
    <row r="1614" spans="2:36" ht="68.7" customHeight="1" x14ac:dyDescent="0.3">
      <c r="B1614" s="375"/>
      <c r="C1614" s="376"/>
      <c r="D1614" s="376"/>
      <c r="E1614" s="227"/>
      <c r="F1614" s="235"/>
      <c r="G1614" s="237"/>
      <c r="H1614" s="238"/>
      <c r="I1614" s="238"/>
      <c r="J1614" s="11" t="s">
        <v>111</v>
      </c>
      <c r="K1614" s="80" t="s">
        <v>712</v>
      </c>
      <c r="L1614" s="7" t="s">
        <v>85</v>
      </c>
      <c r="M1614" s="86">
        <v>1</v>
      </c>
      <c r="N1614" s="239"/>
      <c r="O1614" s="376"/>
      <c r="P1614" s="238"/>
      <c r="Q1614" s="238"/>
      <c r="R1614" s="238"/>
      <c r="S1614" s="238"/>
      <c r="T1614" s="238"/>
      <c r="U1614" s="240"/>
      <c r="V1614" s="473"/>
      <c r="W1614" s="239"/>
      <c r="X1614" s="239"/>
      <c r="Y1614" s="473"/>
      <c r="Z1614" s="239"/>
      <c r="AA1614" s="239"/>
      <c r="AB1614" s="473"/>
      <c r="AC1614" s="239"/>
      <c r="AD1614" s="239"/>
      <c r="AE1614" s="239"/>
      <c r="AF1614" s="238"/>
      <c r="AG1614" s="239"/>
      <c r="AH1614" s="643"/>
      <c r="AI1614" s="643"/>
      <c r="AJ1614" s="232"/>
    </row>
    <row r="1615" spans="2:36" ht="68.7" customHeight="1" x14ac:dyDescent="0.3">
      <c r="B1615" s="375"/>
      <c r="C1615" s="376"/>
      <c r="D1615" s="376"/>
      <c r="E1615" s="227"/>
      <c r="F1615" s="235"/>
      <c r="G1615" s="237"/>
      <c r="H1615" s="238"/>
      <c r="I1615" s="238"/>
      <c r="J1615" s="11" t="s">
        <v>127</v>
      </c>
      <c r="K1615" s="80" t="s">
        <v>638</v>
      </c>
      <c r="L1615" s="7" t="s">
        <v>85</v>
      </c>
      <c r="M1615" s="86">
        <v>20</v>
      </c>
      <c r="N1615" s="239"/>
      <c r="O1615" s="376"/>
      <c r="P1615" s="238"/>
      <c r="Q1615" s="238"/>
      <c r="R1615" s="238"/>
      <c r="S1615" s="238"/>
      <c r="T1615" s="238"/>
      <c r="U1615" s="240"/>
      <c r="V1615" s="474"/>
      <c r="W1615" s="239"/>
      <c r="X1615" s="239"/>
      <c r="Y1615" s="474"/>
      <c r="Z1615" s="239"/>
      <c r="AA1615" s="239"/>
      <c r="AB1615" s="474"/>
      <c r="AC1615" s="239"/>
      <c r="AD1615" s="239"/>
      <c r="AE1615" s="239"/>
      <c r="AF1615" s="238"/>
      <c r="AG1615" s="239"/>
      <c r="AH1615" s="644"/>
      <c r="AI1615" s="644"/>
      <c r="AJ1615" s="233"/>
    </row>
    <row r="1616" spans="2:36" ht="68.7" customHeight="1" x14ac:dyDescent="0.3">
      <c r="B1616" s="229" t="s">
        <v>862</v>
      </c>
      <c r="C1616" s="355" t="s">
        <v>868</v>
      </c>
      <c r="D1616" s="229" t="s">
        <v>88</v>
      </c>
      <c r="E1616" s="273" t="s">
        <v>67</v>
      </c>
      <c r="F1616" s="344" t="s">
        <v>134</v>
      </c>
      <c r="G1616" s="345" t="s">
        <v>978</v>
      </c>
      <c r="H1616" s="232" t="s">
        <v>70</v>
      </c>
      <c r="I1616" s="233" t="s">
        <v>98</v>
      </c>
      <c r="J1616" s="72" t="s">
        <v>709</v>
      </c>
      <c r="K1616" s="55" t="s">
        <v>710</v>
      </c>
      <c r="L1616" s="87" t="s">
        <v>715</v>
      </c>
      <c r="M1616" s="49">
        <v>40</v>
      </c>
      <c r="N1616" s="249" t="s">
        <v>707</v>
      </c>
      <c r="O1616" s="256" t="s">
        <v>876</v>
      </c>
      <c r="P1616" s="232" t="s">
        <v>75</v>
      </c>
      <c r="Q1616" s="232" t="s">
        <v>76</v>
      </c>
      <c r="R1616" s="232" t="s">
        <v>77</v>
      </c>
      <c r="S1616" s="233" t="s">
        <v>109</v>
      </c>
      <c r="T1616" s="243">
        <f>+V1616+Y1616</f>
        <v>126221.37</v>
      </c>
      <c r="U1616" s="243" t="s">
        <v>98</v>
      </c>
      <c r="V1616" s="275">
        <v>107288.16</v>
      </c>
      <c r="W1616" s="249" t="s">
        <v>98</v>
      </c>
      <c r="X1616" s="249" t="s">
        <v>98</v>
      </c>
      <c r="Y1616" s="275">
        <v>18933.21</v>
      </c>
      <c r="Z1616" s="249" t="s">
        <v>98</v>
      </c>
      <c r="AA1616" s="249" t="s">
        <v>98</v>
      </c>
      <c r="AB1616" s="647" t="s">
        <v>875</v>
      </c>
      <c r="AC1616" s="249" t="s">
        <v>149</v>
      </c>
      <c r="AD1616" s="249" t="s">
        <v>98</v>
      </c>
      <c r="AE1616" s="254">
        <f>+V1616+Y1616</f>
        <v>126221.37</v>
      </c>
      <c r="AF1616" s="233" t="s">
        <v>98</v>
      </c>
      <c r="AG1616" s="249" t="s">
        <v>33</v>
      </c>
      <c r="AH1616" s="256" t="s">
        <v>1079</v>
      </c>
      <c r="AI1616" s="256" t="s">
        <v>160</v>
      </c>
      <c r="AJ1616" s="233"/>
    </row>
    <row r="1617" spans="2:36" ht="68.7" customHeight="1" x14ac:dyDescent="0.3">
      <c r="B1617" s="229"/>
      <c r="C1617" s="355"/>
      <c r="D1617" s="229"/>
      <c r="E1617" s="227"/>
      <c r="F1617" s="235"/>
      <c r="G1617" s="237"/>
      <c r="H1617" s="232"/>
      <c r="I1617" s="238"/>
      <c r="J1617" s="11" t="s">
        <v>111</v>
      </c>
      <c r="K1617" s="80" t="s">
        <v>712</v>
      </c>
      <c r="L1617" s="7" t="s">
        <v>85</v>
      </c>
      <c r="M1617" s="52">
        <v>3</v>
      </c>
      <c r="N1617" s="239"/>
      <c r="O1617" s="256"/>
      <c r="P1617" s="232"/>
      <c r="Q1617" s="232"/>
      <c r="R1617" s="232"/>
      <c r="S1617" s="238"/>
      <c r="T1617" s="238"/>
      <c r="U1617" s="240"/>
      <c r="V1617" s="478"/>
      <c r="W1617" s="239"/>
      <c r="X1617" s="239"/>
      <c r="Y1617" s="478"/>
      <c r="Z1617" s="239"/>
      <c r="AA1617" s="239"/>
      <c r="AB1617" s="648"/>
      <c r="AC1617" s="239"/>
      <c r="AD1617" s="239"/>
      <c r="AE1617" s="239"/>
      <c r="AF1617" s="238"/>
      <c r="AG1617" s="239"/>
      <c r="AH1617" s="256"/>
      <c r="AI1617" s="256"/>
      <c r="AJ1617" s="238"/>
    </row>
    <row r="1618" spans="2:36" ht="68.7" customHeight="1" x14ac:dyDescent="0.3">
      <c r="B1618" s="230"/>
      <c r="C1618" s="356"/>
      <c r="D1618" s="230"/>
      <c r="E1618" s="227"/>
      <c r="F1618" s="235"/>
      <c r="G1618" s="237"/>
      <c r="H1618" s="233"/>
      <c r="I1618" s="238"/>
      <c r="J1618" s="11" t="s">
        <v>127</v>
      </c>
      <c r="K1618" s="80" t="s">
        <v>638</v>
      </c>
      <c r="L1618" s="7" t="s">
        <v>85</v>
      </c>
      <c r="M1618" s="7">
        <v>120</v>
      </c>
      <c r="N1618" s="239"/>
      <c r="O1618" s="257"/>
      <c r="P1618" s="233"/>
      <c r="Q1618" s="233"/>
      <c r="R1618" s="233"/>
      <c r="S1618" s="238"/>
      <c r="T1618" s="238"/>
      <c r="U1618" s="240"/>
      <c r="V1618" s="419"/>
      <c r="W1618" s="239"/>
      <c r="X1618" s="239"/>
      <c r="Y1618" s="419"/>
      <c r="Z1618" s="239"/>
      <c r="AA1618" s="239"/>
      <c r="AB1618" s="649"/>
      <c r="AC1618" s="239"/>
      <c r="AD1618" s="239"/>
      <c r="AE1618" s="239"/>
      <c r="AF1618" s="238"/>
      <c r="AG1618" s="239"/>
      <c r="AH1618" s="257"/>
      <c r="AI1618" s="257"/>
      <c r="AJ1618" s="238"/>
    </row>
    <row r="1619" spans="2:36" ht="68.7" customHeight="1" x14ac:dyDescent="0.3">
      <c r="B1619" s="262" t="s">
        <v>863</v>
      </c>
      <c r="C1619" s="354" t="s">
        <v>869</v>
      </c>
      <c r="D1619" s="105" t="s">
        <v>88</v>
      </c>
      <c r="E1619" s="227" t="s">
        <v>67</v>
      </c>
      <c r="F1619" s="235" t="s">
        <v>134</v>
      </c>
      <c r="G1619" s="237" t="s">
        <v>978</v>
      </c>
      <c r="H1619" s="231" t="s">
        <v>70</v>
      </c>
      <c r="I1619" s="238" t="s">
        <v>98</v>
      </c>
      <c r="J1619" s="11" t="s">
        <v>709</v>
      </c>
      <c r="K1619" s="80" t="s">
        <v>710</v>
      </c>
      <c r="L1619" s="86" t="s">
        <v>715</v>
      </c>
      <c r="M1619" s="52">
        <v>40</v>
      </c>
      <c r="N1619" s="239" t="s">
        <v>707</v>
      </c>
      <c r="O1619" s="255" t="s">
        <v>876</v>
      </c>
      <c r="P1619" s="231" t="s">
        <v>75</v>
      </c>
      <c r="Q1619" s="231" t="s">
        <v>76</v>
      </c>
      <c r="R1619" s="231" t="s">
        <v>77</v>
      </c>
      <c r="S1619" s="238" t="s">
        <v>109</v>
      </c>
      <c r="T1619" s="240">
        <f>+V1619+Y1619</f>
        <v>48150</v>
      </c>
      <c r="U1619" s="240" t="s">
        <v>98</v>
      </c>
      <c r="V1619" s="292">
        <v>40927.5</v>
      </c>
      <c r="W1619" s="239" t="s">
        <v>98</v>
      </c>
      <c r="X1619" s="239" t="s">
        <v>98</v>
      </c>
      <c r="Y1619" s="292">
        <v>7222.5</v>
      </c>
      <c r="Z1619" s="239" t="s">
        <v>98</v>
      </c>
      <c r="AA1619" s="239" t="s">
        <v>98</v>
      </c>
      <c r="AB1619" s="292">
        <v>27246.92</v>
      </c>
      <c r="AC1619" s="239" t="s">
        <v>149</v>
      </c>
      <c r="AD1619" s="239" t="s">
        <v>98</v>
      </c>
      <c r="AE1619" s="250">
        <f>+V1619+Y1619</f>
        <v>48150</v>
      </c>
      <c r="AF1619" s="238" t="s">
        <v>98</v>
      </c>
      <c r="AG1619" s="239" t="s">
        <v>33</v>
      </c>
      <c r="AH1619" s="255" t="s">
        <v>1079</v>
      </c>
      <c r="AI1619" s="255" t="s">
        <v>160</v>
      </c>
      <c r="AJ1619" s="238"/>
    </row>
    <row r="1620" spans="2:36" ht="68.7" customHeight="1" x14ac:dyDescent="0.3">
      <c r="B1620" s="263"/>
      <c r="C1620" s="355"/>
      <c r="D1620" s="114"/>
      <c r="E1620" s="227"/>
      <c r="F1620" s="235"/>
      <c r="G1620" s="237"/>
      <c r="H1620" s="232"/>
      <c r="I1620" s="238"/>
      <c r="J1620" s="11" t="s">
        <v>111</v>
      </c>
      <c r="K1620" s="80" t="s">
        <v>712</v>
      </c>
      <c r="L1620" s="7" t="s">
        <v>85</v>
      </c>
      <c r="M1620" s="52">
        <v>2</v>
      </c>
      <c r="N1620" s="239"/>
      <c r="O1620" s="256"/>
      <c r="P1620" s="232"/>
      <c r="Q1620" s="232"/>
      <c r="R1620" s="232"/>
      <c r="S1620" s="238"/>
      <c r="T1620" s="238"/>
      <c r="U1620" s="240"/>
      <c r="V1620" s="402"/>
      <c r="W1620" s="239"/>
      <c r="X1620" s="239"/>
      <c r="Y1620" s="402"/>
      <c r="Z1620" s="239"/>
      <c r="AA1620" s="239"/>
      <c r="AB1620" s="402"/>
      <c r="AC1620" s="239"/>
      <c r="AD1620" s="239"/>
      <c r="AE1620" s="239"/>
      <c r="AF1620" s="238"/>
      <c r="AG1620" s="239"/>
      <c r="AH1620" s="256"/>
      <c r="AI1620" s="256"/>
      <c r="AJ1620" s="238"/>
    </row>
    <row r="1621" spans="2:36" ht="68.7" customHeight="1" x14ac:dyDescent="0.3">
      <c r="B1621" s="264"/>
      <c r="C1621" s="356"/>
      <c r="D1621" s="87"/>
      <c r="E1621" s="227"/>
      <c r="F1621" s="235"/>
      <c r="G1621" s="237"/>
      <c r="H1621" s="233"/>
      <c r="I1621" s="238"/>
      <c r="J1621" s="11" t="s">
        <v>127</v>
      </c>
      <c r="K1621" s="80" t="s">
        <v>638</v>
      </c>
      <c r="L1621" s="7" t="s">
        <v>85</v>
      </c>
      <c r="M1621" s="7">
        <v>120</v>
      </c>
      <c r="N1621" s="239"/>
      <c r="O1621" s="257"/>
      <c r="P1621" s="233"/>
      <c r="Q1621" s="233"/>
      <c r="R1621" s="233"/>
      <c r="S1621" s="238"/>
      <c r="T1621" s="238"/>
      <c r="U1621" s="240"/>
      <c r="V1621" s="293"/>
      <c r="W1621" s="239"/>
      <c r="X1621" s="239"/>
      <c r="Y1621" s="293"/>
      <c r="Z1621" s="239"/>
      <c r="AA1621" s="239"/>
      <c r="AB1621" s="293"/>
      <c r="AC1621" s="239"/>
      <c r="AD1621" s="239"/>
      <c r="AE1621" s="239"/>
      <c r="AF1621" s="238"/>
      <c r="AG1621" s="239"/>
      <c r="AH1621" s="257"/>
      <c r="AI1621" s="257"/>
      <c r="AJ1621" s="238"/>
    </row>
    <row r="1622" spans="2:36" ht="68.7" customHeight="1" x14ac:dyDescent="0.3">
      <c r="B1622" s="262" t="s">
        <v>864</v>
      </c>
      <c r="C1622" s="231" t="s">
        <v>870</v>
      </c>
      <c r="D1622" s="228" t="s">
        <v>88</v>
      </c>
      <c r="E1622" s="227" t="s">
        <v>67</v>
      </c>
      <c r="F1622" s="235" t="s">
        <v>134</v>
      </c>
      <c r="G1622" s="237" t="s">
        <v>978</v>
      </c>
      <c r="H1622" s="231" t="s">
        <v>70</v>
      </c>
      <c r="I1622" s="238" t="s">
        <v>98</v>
      </c>
      <c r="J1622" s="11" t="s">
        <v>709</v>
      </c>
      <c r="K1622" s="80" t="s">
        <v>710</v>
      </c>
      <c r="L1622" s="86" t="s">
        <v>715</v>
      </c>
      <c r="M1622" s="52">
        <v>40</v>
      </c>
      <c r="N1622" s="239" t="s">
        <v>707</v>
      </c>
      <c r="O1622" s="255" t="s">
        <v>1080</v>
      </c>
      <c r="P1622" s="231" t="s">
        <v>75</v>
      </c>
      <c r="Q1622" s="231" t="s">
        <v>76</v>
      </c>
      <c r="R1622" s="231" t="s">
        <v>77</v>
      </c>
      <c r="S1622" s="238" t="s">
        <v>109</v>
      </c>
      <c r="T1622" s="240">
        <f>+V1622+Y1622</f>
        <v>71422.47</v>
      </c>
      <c r="U1622" s="240" t="s">
        <v>98</v>
      </c>
      <c r="V1622" s="292">
        <v>60709.11</v>
      </c>
      <c r="W1622" s="239" t="s">
        <v>98</v>
      </c>
      <c r="X1622" s="239" t="s">
        <v>98</v>
      </c>
      <c r="Y1622" s="292">
        <v>10713.36</v>
      </c>
      <c r="Z1622" s="239" t="s">
        <v>98</v>
      </c>
      <c r="AA1622" s="239" t="s">
        <v>98</v>
      </c>
      <c r="AB1622" s="292">
        <v>12603.96</v>
      </c>
      <c r="AC1622" s="239" t="s">
        <v>149</v>
      </c>
      <c r="AD1622" s="239" t="s">
        <v>98</v>
      </c>
      <c r="AE1622" s="250">
        <f>+V1622+Y1622</f>
        <v>71422.47</v>
      </c>
      <c r="AF1622" s="238" t="s">
        <v>98</v>
      </c>
      <c r="AG1622" s="239" t="s">
        <v>33</v>
      </c>
      <c r="AH1622" s="255" t="s">
        <v>1079</v>
      </c>
      <c r="AI1622" s="255" t="s">
        <v>160</v>
      </c>
      <c r="AJ1622" s="238"/>
    </row>
    <row r="1623" spans="2:36" ht="68.7" customHeight="1" x14ac:dyDescent="0.3">
      <c r="B1623" s="263"/>
      <c r="C1623" s="355"/>
      <c r="D1623" s="229"/>
      <c r="E1623" s="227"/>
      <c r="F1623" s="235"/>
      <c r="G1623" s="237"/>
      <c r="H1623" s="232"/>
      <c r="I1623" s="238"/>
      <c r="J1623" s="11" t="s">
        <v>111</v>
      </c>
      <c r="K1623" s="80" t="s">
        <v>712</v>
      </c>
      <c r="L1623" s="7" t="s">
        <v>85</v>
      </c>
      <c r="M1623" s="52">
        <v>3</v>
      </c>
      <c r="N1623" s="239"/>
      <c r="O1623" s="256"/>
      <c r="P1623" s="232"/>
      <c r="Q1623" s="232"/>
      <c r="R1623" s="232"/>
      <c r="S1623" s="238"/>
      <c r="T1623" s="238"/>
      <c r="U1623" s="240"/>
      <c r="V1623" s="402"/>
      <c r="W1623" s="239"/>
      <c r="X1623" s="239"/>
      <c r="Y1623" s="402"/>
      <c r="Z1623" s="239"/>
      <c r="AA1623" s="239"/>
      <c r="AB1623" s="402"/>
      <c r="AC1623" s="239"/>
      <c r="AD1623" s="239"/>
      <c r="AE1623" s="239"/>
      <c r="AF1623" s="238"/>
      <c r="AG1623" s="239"/>
      <c r="AH1623" s="256"/>
      <c r="AI1623" s="256"/>
      <c r="AJ1623" s="238"/>
    </row>
    <row r="1624" spans="2:36" ht="68.7" customHeight="1" x14ac:dyDescent="0.3">
      <c r="B1624" s="263"/>
      <c r="C1624" s="355"/>
      <c r="D1624" s="230"/>
      <c r="E1624" s="227"/>
      <c r="F1624" s="235"/>
      <c r="G1624" s="237"/>
      <c r="H1624" s="233"/>
      <c r="I1624" s="238"/>
      <c r="J1624" s="11" t="s">
        <v>127</v>
      </c>
      <c r="K1624" s="80" t="s">
        <v>638</v>
      </c>
      <c r="L1624" s="7" t="s">
        <v>85</v>
      </c>
      <c r="M1624" s="7">
        <v>24</v>
      </c>
      <c r="N1624" s="239"/>
      <c r="O1624" s="257"/>
      <c r="P1624" s="233"/>
      <c r="Q1624" s="233"/>
      <c r="R1624" s="233"/>
      <c r="S1624" s="238"/>
      <c r="T1624" s="238"/>
      <c r="U1624" s="240"/>
      <c r="V1624" s="293"/>
      <c r="W1624" s="239"/>
      <c r="X1624" s="239"/>
      <c r="Y1624" s="293"/>
      <c r="Z1624" s="239"/>
      <c r="AA1624" s="239"/>
      <c r="AB1624" s="293"/>
      <c r="AC1624" s="239"/>
      <c r="AD1624" s="239"/>
      <c r="AE1624" s="239"/>
      <c r="AF1624" s="238"/>
      <c r="AG1624" s="239"/>
      <c r="AH1624" s="257"/>
      <c r="AI1624" s="257"/>
      <c r="AJ1624" s="238"/>
    </row>
    <row r="1625" spans="2:36" ht="68.7" customHeight="1" x14ac:dyDescent="0.3">
      <c r="B1625" s="231" t="s">
        <v>1081</v>
      </c>
      <c r="C1625" s="352" t="s">
        <v>871</v>
      </c>
      <c r="D1625" s="486" t="s">
        <v>88</v>
      </c>
      <c r="E1625" s="322" t="s">
        <v>67</v>
      </c>
      <c r="F1625" s="323" t="s">
        <v>134</v>
      </c>
      <c r="G1625" s="348" t="s">
        <v>1082</v>
      </c>
      <c r="H1625" s="306" t="s">
        <v>70</v>
      </c>
      <c r="I1625" s="270" t="s">
        <v>98</v>
      </c>
      <c r="J1625" s="20" t="s">
        <v>709</v>
      </c>
      <c r="K1625" s="74" t="s">
        <v>710</v>
      </c>
      <c r="L1625" s="90" t="s">
        <v>715</v>
      </c>
      <c r="M1625" s="58">
        <v>40</v>
      </c>
      <c r="N1625" s="279" t="s">
        <v>707</v>
      </c>
      <c r="O1625" s="475" t="s">
        <v>876</v>
      </c>
      <c r="P1625" s="306" t="s">
        <v>75</v>
      </c>
      <c r="Q1625" s="306" t="s">
        <v>76</v>
      </c>
      <c r="R1625" s="306" t="s">
        <v>77</v>
      </c>
      <c r="S1625" s="270" t="s">
        <v>109</v>
      </c>
      <c r="T1625" s="327">
        <f>+V1625+Y1625</f>
        <v>85674.87</v>
      </c>
      <c r="U1625" s="327" t="s">
        <v>98</v>
      </c>
      <c r="V1625" s="394">
        <v>72823.649999999994</v>
      </c>
      <c r="W1625" s="279" t="s">
        <v>98</v>
      </c>
      <c r="X1625" s="279" t="s">
        <v>98</v>
      </c>
      <c r="Y1625" s="115">
        <v>12851.22</v>
      </c>
      <c r="Z1625" s="279" t="s">
        <v>98</v>
      </c>
      <c r="AA1625" s="279" t="s">
        <v>98</v>
      </c>
      <c r="AB1625" s="394">
        <v>14130</v>
      </c>
      <c r="AC1625" s="279" t="s">
        <v>149</v>
      </c>
      <c r="AD1625" s="279" t="s">
        <v>98</v>
      </c>
      <c r="AE1625" s="403">
        <f>+V1625+Y1625</f>
        <v>85674.87</v>
      </c>
      <c r="AF1625" s="270" t="s">
        <v>98</v>
      </c>
      <c r="AG1625" s="279" t="s">
        <v>33</v>
      </c>
      <c r="AH1625" s="475" t="s">
        <v>176</v>
      </c>
      <c r="AI1625" s="475" t="s">
        <v>161</v>
      </c>
      <c r="AJ1625" s="270"/>
    </row>
    <row r="1626" spans="2:36" ht="68.7" customHeight="1" x14ac:dyDescent="0.3">
      <c r="B1626" s="263"/>
      <c r="C1626" s="353"/>
      <c r="D1626" s="467"/>
      <c r="E1626" s="322"/>
      <c r="F1626" s="323"/>
      <c r="G1626" s="348"/>
      <c r="H1626" s="307"/>
      <c r="I1626" s="270"/>
      <c r="J1626" s="20" t="s">
        <v>111</v>
      </c>
      <c r="K1626" s="74" t="s">
        <v>712</v>
      </c>
      <c r="L1626" s="27" t="s">
        <v>85</v>
      </c>
      <c r="M1626" s="58">
        <v>2</v>
      </c>
      <c r="N1626" s="279"/>
      <c r="O1626" s="476"/>
      <c r="P1626" s="307"/>
      <c r="Q1626" s="307"/>
      <c r="R1626" s="307"/>
      <c r="S1626" s="270"/>
      <c r="T1626" s="270"/>
      <c r="U1626" s="327"/>
      <c r="V1626" s="395"/>
      <c r="W1626" s="279"/>
      <c r="X1626" s="279"/>
      <c r="Y1626" s="116"/>
      <c r="Z1626" s="279"/>
      <c r="AA1626" s="279"/>
      <c r="AB1626" s="395"/>
      <c r="AC1626" s="279"/>
      <c r="AD1626" s="279"/>
      <c r="AE1626" s="279"/>
      <c r="AF1626" s="270"/>
      <c r="AG1626" s="279"/>
      <c r="AH1626" s="476"/>
      <c r="AI1626" s="476"/>
      <c r="AJ1626" s="270"/>
    </row>
    <row r="1627" spans="2:36" ht="68.7" customHeight="1" x14ac:dyDescent="0.3">
      <c r="B1627" s="264"/>
      <c r="C1627" s="482"/>
      <c r="D1627" s="468"/>
      <c r="E1627" s="322"/>
      <c r="F1627" s="323"/>
      <c r="G1627" s="348"/>
      <c r="H1627" s="308"/>
      <c r="I1627" s="270"/>
      <c r="J1627" s="20" t="s">
        <v>127</v>
      </c>
      <c r="K1627" s="74" t="s">
        <v>638</v>
      </c>
      <c r="L1627" s="27" t="s">
        <v>85</v>
      </c>
      <c r="M1627" s="27">
        <v>260</v>
      </c>
      <c r="N1627" s="279"/>
      <c r="O1627" s="477"/>
      <c r="P1627" s="308"/>
      <c r="Q1627" s="308"/>
      <c r="R1627" s="308"/>
      <c r="S1627" s="270"/>
      <c r="T1627" s="270"/>
      <c r="U1627" s="327"/>
      <c r="V1627" s="396"/>
      <c r="W1627" s="279"/>
      <c r="X1627" s="279"/>
      <c r="Y1627" s="117"/>
      <c r="Z1627" s="279"/>
      <c r="AA1627" s="279"/>
      <c r="AB1627" s="396"/>
      <c r="AC1627" s="279"/>
      <c r="AD1627" s="279"/>
      <c r="AE1627" s="279"/>
      <c r="AF1627" s="270"/>
      <c r="AG1627" s="279"/>
      <c r="AH1627" s="477"/>
      <c r="AI1627" s="477"/>
      <c r="AJ1627" s="270"/>
    </row>
    <row r="1628" spans="2:36" ht="68.7" customHeight="1" x14ac:dyDescent="0.3">
      <c r="B1628" s="262" t="s">
        <v>865</v>
      </c>
      <c r="C1628" s="354" t="s">
        <v>872</v>
      </c>
      <c r="D1628" s="114" t="s">
        <v>88</v>
      </c>
      <c r="E1628" s="227" t="s">
        <v>67</v>
      </c>
      <c r="F1628" s="235" t="s">
        <v>134</v>
      </c>
      <c r="G1628" s="237" t="s">
        <v>978</v>
      </c>
      <c r="H1628" s="231" t="s">
        <v>70</v>
      </c>
      <c r="I1628" s="238" t="s">
        <v>98</v>
      </c>
      <c r="J1628" s="11" t="s">
        <v>709</v>
      </c>
      <c r="K1628" s="80" t="s">
        <v>710</v>
      </c>
      <c r="L1628" s="86" t="s">
        <v>715</v>
      </c>
      <c r="M1628" s="52">
        <v>40</v>
      </c>
      <c r="N1628" s="239" t="s">
        <v>707</v>
      </c>
      <c r="O1628" s="118" t="s">
        <v>994</v>
      </c>
      <c r="P1628" s="231" t="s">
        <v>75</v>
      </c>
      <c r="Q1628" s="231" t="s">
        <v>76</v>
      </c>
      <c r="R1628" s="231" t="s">
        <v>77</v>
      </c>
      <c r="S1628" s="238" t="s">
        <v>109</v>
      </c>
      <c r="T1628" s="240">
        <f>+V1628+Y1628</f>
        <v>47914.07</v>
      </c>
      <c r="U1628" s="240" t="s">
        <v>98</v>
      </c>
      <c r="V1628" s="408">
        <v>40726.959999999999</v>
      </c>
      <c r="W1628" s="239" t="s">
        <v>98</v>
      </c>
      <c r="X1628" s="239" t="s">
        <v>98</v>
      </c>
      <c r="Y1628" s="88">
        <v>7187.11</v>
      </c>
      <c r="Z1628" s="239" t="s">
        <v>98</v>
      </c>
      <c r="AA1628" s="239" t="s">
        <v>98</v>
      </c>
      <c r="AB1628" s="88">
        <v>7902.26</v>
      </c>
      <c r="AC1628" s="239" t="s">
        <v>149</v>
      </c>
      <c r="AD1628" s="239" t="s">
        <v>98</v>
      </c>
      <c r="AE1628" s="250">
        <f>+V1628+Y1628</f>
        <v>47914.07</v>
      </c>
      <c r="AF1628" s="238" t="s">
        <v>98</v>
      </c>
      <c r="AG1628" s="239" t="s">
        <v>33</v>
      </c>
      <c r="AH1628" s="255" t="s">
        <v>176</v>
      </c>
      <c r="AI1628" s="255" t="s">
        <v>161</v>
      </c>
      <c r="AJ1628" s="238"/>
    </row>
    <row r="1629" spans="2:36" ht="68.7" customHeight="1" x14ac:dyDescent="0.3">
      <c r="B1629" s="263"/>
      <c r="C1629" s="355"/>
      <c r="D1629" s="114"/>
      <c r="E1629" s="227"/>
      <c r="F1629" s="235"/>
      <c r="G1629" s="237"/>
      <c r="H1629" s="232"/>
      <c r="I1629" s="238"/>
      <c r="J1629" s="11" t="s">
        <v>111</v>
      </c>
      <c r="K1629" s="80" t="s">
        <v>712</v>
      </c>
      <c r="L1629" s="7" t="s">
        <v>85</v>
      </c>
      <c r="M1629" s="52">
        <v>1</v>
      </c>
      <c r="N1629" s="239"/>
      <c r="O1629" s="256"/>
      <c r="P1629" s="232"/>
      <c r="Q1629" s="232"/>
      <c r="R1629" s="232"/>
      <c r="S1629" s="238"/>
      <c r="T1629" s="238"/>
      <c r="U1629" s="240"/>
      <c r="V1629" s="409"/>
      <c r="W1629" s="239"/>
      <c r="X1629" s="239"/>
      <c r="Y1629" s="88"/>
      <c r="Z1629" s="239"/>
      <c r="AA1629" s="239"/>
      <c r="AB1629" s="88"/>
      <c r="AC1629" s="239"/>
      <c r="AD1629" s="239"/>
      <c r="AE1629" s="239"/>
      <c r="AF1629" s="238"/>
      <c r="AG1629" s="239"/>
      <c r="AH1629" s="256"/>
      <c r="AI1629" s="256"/>
      <c r="AJ1629" s="238"/>
    </row>
    <row r="1630" spans="2:36" ht="68.7" customHeight="1" x14ac:dyDescent="0.3">
      <c r="B1630" s="264"/>
      <c r="C1630" s="356"/>
      <c r="D1630" s="114"/>
      <c r="E1630" s="227"/>
      <c r="F1630" s="235"/>
      <c r="G1630" s="237"/>
      <c r="H1630" s="233"/>
      <c r="I1630" s="238"/>
      <c r="J1630" s="11" t="s">
        <v>127</v>
      </c>
      <c r="K1630" s="80" t="s">
        <v>638</v>
      </c>
      <c r="L1630" s="7" t="s">
        <v>85</v>
      </c>
      <c r="M1630" s="7">
        <v>16</v>
      </c>
      <c r="N1630" s="239"/>
      <c r="O1630" s="257"/>
      <c r="P1630" s="233"/>
      <c r="Q1630" s="233"/>
      <c r="R1630" s="233"/>
      <c r="S1630" s="238"/>
      <c r="T1630" s="238"/>
      <c r="U1630" s="240"/>
      <c r="V1630" s="410"/>
      <c r="W1630" s="239"/>
      <c r="X1630" s="239"/>
      <c r="Y1630" s="88"/>
      <c r="Z1630" s="239"/>
      <c r="AA1630" s="239"/>
      <c r="AB1630" s="88"/>
      <c r="AC1630" s="239"/>
      <c r="AD1630" s="239"/>
      <c r="AE1630" s="239"/>
      <c r="AF1630" s="238"/>
      <c r="AG1630" s="239"/>
      <c r="AH1630" s="257"/>
      <c r="AI1630" s="257"/>
      <c r="AJ1630" s="238"/>
    </row>
    <row r="1631" spans="2:36" ht="68.7" customHeight="1" x14ac:dyDescent="0.3">
      <c r="B1631" s="262" t="s">
        <v>866</v>
      </c>
      <c r="C1631" s="354" t="s">
        <v>871</v>
      </c>
      <c r="D1631" s="105" t="s">
        <v>88</v>
      </c>
      <c r="E1631" s="227" t="s">
        <v>67</v>
      </c>
      <c r="F1631" s="235" t="s">
        <v>134</v>
      </c>
      <c r="G1631" s="237" t="s">
        <v>978</v>
      </c>
      <c r="H1631" s="231" t="s">
        <v>70</v>
      </c>
      <c r="I1631" s="238" t="s">
        <v>98</v>
      </c>
      <c r="J1631" s="11" t="s">
        <v>709</v>
      </c>
      <c r="K1631" s="80" t="s">
        <v>710</v>
      </c>
      <c r="L1631" s="86" t="s">
        <v>715</v>
      </c>
      <c r="M1631" s="52">
        <v>40</v>
      </c>
      <c r="N1631" s="239" t="s">
        <v>707</v>
      </c>
      <c r="O1631" s="255" t="s">
        <v>876</v>
      </c>
      <c r="P1631" s="231" t="s">
        <v>75</v>
      </c>
      <c r="Q1631" s="231" t="s">
        <v>76</v>
      </c>
      <c r="R1631" s="231" t="s">
        <v>77</v>
      </c>
      <c r="S1631" s="238" t="s">
        <v>109</v>
      </c>
      <c r="T1631" s="240">
        <f>+V1631+Y1631</f>
        <v>199908.03</v>
      </c>
      <c r="U1631" s="240" t="s">
        <v>98</v>
      </c>
      <c r="V1631" s="84">
        <v>169921.85</v>
      </c>
      <c r="W1631" s="239" t="s">
        <v>98</v>
      </c>
      <c r="X1631" s="239" t="s">
        <v>98</v>
      </c>
      <c r="Y1631" s="84">
        <v>29986.18</v>
      </c>
      <c r="Z1631" s="239" t="s">
        <v>98</v>
      </c>
      <c r="AA1631" s="239" t="s">
        <v>98</v>
      </c>
      <c r="AB1631" s="84">
        <v>32970</v>
      </c>
      <c r="AC1631" s="239" t="s">
        <v>149</v>
      </c>
      <c r="AD1631" s="239" t="s">
        <v>98</v>
      </c>
      <c r="AE1631" s="250">
        <f>+V1631+Y1631</f>
        <v>199908.03</v>
      </c>
      <c r="AF1631" s="238" t="s">
        <v>98</v>
      </c>
      <c r="AG1631" s="239" t="s">
        <v>33</v>
      </c>
      <c r="AH1631" s="255" t="s">
        <v>176</v>
      </c>
      <c r="AI1631" s="255" t="s">
        <v>161</v>
      </c>
      <c r="AJ1631" s="238"/>
    </row>
    <row r="1632" spans="2:36" ht="68.7" customHeight="1" x14ac:dyDescent="0.3">
      <c r="B1632" s="263"/>
      <c r="C1632" s="355"/>
      <c r="D1632" s="119"/>
      <c r="E1632" s="227"/>
      <c r="F1632" s="235"/>
      <c r="G1632" s="237"/>
      <c r="H1632" s="232"/>
      <c r="I1632" s="238"/>
      <c r="J1632" s="11" t="s">
        <v>111</v>
      </c>
      <c r="K1632" s="80" t="s">
        <v>712</v>
      </c>
      <c r="L1632" s="7" t="s">
        <v>85</v>
      </c>
      <c r="M1632" s="52">
        <v>6</v>
      </c>
      <c r="N1632" s="239"/>
      <c r="O1632" s="256"/>
      <c r="P1632" s="232"/>
      <c r="Q1632" s="232"/>
      <c r="R1632" s="232"/>
      <c r="S1632" s="238"/>
      <c r="T1632" s="238"/>
      <c r="U1632" s="240"/>
      <c r="V1632" s="120"/>
      <c r="W1632" s="239"/>
      <c r="X1632" s="239"/>
      <c r="Y1632" s="120"/>
      <c r="Z1632" s="239"/>
      <c r="AA1632" s="239"/>
      <c r="AB1632" s="85"/>
      <c r="AC1632" s="239"/>
      <c r="AD1632" s="239"/>
      <c r="AE1632" s="239"/>
      <c r="AF1632" s="238"/>
      <c r="AG1632" s="239"/>
      <c r="AH1632" s="256"/>
      <c r="AI1632" s="256"/>
      <c r="AJ1632" s="238"/>
    </row>
    <row r="1633" spans="2:36" ht="68.7" customHeight="1" x14ac:dyDescent="0.3">
      <c r="B1633" s="264"/>
      <c r="C1633" s="356"/>
      <c r="D1633" s="121"/>
      <c r="E1633" s="227"/>
      <c r="F1633" s="235"/>
      <c r="G1633" s="237"/>
      <c r="H1633" s="233"/>
      <c r="I1633" s="238"/>
      <c r="J1633" s="11" t="s">
        <v>127</v>
      </c>
      <c r="K1633" s="80" t="s">
        <v>638</v>
      </c>
      <c r="L1633" s="7" t="s">
        <v>85</v>
      </c>
      <c r="M1633" s="7">
        <v>460</v>
      </c>
      <c r="N1633" s="239"/>
      <c r="O1633" s="257"/>
      <c r="P1633" s="233"/>
      <c r="Q1633" s="233"/>
      <c r="R1633" s="233"/>
      <c r="S1633" s="238"/>
      <c r="T1633" s="238"/>
      <c r="U1633" s="240"/>
      <c r="V1633" s="122"/>
      <c r="W1633" s="239"/>
      <c r="X1633" s="239"/>
      <c r="Y1633" s="122"/>
      <c r="Z1633" s="239"/>
      <c r="AA1633" s="239"/>
      <c r="AB1633" s="83"/>
      <c r="AC1633" s="239"/>
      <c r="AD1633" s="239"/>
      <c r="AE1633" s="239"/>
      <c r="AF1633" s="238"/>
      <c r="AG1633" s="239"/>
      <c r="AH1633" s="257"/>
      <c r="AI1633" s="257"/>
      <c r="AJ1633" s="238"/>
    </row>
    <row r="1634" spans="2:36" ht="68.7" customHeight="1" x14ac:dyDescent="0.3">
      <c r="B1634" s="306" t="s">
        <v>1154</v>
      </c>
      <c r="C1634" s="352" t="s">
        <v>873</v>
      </c>
      <c r="D1634" s="486" t="s">
        <v>88</v>
      </c>
      <c r="E1634" s="322" t="s">
        <v>67</v>
      </c>
      <c r="F1634" s="322" t="s">
        <v>132</v>
      </c>
      <c r="G1634" s="323" t="s">
        <v>704</v>
      </c>
      <c r="H1634" s="306" t="s">
        <v>70</v>
      </c>
      <c r="I1634" s="270" t="s">
        <v>98</v>
      </c>
      <c r="J1634" s="20" t="s">
        <v>113</v>
      </c>
      <c r="K1634" s="27" t="s">
        <v>114</v>
      </c>
      <c r="L1634" s="27" t="s">
        <v>115</v>
      </c>
      <c r="M1634" s="27">
        <v>2</v>
      </c>
      <c r="N1634" s="326" t="s">
        <v>707</v>
      </c>
      <c r="O1634" s="475" t="s">
        <v>1133</v>
      </c>
      <c r="P1634" s="306" t="s">
        <v>75</v>
      </c>
      <c r="Q1634" s="306" t="s">
        <v>76</v>
      </c>
      <c r="R1634" s="306" t="s">
        <v>77</v>
      </c>
      <c r="S1634" s="270" t="s">
        <v>109</v>
      </c>
      <c r="T1634" s="327">
        <f>+V1634+Y1634</f>
        <v>141240</v>
      </c>
      <c r="U1634" s="328" t="s">
        <v>98</v>
      </c>
      <c r="V1634" s="394">
        <v>120054</v>
      </c>
      <c r="W1634" s="403" t="s">
        <v>98</v>
      </c>
      <c r="X1634" s="403" t="s">
        <v>98</v>
      </c>
      <c r="Y1634" s="394">
        <v>21186</v>
      </c>
      <c r="Z1634" s="279" t="s">
        <v>98</v>
      </c>
      <c r="AA1634" s="279" t="s">
        <v>98</v>
      </c>
      <c r="AB1634" s="664">
        <v>48293.94</v>
      </c>
      <c r="AC1634" s="279" t="s">
        <v>80</v>
      </c>
      <c r="AD1634" s="279" t="s">
        <v>98</v>
      </c>
      <c r="AE1634" s="403">
        <f>+V1634+Y1634</f>
        <v>141240</v>
      </c>
      <c r="AF1634" s="270" t="s">
        <v>98</v>
      </c>
      <c r="AG1634" s="279" t="s">
        <v>33</v>
      </c>
      <c r="AH1634" s="475" t="s">
        <v>718</v>
      </c>
      <c r="AI1634" s="475" t="s">
        <v>253</v>
      </c>
      <c r="AJ1634" s="270"/>
    </row>
    <row r="1635" spans="2:36" ht="85.2" customHeight="1" x14ac:dyDescent="0.3">
      <c r="B1635" s="436"/>
      <c r="C1635" s="353"/>
      <c r="D1635" s="467"/>
      <c r="E1635" s="322"/>
      <c r="F1635" s="322"/>
      <c r="G1635" s="323"/>
      <c r="H1635" s="307"/>
      <c r="I1635" s="270"/>
      <c r="J1635" s="20" t="s">
        <v>116</v>
      </c>
      <c r="K1635" s="27" t="s">
        <v>117</v>
      </c>
      <c r="L1635" s="27" t="s">
        <v>85</v>
      </c>
      <c r="M1635" s="27">
        <v>2</v>
      </c>
      <c r="N1635" s="326"/>
      <c r="O1635" s="476"/>
      <c r="P1635" s="307"/>
      <c r="Q1635" s="307"/>
      <c r="R1635" s="307"/>
      <c r="S1635" s="270"/>
      <c r="T1635" s="270"/>
      <c r="U1635" s="329"/>
      <c r="V1635" s="395"/>
      <c r="W1635" s="403"/>
      <c r="X1635" s="403"/>
      <c r="Y1635" s="395"/>
      <c r="Z1635" s="279"/>
      <c r="AA1635" s="279"/>
      <c r="AB1635" s="665"/>
      <c r="AC1635" s="279"/>
      <c r="AD1635" s="279"/>
      <c r="AE1635" s="279"/>
      <c r="AF1635" s="270"/>
      <c r="AG1635" s="279"/>
      <c r="AH1635" s="476"/>
      <c r="AI1635" s="476"/>
      <c r="AJ1635" s="270"/>
    </row>
    <row r="1636" spans="2:36" ht="68.7" customHeight="1" x14ac:dyDescent="0.3">
      <c r="B1636" s="436"/>
      <c r="C1636" s="353"/>
      <c r="D1636" s="467"/>
      <c r="E1636" s="322"/>
      <c r="F1636" s="322"/>
      <c r="G1636" s="323"/>
      <c r="H1636" s="307"/>
      <c r="I1636" s="270"/>
      <c r="J1636" s="20" t="s">
        <v>208</v>
      </c>
      <c r="K1636" s="27" t="s">
        <v>118</v>
      </c>
      <c r="L1636" s="27" t="s">
        <v>119</v>
      </c>
      <c r="M1636" s="27">
        <v>2</v>
      </c>
      <c r="N1636" s="326"/>
      <c r="O1636" s="476"/>
      <c r="P1636" s="307"/>
      <c r="Q1636" s="307"/>
      <c r="R1636" s="307"/>
      <c r="S1636" s="270"/>
      <c r="T1636" s="270"/>
      <c r="U1636" s="329"/>
      <c r="V1636" s="395"/>
      <c r="W1636" s="403"/>
      <c r="X1636" s="403"/>
      <c r="Y1636" s="395"/>
      <c r="Z1636" s="279"/>
      <c r="AA1636" s="279"/>
      <c r="AB1636" s="665"/>
      <c r="AC1636" s="279"/>
      <c r="AD1636" s="279"/>
      <c r="AE1636" s="279"/>
      <c r="AF1636" s="270"/>
      <c r="AG1636" s="279"/>
      <c r="AH1636" s="476"/>
      <c r="AI1636" s="476"/>
      <c r="AJ1636" s="270"/>
    </row>
    <row r="1637" spans="2:36" ht="68.7" customHeight="1" x14ac:dyDescent="0.3">
      <c r="B1637" s="436"/>
      <c r="C1637" s="482"/>
      <c r="D1637" s="172"/>
      <c r="E1637" s="322"/>
      <c r="F1637" s="322"/>
      <c r="G1637" s="323"/>
      <c r="H1637" s="308"/>
      <c r="I1637" s="270"/>
      <c r="J1637" s="20" t="s">
        <v>120</v>
      </c>
      <c r="K1637" s="27" t="s">
        <v>121</v>
      </c>
      <c r="L1637" s="27" t="s">
        <v>119</v>
      </c>
      <c r="M1637" s="27">
        <v>2</v>
      </c>
      <c r="N1637" s="326"/>
      <c r="O1637" s="477"/>
      <c r="P1637" s="308"/>
      <c r="Q1637" s="308"/>
      <c r="R1637" s="308"/>
      <c r="S1637" s="270"/>
      <c r="T1637" s="270"/>
      <c r="U1637" s="329"/>
      <c r="V1637" s="396"/>
      <c r="W1637" s="403"/>
      <c r="X1637" s="403"/>
      <c r="Y1637" s="168"/>
      <c r="Z1637" s="279"/>
      <c r="AA1637" s="279"/>
      <c r="AB1637" s="169"/>
      <c r="AC1637" s="279"/>
      <c r="AD1637" s="279"/>
      <c r="AE1637" s="279"/>
      <c r="AF1637" s="270"/>
      <c r="AG1637" s="279"/>
      <c r="AH1637" s="171"/>
      <c r="AI1637" s="171"/>
      <c r="AJ1637" s="270"/>
    </row>
    <row r="1638" spans="2:36" ht="68.7" customHeight="1" x14ac:dyDescent="0.3">
      <c r="B1638" s="262" t="s">
        <v>867</v>
      </c>
      <c r="C1638" s="354" t="s">
        <v>868</v>
      </c>
      <c r="D1638" s="105" t="s">
        <v>88</v>
      </c>
      <c r="E1638" s="227" t="s">
        <v>67</v>
      </c>
      <c r="F1638" s="235" t="s">
        <v>134</v>
      </c>
      <c r="G1638" s="237" t="s">
        <v>978</v>
      </c>
      <c r="H1638" s="231" t="s">
        <v>70</v>
      </c>
      <c r="I1638" s="238" t="s">
        <v>98</v>
      </c>
      <c r="J1638" s="11" t="s">
        <v>709</v>
      </c>
      <c r="K1638" s="80" t="s">
        <v>710</v>
      </c>
      <c r="L1638" s="86" t="s">
        <v>715</v>
      </c>
      <c r="M1638" s="52">
        <v>40</v>
      </c>
      <c r="N1638" s="239" t="s">
        <v>707</v>
      </c>
      <c r="O1638" s="255" t="s">
        <v>876</v>
      </c>
      <c r="P1638" s="231" t="s">
        <v>75</v>
      </c>
      <c r="Q1638" s="231" t="s">
        <v>76</v>
      </c>
      <c r="R1638" s="231" t="s">
        <v>77</v>
      </c>
      <c r="S1638" s="238" t="s">
        <v>109</v>
      </c>
      <c r="T1638" s="240">
        <f>+V1638+Y1638</f>
        <v>147258.28999999998</v>
      </c>
      <c r="U1638" s="240" t="s">
        <v>98</v>
      </c>
      <c r="V1638" s="471">
        <v>125169.54</v>
      </c>
      <c r="W1638" s="239" t="s">
        <v>98</v>
      </c>
      <c r="X1638" s="239" t="s">
        <v>98</v>
      </c>
      <c r="Y1638" s="471">
        <v>22088.75</v>
      </c>
      <c r="Z1638" s="239" t="s">
        <v>98</v>
      </c>
      <c r="AA1638" s="239" t="s">
        <v>98</v>
      </c>
      <c r="AB1638" s="471">
        <v>30849.14</v>
      </c>
      <c r="AC1638" s="239" t="s">
        <v>149</v>
      </c>
      <c r="AD1638" s="239" t="s">
        <v>98</v>
      </c>
      <c r="AE1638" s="250">
        <f>+V1638+Y1638</f>
        <v>147258.28999999998</v>
      </c>
      <c r="AF1638" s="238" t="s">
        <v>98</v>
      </c>
      <c r="AG1638" s="239" t="s">
        <v>33</v>
      </c>
      <c r="AH1638" s="255" t="s">
        <v>294</v>
      </c>
      <c r="AI1638" s="255" t="s">
        <v>355</v>
      </c>
      <c r="AJ1638" s="238"/>
    </row>
    <row r="1639" spans="2:36" ht="68.7" customHeight="1" x14ac:dyDescent="0.3">
      <c r="B1639" s="263"/>
      <c r="C1639" s="355"/>
      <c r="D1639" s="114"/>
      <c r="E1639" s="227"/>
      <c r="F1639" s="235"/>
      <c r="G1639" s="237"/>
      <c r="H1639" s="232"/>
      <c r="I1639" s="238"/>
      <c r="J1639" s="11" t="s">
        <v>111</v>
      </c>
      <c r="K1639" s="80" t="s">
        <v>712</v>
      </c>
      <c r="L1639" s="7" t="s">
        <v>85</v>
      </c>
      <c r="M1639" s="52">
        <v>5</v>
      </c>
      <c r="N1639" s="239"/>
      <c r="O1639" s="256"/>
      <c r="P1639" s="232"/>
      <c r="Q1639" s="232"/>
      <c r="R1639" s="232"/>
      <c r="S1639" s="238"/>
      <c r="T1639" s="238"/>
      <c r="U1639" s="240"/>
      <c r="V1639" s="402"/>
      <c r="W1639" s="239"/>
      <c r="X1639" s="239"/>
      <c r="Y1639" s="402"/>
      <c r="Z1639" s="239"/>
      <c r="AA1639" s="239"/>
      <c r="AB1639" s="402"/>
      <c r="AC1639" s="239"/>
      <c r="AD1639" s="239"/>
      <c r="AE1639" s="239"/>
      <c r="AF1639" s="238"/>
      <c r="AG1639" s="239"/>
      <c r="AH1639" s="256"/>
      <c r="AI1639" s="256"/>
      <c r="AJ1639" s="238"/>
    </row>
    <row r="1640" spans="2:36" ht="68.7" customHeight="1" x14ac:dyDescent="0.3">
      <c r="B1640" s="264"/>
      <c r="C1640" s="356"/>
      <c r="D1640" s="87"/>
      <c r="E1640" s="227"/>
      <c r="F1640" s="235"/>
      <c r="G1640" s="237"/>
      <c r="H1640" s="233"/>
      <c r="I1640" s="238"/>
      <c r="J1640" s="11" t="s">
        <v>127</v>
      </c>
      <c r="K1640" s="80" t="s">
        <v>638</v>
      </c>
      <c r="L1640" s="7" t="s">
        <v>85</v>
      </c>
      <c r="M1640" s="7">
        <v>212</v>
      </c>
      <c r="N1640" s="239"/>
      <c r="O1640" s="257"/>
      <c r="P1640" s="233"/>
      <c r="Q1640" s="233"/>
      <c r="R1640" s="233"/>
      <c r="S1640" s="238"/>
      <c r="T1640" s="238"/>
      <c r="U1640" s="240"/>
      <c r="V1640" s="293"/>
      <c r="W1640" s="239"/>
      <c r="X1640" s="239"/>
      <c r="Y1640" s="293"/>
      <c r="Z1640" s="239"/>
      <c r="AA1640" s="239"/>
      <c r="AB1640" s="293"/>
      <c r="AC1640" s="239"/>
      <c r="AD1640" s="239"/>
      <c r="AE1640" s="239"/>
      <c r="AF1640" s="238"/>
      <c r="AG1640" s="239"/>
      <c r="AH1640" s="257"/>
      <c r="AI1640" s="257"/>
      <c r="AJ1640" s="238"/>
    </row>
    <row r="1641" spans="2:36" ht="68.7" customHeight="1" x14ac:dyDescent="0.3">
      <c r="B1641" s="262" t="s">
        <v>947</v>
      </c>
      <c r="C1641" s="231" t="s">
        <v>870</v>
      </c>
      <c r="D1641" s="228" t="s">
        <v>88</v>
      </c>
      <c r="E1641" s="227" t="s">
        <v>67</v>
      </c>
      <c r="F1641" s="235" t="s">
        <v>134</v>
      </c>
      <c r="G1641" s="237" t="s">
        <v>978</v>
      </c>
      <c r="H1641" s="231" t="s">
        <v>70</v>
      </c>
      <c r="I1641" s="238" t="s">
        <v>98</v>
      </c>
      <c r="J1641" s="11" t="s">
        <v>709</v>
      </c>
      <c r="K1641" s="80" t="s">
        <v>710</v>
      </c>
      <c r="L1641" s="86" t="s">
        <v>715</v>
      </c>
      <c r="M1641" s="52">
        <v>40</v>
      </c>
      <c r="N1641" s="239" t="s">
        <v>707</v>
      </c>
      <c r="O1641" s="255" t="s">
        <v>1080</v>
      </c>
      <c r="P1641" s="231" t="s">
        <v>75</v>
      </c>
      <c r="Q1641" s="231" t="s">
        <v>76</v>
      </c>
      <c r="R1641" s="231" t="s">
        <v>77</v>
      </c>
      <c r="S1641" s="238" t="s">
        <v>109</v>
      </c>
      <c r="T1641" s="240">
        <f>+V1641+Y1641</f>
        <v>47614.98</v>
      </c>
      <c r="U1641" s="240" t="s">
        <v>98</v>
      </c>
      <c r="V1641" s="292">
        <v>40472.720000000001</v>
      </c>
      <c r="W1641" s="239" t="s">
        <v>98</v>
      </c>
      <c r="X1641" s="239" t="s">
        <v>98</v>
      </c>
      <c r="Y1641" s="292">
        <v>7142.26</v>
      </c>
      <c r="Z1641" s="239" t="s">
        <v>98</v>
      </c>
      <c r="AA1641" s="239" t="s">
        <v>98</v>
      </c>
      <c r="AB1641" s="292">
        <v>8402.6299999999992</v>
      </c>
      <c r="AC1641" s="239" t="s">
        <v>149</v>
      </c>
      <c r="AD1641" s="239" t="s">
        <v>98</v>
      </c>
      <c r="AE1641" s="250">
        <f>+V1641+Y1641</f>
        <v>47614.98</v>
      </c>
      <c r="AF1641" s="238" t="s">
        <v>98</v>
      </c>
      <c r="AG1641" s="239" t="s">
        <v>33</v>
      </c>
      <c r="AH1641" s="255" t="s">
        <v>1083</v>
      </c>
      <c r="AI1641" s="255" t="s">
        <v>355</v>
      </c>
      <c r="AJ1641" s="238"/>
    </row>
    <row r="1642" spans="2:36" ht="68.7" customHeight="1" x14ac:dyDescent="0.3">
      <c r="B1642" s="263"/>
      <c r="C1642" s="355"/>
      <c r="D1642" s="229"/>
      <c r="E1642" s="227"/>
      <c r="F1642" s="235"/>
      <c r="G1642" s="237"/>
      <c r="H1642" s="232"/>
      <c r="I1642" s="238"/>
      <c r="J1642" s="11" t="s">
        <v>111</v>
      </c>
      <c r="K1642" s="80" t="s">
        <v>712</v>
      </c>
      <c r="L1642" s="7" t="s">
        <v>85</v>
      </c>
      <c r="M1642" s="52">
        <v>2</v>
      </c>
      <c r="N1642" s="239"/>
      <c r="O1642" s="256"/>
      <c r="P1642" s="232"/>
      <c r="Q1642" s="232"/>
      <c r="R1642" s="232"/>
      <c r="S1642" s="238"/>
      <c r="T1642" s="238"/>
      <c r="U1642" s="240"/>
      <c r="V1642" s="402"/>
      <c r="W1642" s="239"/>
      <c r="X1642" s="239"/>
      <c r="Y1642" s="402"/>
      <c r="Z1642" s="239"/>
      <c r="AA1642" s="239"/>
      <c r="AB1642" s="402"/>
      <c r="AC1642" s="239"/>
      <c r="AD1642" s="239"/>
      <c r="AE1642" s="239"/>
      <c r="AF1642" s="238"/>
      <c r="AG1642" s="239"/>
      <c r="AH1642" s="256"/>
      <c r="AI1642" s="256"/>
      <c r="AJ1642" s="238"/>
    </row>
    <row r="1643" spans="2:36" ht="68.7" customHeight="1" x14ac:dyDescent="0.3">
      <c r="B1643" s="264"/>
      <c r="C1643" s="356"/>
      <c r="D1643" s="230"/>
      <c r="E1643" s="227"/>
      <c r="F1643" s="235"/>
      <c r="G1643" s="237"/>
      <c r="H1643" s="233"/>
      <c r="I1643" s="238"/>
      <c r="J1643" s="11" t="s">
        <v>127</v>
      </c>
      <c r="K1643" s="80" t="s">
        <v>638</v>
      </c>
      <c r="L1643" s="7" t="s">
        <v>85</v>
      </c>
      <c r="M1643" s="7">
        <v>16</v>
      </c>
      <c r="N1643" s="239"/>
      <c r="O1643" s="257"/>
      <c r="P1643" s="233"/>
      <c r="Q1643" s="233"/>
      <c r="R1643" s="233"/>
      <c r="S1643" s="238"/>
      <c r="T1643" s="238"/>
      <c r="U1643" s="240"/>
      <c r="V1643" s="293"/>
      <c r="W1643" s="239"/>
      <c r="X1643" s="239"/>
      <c r="Y1643" s="293"/>
      <c r="Z1643" s="239"/>
      <c r="AA1643" s="239"/>
      <c r="AB1643" s="293"/>
      <c r="AC1643" s="239"/>
      <c r="AD1643" s="239"/>
      <c r="AE1643" s="239"/>
      <c r="AF1643" s="238"/>
      <c r="AG1643" s="239"/>
      <c r="AH1643" s="257"/>
      <c r="AI1643" s="257"/>
      <c r="AJ1643" s="238"/>
    </row>
    <row r="1644" spans="2:36" ht="82.8" x14ac:dyDescent="0.3">
      <c r="B1644" s="262" t="s">
        <v>948</v>
      </c>
      <c r="C1644" s="354" t="s">
        <v>869</v>
      </c>
      <c r="D1644" s="105" t="s">
        <v>88</v>
      </c>
      <c r="E1644" s="227" t="s">
        <v>67</v>
      </c>
      <c r="F1644" s="235" t="s">
        <v>134</v>
      </c>
      <c r="G1644" s="237" t="s">
        <v>978</v>
      </c>
      <c r="H1644" s="231" t="s">
        <v>70</v>
      </c>
      <c r="I1644" s="238" t="s">
        <v>98</v>
      </c>
      <c r="J1644" s="11" t="s">
        <v>709</v>
      </c>
      <c r="K1644" s="80" t="s">
        <v>710</v>
      </c>
      <c r="L1644" s="86" t="s">
        <v>715</v>
      </c>
      <c r="M1644" s="52">
        <v>40</v>
      </c>
      <c r="N1644" s="239" t="s">
        <v>707</v>
      </c>
      <c r="O1644" s="255" t="s">
        <v>876</v>
      </c>
      <c r="P1644" s="231" t="s">
        <v>75</v>
      </c>
      <c r="Q1644" s="231" t="s">
        <v>76</v>
      </c>
      <c r="R1644" s="231" t="s">
        <v>77</v>
      </c>
      <c r="S1644" s="238" t="s">
        <v>109</v>
      </c>
      <c r="T1644" s="240">
        <f>+V1644+Y1644</f>
        <v>48150</v>
      </c>
      <c r="U1644" s="240" t="s">
        <v>98</v>
      </c>
      <c r="V1644" s="292">
        <v>40927.5</v>
      </c>
      <c r="W1644" s="239" t="s">
        <v>98</v>
      </c>
      <c r="X1644" s="239" t="s">
        <v>98</v>
      </c>
      <c r="Y1644" s="292">
        <v>7222.5</v>
      </c>
      <c r="Z1644" s="239" t="s">
        <v>98</v>
      </c>
      <c r="AA1644" s="239" t="s">
        <v>98</v>
      </c>
      <c r="AB1644" s="292">
        <v>27246.92</v>
      </c>
      <c r="AC1644" s="239" t="s">
        <v>149</v>
      </c>
      <c r="AD1644" s="239" t="s">
        <v>98</v>
      </c>
      <c r="AE1644" s="250">
        <f>+V1644+Y1644</f>
        <v>48150</v>
      </c>
      <c r="AF1644" s="238" t="s">
        <v>98</v>
      </c>
      <c r="AG1644" s="239" t="s">
        <v>33</v>
      </c>
      <c r="AH1644" s="255" t="s">
        <v>949</v>
      </c>
      <c r="AI1644" s="255" t="s">
        <v>355</v>
      </c>
      <c r="AJ1644" s="238"/>
    </row>
    <row r="1645" spans="2:36" ht="68.7" customHeight="1" x14ac:dyDescent="0.3">
      <c r="B1645" s="263"/>
      <c r="C1645" s="355"/>
      <c r="D1645" s="114"/>
      <c r="E1645" s="227"/>
      <c r="F1645" s="235"/>
      <c r="G1645" s="237"/>
      <c r="H1645" s="232"/>
      <c r="I1645" s="238"/>
      <c r="J1645" s="11" t="s">
        <v>111</v>
      </c>
      <c r="K1645" s="80" t="s">
        <v>712</v>
      </c>
      <c r="L1645" s="7" t="s">
        <v>85</v>
      </c>
      <c r="M1645" s="52">
        <v>2</v>
      </c>
      <c r="N1645" s="239"/>
      <c r="O1645" s="256"/>
      <c r="P1645" s="232"/>
      <c r="Q1645" s="232"/>
      <c r="R1645" s="232"/>
      <c r="S1645" s="238"/>
      <c r="T1645" s="238"/>
      <c r="U1645" s="240"/>
      <c r="V1645" s="402"/>
      <c r="W1645" s="239"/>
      <c r="X1645" s="239"/>
      <c r="Y1645" s="402"/>
      <c r="Z1645" s="239"/>
      <c r="AA1645" s="239"/>
      <c r="AB1645" s="402"/>
      <c r="AC1645" s="239"/>
      <c r="AD1645" s="239"/>
      <c r="AE1645" s="239"/>
      <c r="AF1645" s="238"/>
      <c r="AG1645" s="239"/>
      <c r="AH1645" s="256"/>
      <c r="AI1645" s="256"/>
      <c r="AJ1645" s="238"/>
    </row>
    <row r="1646" spans="2:36" ht="68.7" customHeight="1" x14ac:dyDescent="0.3">
      <c r="B1646" s="264"/>
      <c r="C1646" s="356"/>
      <c r="D1646" s="87"/>
      <c r="E1646" s="227"/>
      <c r="F1646" s="235"/>
      <c r="G1646" s="237"/>
      <c r="H1646" s="233"/>
      <c r="I1646" s="238"/>
      <c r="J1646" s="11" t="s">
        <v>127</v>
      </c>
      <c r="K1646" s="80" t="s">
        <v>638</v>
      </c>
      <c r="L1646" s="7" t="s">
        <v>85</v>
      </c>
      <c r="M1646" s="7">
        <v>120</v>
      </c>
      <c r="N1646" s="239"/>
      <c r="O1646" s="257"/>
      <c r="P1646" s="233"/>
      <c r="Q1646" s="233"/>
      <c r="R1646" s="233"/>
      <c r="S1646" s="238"/>
      <c r="T1646" s="238"/>
      <c r="U1646" s="240"/>
      <c r="V1646" s="293"/>
      <c r="W1646" s="239"/>
      <c r="X1646" s="239"/>
      <c r="Y1646" s="293"/>
      <c r="Z1646" s="239"/>
      <c r="AA1646" s="239"/>
      <c r="AB1646" s="293"/>
      <c r="AC1646" s="239"/>
      <c r="AD1646" s="239"/>
      <c r="AE1646" s="239"/>
      <c r="AF1646" s="238"/>
      <c r="AG1646" s="239"/>
      <c r="AH1646" s="257"/>
      <c r="AI1646" s="257"/>
      <c r="AJ1646" s="238"/>
    </row>
    <row r="1647" spans="2:36" ht="85.2" customHeight="1" x14ac:dyDescent="0.3">
      <c r="B1647" s="262" t="s">
        <v>950</v>
      </c>
      <c r="C1647" s="354" t="s">
        <v>871</v>
      </c>
      <c r="D1647" s="105" t="s">
        <v>88</v>
      </c>
      <c r="E1647" s="227" t="s">
        <v>67</v>
      </c>
      <c r="F1647" s="235" t="s">
        <v>134</v>
      </c>
      <c r="G1647" s="237" t="s">
        <v>978</v>
      </c>
      <c r="H1647" s="231" t="s">
        <v>70</v>
      </c>
      <c r="I1647" s="238" t="s">
        <v>98</v>
      </c>
      <c r="J1647" s="11" t="s">
        <v>709</v>
      </c>
      <c r="K1647" s="80" t="s">
        <v>710</v>
      </c>
      <c r="L1647" s="86" t="s">
        <v>715</v>
      </c>
      <c r="M1647" s="52">
        <v>40</v>
      </c>
      <c r="N1647" s="239" t="s">
        <v>707</v>
      </c>
      <c r="O1647" s="255" t="s">
        <v>876</v>
      </c>
      <c r="P1647" s="231" t="s">
        <v>75</v>
      </c>
      <c r="Q1647" s="231" t="s">
        <v>76</v>
      </c>
      <c r="R1647" s="231" t="s">
        <v>77</v>
      </c>
      <c r="S1647" s="238" t="s">
        <v>109</v>
      </c>
      <c r="T1647" s="240">
        <f>+V1647+Y1647</f>
        <v>99954.01</v>
      </c>
      <c r="U1647" s="240" t="s">
        <v>98</v>
      </c>
      <c r="V1647" s="84">
        <v>84960.92</v>
      </c>
      <c r="W1647" s="239" t="s">
        <v>98</v>
      </c>
      <c r="X1647" s="239" t="s">
        <v>98</v>
      </c>
      <c r="Y1647" s="84">
        <v>14993.09</v>
      </c>
      <c r="Z1647" s="239" t="s">
        <v>98</v>
      </c>
      <c r="AA1647" s="239" t="s">
        <v>98</v>
      </c>
      <c r="AB1647" s="84">
        <v>16485</v>
      </c>
      <c r="AC1647" s="239" t="s">
        <v>149</v>
      </c>
      <c r="AD1647" s="239" t="s">
        <v>98</v>
      </c>
      <c r="AE1647" s="250">
        <f>+V1647+Y1647</f>
        <v>99954.01</v>
      </c>
      <c r="AF1647" s="238" t="s">
        <v>98</v>
      </c>
      <c r="AG1647" s="239" t="s">
        <v>33</v>
      </c>
      <c r="AH1647" s="255" t="s">
        <v>294</v>
      </c>
      <c r="AI1647" s="255" t="s">
        <v>355</v>
      </c>
      <c r="AJ1647" s="238"/>
    </row>
    <row r="1648" spans="2:36" ht="68.7" customHeight="1" x14ac:dyDescent="0.3">
      <c r="B1648" s="263"/>
      <c r="C1648" s="355"/>
      <c r="D1648" s="119"/>
      <c r="E1648" s="227"/>
      <c r="F1648" s="235"/>
      <c r="G1648" s="237"/>
      <c r="H1648" s="232"/>
      <c r="I1648" s="238"/>
      <c r="J1648" s="11" t="s">
        <v>111</v>
      </c>
      <c r="K1648" s="80" t="s">
        <v>712</v>
      </c>
      <c r="L1648" s="7" t="s">
        <v>85</v>
      </c>
      <c r="M1648" s="52">
        <v>3</v>
      </c>
      <c r="N1648" s="239"/>
      <c r="O1648" s="256"/>
      <c r="P1648" s="232"/>
      <c r="Q1648" s="232"/>
      <c r="R1648" s="232"/>
      <c r="S1648" s="238"/>
      <c r="T1648" s="238"/>
      <c r="U1648" s="240"/>
      <c r="V1648" s="120"/>
      <c r="W1648" s="239"/>
      <c r="X1648" s="239"/>
      <c r="Y1648" s="120"/>
      <c r="Z1648" s="239"/>
      <c r="AA1648" s="239"/>
      <c r="AB1648" s="85"/>
      <c r="AC1648" s="239"/>
      <c r="AD1648" s="239"/>
      <c r="AE1648" s="239"/>
      <c r="AF1648" s="238"/>
      <c r="AG1648" s="239"/>
      <c r="AH1648" s="256"/>
      <c r="AI1648" s="256"/>
      <c r="AJ1648" s="238"/>
    </row>
    <row r="1649" spans="2:36" ht="68.7" customHeight="1" x14ac:dyDescent="0.3">
      <c r="B1649" s="264"/>
      <c r="C1649" s="356"/>
      <c r="D1649" s="121"/>
      <c r="E1649" s="227"/>
      <c r="F1649" s="235"/>
      <c r="G1649" s="237"/>
      <c r="H1649" s="233"/>
      <c r="I1649" s="238"/>
      <c r="J1649" s="11" t="s">
        <v>127</v>
      </c>
      <c r="K1649" s="80" t="s">
        <v>638</v>
      </c>
      <c r="L1649" s="7" t="s">
        <v>85</v>
      </c>
      <c r="M1649" s="7">
        <v>230</v>
      </c>
      <c r="N1649" s="239"/>
      <c r="O1649" s="257"/>
      <c r="P1649" s="233"/>
      <c r="Q1649" s="233"/>
      <c r="R1649" s="233"/>
      <c r="S1649" s="238"/>
      <c r="T1649" s="238"/>
      <c r="U1649" s="240"/>
      <c r="V1649" s="122"/>
      <c r="W1649" s="239"/>
      <c r="X1649" s="239"/>
      <c r="Y1649" s="122"/>
      <c r="Z1649" s="239"/>
      <c r="AA1649" s="239"/>
      <c r="AB1649" s="83"/>
      <c r="AC1649" s="239"/>
      <c r="AD1649" s="239"/>
      <c r="AE1649" s="239"/>
      <c r="AF1649" s="238"/>
      <c r="AG1649" s="239"/>
      <c r="AH1649" s="257"/>
      <c r="AI1649" s="257"/>
      <c r="AJ1649" s="238"/>
    </row>
    <row r="1650" spans="2:36" ht="68.7" customHeight="1" x14ac:dyDescent="0.3">
      <c r="B1650" s="262" t="s">
        <v>951</v>
      </c>
      <c r="C1650" s="354" t="s">
        <v>868</v>
      </c>
      <c r="D1650" s="105" t="s">
        <v>88</v>
      </c>
      <c r="E1650" s="227" t="s">
        <v>67</v>
      </c>
      <c r="F1650" s="235" t="s">
        <v>134</v>
      </c>
      <c r="G1650" s="237" t="s">
        <v>978</v>
      </c>
      <c r="H1650" s="231" t="s">
        <v>70</v>
      </c>
      <c r="I1650" s="238" t="s">
        <v>98</v>
      </c>
      <c r="J1650" s="11" t="s">
        <v>709</v>
      </c>
      <c r="K1650" s="80" t="s">
        <v>710</v>
      </c>
      <c r="L1650" s="86" t="s">
        <v>715</v>
      </c>
      <c r="M1650" s="52">
        <v>40</v>
      </c>
      <c r="N1650" s="239" t="s">
        <v>707</v>
      </c>
      <c r="O1650" s="255" t="s">
        <v>876</v>
      </c>
      <c r="P1650" s="231" t="s">
        <v>75</v>
      </c>
      <c r="Q1650" s="231" t="s">
        <v>76</v>
      </c>
      <c r="R1650" s="231" t="s">
        <v>77</v>
      </c>
      <c r="S1650" s="238" t="s">
        <v>109</v>
      </c>
      <c r="T1650" s="240">
        <f>+V1650+Y1650</f>
        <v>226497.1</v>
      </c>
      <c r="U1650" s="240" t="s">
        <v>98</v>
      </c>
      <c r="V1650" s="471">
        <v>192522.54</v>
      </c>
      <c r="W1650" s="239" t="s">
        <v>98</v>
      </c>
      <c r="X1650" s="239" t="s">
        <v>98</v>
      </c>
      <c r="Y1650" s="471">
        <v>33974.559999999998</v>
      </c>
      <c r="Z1650" s="239" t="s">
        <v>98</v>
      </c>
      <c r="AA1650" s="239" t="s">
        <v>98</v>
      </c>
      <c r="AB1650" s="471">
        <v>47450.37</v>
      </c>
      <c r="AC1650" s="239" t="s">
        <v>149</v>
      </c>
      <c r="AD1650" s="239" t="s">
        <v>98</v>
      </c>
      <c r="AE1650" s="250">
        <f>+V1650+Y1650</f>
        <v>226497.1</v>
      </c>
      <c r="AF1650" s="238" t="s">
        <v>98</v>
      </c>
      <c r="AG1650" s="239" t="s">
        <v>33</v>
      </c>
      <c r="AH1650" s="255" t="s">
        <v>166</v>
      </c>
      <c r="AI1650" s="255" t="s">
        <v>232</v>
      </c>
      <c r="AJ1650" s="238"/>
    </row>
    <row r="1651" spans="2:36" ht="71.7" customHeight="1" x14ac:dyDescent="0.3">
      <c r="B1651" s="263"/>
      <c r="C1651" s="355"/>
      <c r="D1651" s="114"/>
      <c r="E1651" s="227"/>
      <c r="F1651" s="235"/>
      <c r="G1651" s="237"/>
      <c r="H1651" s="232"/>
      <c r="I1651" s="238"/>
      <c r="J1651" s="11" t="s">
        <v>111</v>
      </c>
      <c r="K1651" s="80" t="s">
        <v>712</v>
      </c>
      <c r="L1651" s="7" t="s">
        <v>85</v>
      </c>
      <c r="M1651" s="52">
        <v>7</v>
      </c>
      <c r="N1651" s="239"/>
      <c r="O1651" s="256"/>
      <c r="P1651" s="232"/>
      <c r="Q1651" s="232"/>
      <c r="R1651" s="232"/>
      <c r="S1651" s="238"/>
      <c r="T1651" s="238"/>
      <c r="U1651" s="240"/>
      <c r="V1651" s="402"/>
      <c r="W1651" s="239"/>
      <c r="X1651" s="239"/>
      <c r="Y1651" s="402"/>
      <c r="Z1651" s="239"/>
      <c r="AA1651" s="239"/>
      <c r="AB1651" s="402"/>
      <c r="AC1651" s="239"/>
      <c r="AD1651" s="239"/>
      <c r="AE1651" s="239"/>
      <c r="AF1651" s="238"/>
      <c r="AG1651" s="239"/>
      <c r="AH1651" s="256"/>
      <c r="AI1651" s="256"/>
      <c r="AJ1651" s="238"/>
    </row>
    <row r="1652" spans="2:36" ht="68.7" customHeight="1" x14ac:dyDescent="0.3">
      <c r="B1652" s="264"/>
      <c r="C1652" s="356"/>
      <c r="D1652" s="87"/>
      <c r="E1652" s="227"/>
      <c r="F1652" s="235"/>
      <c r="G1652" s="237"/>
      <c r="H1652" s="233"/>
      <c r="I1652" s="238"/>
      <c r="J1652" s="11" t="s">
        <v>127</v>
      </c>
      <c r="K1652" s="80" t="s">
        <v>638</v>
      </c>
      <c r="L1652" s="7" t="s">
        <v>85</v>
      </c>
      <c r="M1652" s="7">
        <v>315</v>
      </c>
      <c r="N1652" s="239"/>
      <c r="O1652" s="257"/>
      <c r="P1652" s="233"/>
      <c r="Q1652" s="233"/>
      <c r="R1652" s="233"/>
      <c r="S1652" s="238"/>
      <c r="T1652" s="238"/>
      <c r="U1652" s="240"/>
      <c r="V1652" s="293"/>
      <c r="W1652" s="239"/>
      <c r="X1652" s="239"/>
      <c r="Y1652" s="293"/>
      <c r="Z1652" s="239"/>
      <c r="AA1652" s="239"/>
      <c r="AB1652" s="293"/>
      <c r="AC1652" s="239"/>
      <c r="AD1652" s="239"/>
      <c r="AE1652" s="239"/>
      <c r="AF1652" s="238"/>
      <c r="AG1652" s="239"/>
      <c r="AH1652" s="257"/>
      <c r="AI1652" s="257"/>
      <c r="AJ1652" s="238"/>
    </row>
    <row r="1653" spans="2:36" ht="68.7" customHeight="1" x14ac:dyDescent="0.3">
      <c r="B1653" s="262" t="s">
        <v>993</v>
      </c>
      <c r="C1653" s="354" t="s">
        <v>873</v>
      </c>
      <c r="D1653" s="228" t="s">
        <v>88</v>
      </c>
      <c r="E1653" s="227" t="s">
        <v>67</v>
      </c>
      <c r="F1653" s="227" t="s">
        <v>132</v>
      </c>
      <c r="G1653" s="235" t="s">
        <v>704</v>
      </c>
      <c r="H1653" s="231" t="s">
        <v>70</v>
      </c>
      <c r="I1653" s="238" t="s">
        <v>98</v>
      </c>
      <c r="J1653" s="11" t="s">
        <v>113</v>
      </c>
      <c r="K1653" s="7" t="s">
        <v>114</v>
      </c>
      <c r="L1653" s="7" t="s">
        <v>115</v>
      </c>
      <c r="M1653" s="7">
        <v>4</v>
      </c>
      <c r="N1653" s="294" t="s">
        <v>707</v>
      </c>
      <c r="O1653" s="255" t="s">
        <v>994</v>
      </c>
      <c r="P1653" s="231" t="s">
        <v>75</v>
      </c>
      <c r="Q1653" s="231" t="s">
        <v>76</v>
      </c>
      <c r="R1653" s="231" t="s">
        <v>77</v>
      </c>
      <c r="S1653" s="238" t="s">
        <v>109</v>
      </c>
      <c r="T1653" s="240">
        <f>+V1653+Y1653</f>
        <v>211860</v>
      </c>
      <c r="U1653" s="347" t="s">
        <v>98</v>
      </c>
      <c r="V1653" s="283">
        <v>180081</v>
      </c>
      <c r="W1653" s="250" t="s">
        <v>98</v>
      </c>
      <c r="X1653" s="250" t="s">
        <v>98</v>
      </c>
      <c r="Y1653" s="283">
        <v>31779</v>
      </c>
      <c r="Z1653" s="239" t="s">
        <v>98</v>
      </c>
      <c r="AA1653" s="239" t="s">
        <v>98</v>
      </c>
      <c r="AB1653" s="292">
        <v>72440.899999999994</v>
      </c>
      <c r="AC1653" s="239" t="s">
        <v>80</v>
      </c>
      <c r="AD1653" s="239" t="s">
        <v>98</v>
      </c>
      <c r="AE1653" s="250">
        <f>+V1653+Y1653</f>
        <v>211860</v>
      </c>
      <c r="AF1653" s="238" t="s">
        <v>98</v>
      </c>
      <c r="AG1653" s="239" t="s">
        <v>33</v>
      </c>
      <c r="AH1653" s="255" t="s">
        <v>1134</v>
      </c>
      <c r="AI1653" s="255" t="s">
        <v>167</v>
      </c>
      <c r="AJ1653" s="238"/>
    </row>
    <row r="1654" spans="2:36" ht="85.2" customHeight="1" x14ac:dyDescent="0.3">
      <c r="B1654" s="263"/>
      <c r="C1654" s="355"/>
      <c r="D1654" s="229"/>
      <c r="E1654" s="227"/>
      <c r="F1654" s="227"/>
      <c r="G1654" s="235"/>
      <c r="H1654" s="232"/>
      <c r="I1654" s="238"/>
      <c r="J1654" s="11" t="s">
        <v>116</v>
      </c>
      <c r="K1654" s="7" t="s">
        <v>117</v>
      </c>
      <c r="L1654" s="7" t="s">
        <v>85</v>
      </c>
      <c r="M1654" s="7">
        <v>4</v>
      </c>
      <c r="N1654" s="294"/>
      <c r="O1654" s="256"/>
      <c r="P1654" s="232"/>
      <c r="Q1654" s="232"/>
      <c r="R1654" s="232"/>
      <c r="S1654" s="238"/>
      <c r="T1654" s="238"/>
      <c r="U1654" s="277"/>
      <c r="V1654" s="284"/>
      <c r="W1654" s="250"/>
      <c r="X1654" s="250"/>
      <c r="Y1654" s="284"/>
      <c r="Z1654" s="239"/>
      <c r="AA1654" s="239"/>
      <c r="AB1654" s="402"/>
      <c r="AC1654" s="239"/>
      <c r="AD1654" s="239"/>
      <c r="AE1654" s="239"/>
      <c r="AF1654" s="238"/>
      <c r="AG1654" s="239"/>
      <c r="AH1654" s="256"/>
      <c r="AI1654" s="256"/>
      <c r="AJ1654" s="238"/>
    </row>
    <row r="1655" spans="2:36" ht="68.7" customHeight="1" x14ac:dyDescent="0.3">
      <c r="B1655" s="263"/>
      <c r="C1655" s="355"/>
      <c r="D1655" s="229"/>
      <c r="E1655" s="227"/>
      <c r="F1655" s="227"/>
      <c r="G1655" s="235"/>
      <c r="H1655" s="232"/>
      <c r="I1655" s="238"/>
      <c r="J1655" s="11" t="s">
        <v>208</v>
      </c>
      <c r="K1655" s="7" t="s">
        <v>118</v>
      </c>
      <c r="L1655" s="7" t="s">
        <v>119</v>
      </c>
      <c r="M1655" s="7">
        <v>4</v>
      </c>
      <c r="N1655" s="294"/>
      <c r="O1655" s="256"/>
      <c r="P1655" s="232"/>
      <c r="Q1655" s="232"/>
      <c r="R1655" s="232"/>
      <c r="S1655" s="238"/>
      <c r="T1655" s="238"/>
      <c r="U1655" s="277"/>
      <c r="V1655" s="284"/>
      <c r="W1655" s="250"/>
      <c r="X1655" s="250"/>
      <c r="Y1655" s="284"/>
      <c r="Z1655" s="239"/>
      <c r="AA1655" s="239"/>
      <c r="AB1655" s="402"/>
      <c r="AC1655" s="239"/>
      <c r="AD1655" s="239"/>
      <c r="AE1655" s="239"/>
      <c r="AF1655" s="238"/>
      <c r="AG1655" s="239"/>
      <c r="AH1655" s="256"/>
      <c r="AI1655" s="256"/>
      <c r="AJ1655" s="238"/>
    </row>
    <row r="1656" spans="2:36" ht="68.7" customHeight="1" x14ac:dyDescent="0.3">
      <c r="B1656" s="263"/>
      <c r="C1656" s="356"/>
      <c r="D1656" s="114"/>
      <c r="E1656" s="227"/>
      <c r="F1656" s="227"/>
      <c r="G1656" s="235"/>
      <c r="H1656" s="233"/>
      <c r="I1656" s="238"/>
      <c r="J1656" s="11" t="s">
        <v>120</v>
      </c>
      <c r="K1656" s="7" t="s">
        <v>121</v>
      </c>
      <c r="L1656" s="7" t="s">
        <v>119</v>
      </c>
      <c r="M1656" s="7">
        <v>4</v>
      </c>
      <c r="N1656" s="294"/>
      <c r="O1656" s="257"/>
      <c r="P1656" s="233"/>
      <c r="Q1656" s="233"/>
      <c r="R1656" s="233"/>
      <c r="S1656" s="238"/>
      <c r="T1656" s="238"/>
      <c r="U1656" s="277"/>
      <c r="V1656" s="285"/>
      <c r="W1656" s="250"/>
      <c r="X1656" s="250"/>
      <c r="Y1656" s="85"/>
      <c r="Z1656" s="239"/>
      <c r="AA1656" s="239"/>
      <c r="AB1656" s="162"/>
      <c r="AC1656" s="239"/>
      <c r="AD1656" s="239"/>
      <c r="AE1656" s="239"/>
      <c r="AF1656" s="238"/>
      <c r="AG1656" s="239"/>
      <c r="AH1656" s="81"/>
      <c r="AI1656" s="81"/>
      <c r="AJ1656" s="238"/>
    </row>
    <row r="1657" spans="2:36" ht="82.8" x14ac:dyDescent="0.3">
      <c r="B1657" s="262" t="s">
        <v>1135</v>
      </c>
      <c r="C1657" s="354" t="s">
        <v>869</v>
      </c>
      <c r="D1657" s="105" t="s">
        <v>88</v>
      </c>
      <c r="E1657" s="227" t="s">
        <v>67</v>
      </c>
      <c r="F1657" s="235" t="s">
        <v>134</v>
      </c>
      <c r="G1657" s="237" t="s">
        <v>978</v>
      </c>
      <c r="H1657" s="231" t="s">
        <v>70</v>
      </c>
      <c r="I1657" s="238" t="s">
        <v>98</v>
      </c>
      <c r="J1657" s="11" t="s">
        <v>709</v>
      </c>
      <c r="K1657" s="80" t="s">
        <v>710</v>
      </c>
      <c r="L1657" s="86" t="s">
        <v>715</v>
      </c>
      <c r="M1657" s="52">
        <v>40</v>
      </c>
      <c r="N1657" s="239" t="s">
        <v>707</v>
      </c>
      <c r="O1657" s="255" t="s">
        <v>876</v>
      </c>
      <c r="P1657" s="231" t="s">
        <v>75</v>
      </c>
      <c r="Q1657" s="231" t="s">
        <v>76</v>
      </c>
      <c r="R1657" s="231" t="s">
        <v>77</v>
      </c>
      <c r="S1657" s="238" t="s">
        <v>109</v>
      </c>
      <c r="T1657" s="240">
        <f>+V1657+Y1657</f>
        <v>28150</v>
      </c>
      <c r="U1657" s="240" t="s">
        <v>98</v>
      </c>
      <c r="V1657" s="292">
        <v>23927.5</v>
      </c>
      <c r="W1657" s="239" t="s">
        <v>98</v>
      </c>
      <c r="X1657" s="239" t="s">
        <v>98</v>
      </c>
      <c r="Y1657" s="292">
        <v>4222.5</v>
      </c>
      <c r="Z1657" s="239" t="s">
        <v>98</v>
      </c>
      <c r="AA1657" s="239" t="s">
        <v>98</v>
      </c>
      <c r="AB1657" s="292">
        <v>15928.42</v>
      </c>
      <c r="AC1657" s="239" t="s">
        <v>149</v>
      </c>
      <c r="AD1657" s="239" t="s">
        <v>98</v>
      </c>
      <c r="AE1657" s="250">
        <f>+V1657+Y1657</f>
        <v>28150</v>
      </c>
      <c r="AF1657" s="238" t="s">
        <v>98</v>
      </c>
      <c r="AG1657" s="239" t="s">
        <v>33</v>
      </c>
      <c r="AH1657" s="255" t="s">
        <v>1136</v>
      </c>
      <c r="AI1657" s="255" t="s">
        <v>232</v>
      </c>
      <c r="AJ1657" s="238"/>
    </row>
    <row r="1658" spans="2:36" ht="68.7" customHeight="1" x14ac:dyDescent="0.3">
      <c r="B1658" s="263"/>
      <c r="C1658" s="355"/>
      <c r="D1658" s="114"/>
      <c r="E1658" s="227"/>
      <c r="F1658" s="235"/>
      <c r="G1658" s="237"/>
      <c r="H1658" s="232"/>
      <c r="I1658" s="238"/>
      <c r="J1658" s="11" t="s">
        <v>111</v>
      </c>
      <c r="K1658" s="80" t="s">
        <v>712</v>
      </c>
      <c r="L1658" s="7" t="s">
        <v>85</v>
      </c>
      <c r="M1658" s="52">
        <v>1</v>
      </c>
      <c r="N1658" s="239"/>
      <c r="O1658" s="256"/>
      <c r="P1658" s="232"/>
      <c r="Q1658" s="232"/>
      <c r="R1658" s="232"/>
      <c r="S1658" s="238"/>
      <c r="T1658" s="238"/>
      <c r="U1658" s="240"/>
      <c r="V1658" s="402"/>
      <c r="W1658" s="239"/>
      <c r="X1658" s="239"/>
      <c r="Y1658" s="402"/>
      <c r="Z1658" s="239"/>
      <c r="AA1658" s="239"/>
      <c r="AB1658" s="402"/>
      <c r="AC1658" s="239"/>
      <c r="AD1658" s="239"/>
      <c r="AE1658" s="239"/>
      <c r="AF1658" s="238"/>
      <c r="AG1658" s="239"/>
      <c r="AH1658" s="256"/>
      <c r="AI1658" s="256"/>
      <c r="AJ1658" s="238"/>
    </row>
    <row r="1659" spans="2:36" ht="68.7" customHeight="1" x14ac:dyDescent="0.3">
      <c r="B1659" s="264"/>
      <c r="C1659" s="356"/>
      <c r="D1659" s="87"/>
      <c r="E1659" s="227"/>
      <c r="F1659" s="235"/>
      <c r="G1659" s="237"/>
      <c r="H1659" s="233"/>
      <c r="I1659" s="238"/>
      <c r="J1659" s="11" t="s">
        <v>127</v>
      </c>
      <c r="K1659" s="80" t="s">
        <v>638</v>
      </c>
      <c r="L1659" s="7" t="s">
        <v>85</v>
      </c>
      <c r="M1659" s="7">
        <v>60</v>
      </c>
      <c r="N1659" s="239"/>
      <c r="O1659" s="257"/>
      <c r="P1659" s="233"/>
      <c r="Q1659" s="233"/>
      <c r="R1659" s="233"/>
      <c r="S1659" s="238"/>
      <c r="T1659" s="238"/>
      <c r="U1659" s="240"/>
      <c r="V1659" s="293"/>
      <c r="W1659" s="239"/>
      <c r="X1659" s="239"/>
      <c r="Y1659" s="293"/>
      <c r="Z1659" s="239"/>
      <c r="AA1659" s="239"/>
      <c r="AB1659" s="293"/>
      <c r="AC1659" s="239"/>
      <c r="AD1659" s="239"/>
      <c r="AE1659" s="239"/>
      <c r="AF1659" s="238"/>
      <c r="AG1659" s="239"/>
      <c r="AH1659" s="257"/>
      <c r="AI1659" s="257"/>
      <c r="AJ1659" s="238"/>
    </row>
    <row r="1660" spans="2:36" ht="68.7" customHeight="1" x14ac:dyDescent="0.3">
      <c r="B1660" s="262" t="s">
        <v>1209</v>
      </c>
      <c r="C1660" s="354" t="s">
        <v>868</v>
      </c>
      <c r="D1660" s="105" t="s">
        <v>88</v>
      </c>
      <c r="E1660" s="227" t="s">
        <v>67</v>
      </c>
      <c r="F1660" s="235" t="s">
        <v>134</v>
      </c>
      <c r="G1660" s="237" t="s">
        <v>978</v>
      </c>
      <c r="H1660" s="231" t="s">
        <v>70</v>
      </c>
      <c r="I1660" s="238" t="s">
        <v>98</v>
      </c>
      <c r="J1660" s="11" t="s">
        <v>709</v>
      </c>
      <c r="K1660" s="80" t="s">
        <v>710</v>
      </c>
      <c r="L1660" s="86" t="s">
        <v>715</v>
      </c>
      <c r="M1660" s="52">
        <v>40</v>
      </c>
      <c r="N1660" s="239" t="s">
        <v>707</v>
      </c>
      <c r="O1660" s="255" t="s">
        <v>876</v>
      </c>
      <c r="P1660" s="231" t="s">
        <v>75</v>
      </c>
      <c r="Q1660" s="231" t="s">
        <v>76</v>
      </c>
      <c r="R1660" s="231" t="s">
        <v>77</v>
      </c>
      <c r="S1660" s="238" t="s">
        <v>109</v>
      </c>
      <c r="T1660" s="240">
        <f>+V1660+Y1660</f>
        <v>78667.73</v>
      </c>
      <c r="U1660" s="240" t="s">
        <v>98</v>
      </c>
      <c r="V1660" s="471">
        <v>66867.58</v>
      </c>
      <c r="W1660" s="239" t="s">
        <v>98</v>
      </c>
      <c r="X1660" s="239" t="s">
        <v>98</v>
      </c>
      <c r="Y1660" s="471">
        <v>11800.15</v>
      </c>
      <c r="Z1660" s="239" t="s">
        <v>98</v>
      </c>
      <c r="AA1660" s="239" t="s">
        <v>98</v>
      </c>
      <c r="AB1660" s="471">
        <v>16480.57</v>
      </c>
      <c r="AC1660" s="239" t="s">
        <v>149</v>
      </c>
      <c r="AD1660" s="239" t="s">
        <v>98</v>
      </c>
      <c r="AE1660" s="250">
        <f>+V1660+Y1660</f>
        <v>78667.73</v>
      </c>
      <c r="AF1660" s="238" t="s">
        <v>98</v>
      </c>
      <c r="AG1660" s="239" t="s">
        <v>33</v>
      </c>
      <c r="AH1660" s="255" t="s">
        <v>405</v>
      </c>
      <c r="AI1660" s="255" t="s">
        <v>406</v>
      </c>
      <c r="AJ1660" s="238"/>
    </row>
    <row r="1661" spans="2:36" ht="71.7" customHeight="1" x14ac:dyDescent="0.3">
      <c r="B1661" s="263"/>
      <c r="C1661" s="355"/>
      <c r="D1661" s="114"/>
      <c r="E1661" s="227"/>
      <c r="F1661" s="235"/>
      <c r="G1661" s="237"/>
      <c r="H1661" s="232"/>
      <c r="I1661" s="238"/>
      <c r="J1661" s="11" t="s">
        <v>111</v>
      </c>
      <c r="K1661" s="80" t="s">
        <v>712</v>
      </c>
      <c r="L1661" s="7" t="s">
        <v>85</v>
      </c>
      <c r="M1661" s="52">
        <v>2</v>
      </c>
      <c r="N1661" s="239"/>
      <c r="O1661" s="256"/>
      <c r="P1661" s="232"/>
      <c r="Q1661" s="232"/>
      <c r="R1661" s="232"/>
      <c r="S1661" s="238"/>
      <c r="T1661" s="238"/>
      <c r="U1661" s="240"/>
      <c r="V1661" s="402"/>
      <c r="W1661" s="239"/>
      <c r="X1661" s="239"/>
      <c r="Y1661" s="402"/>
      <c r="Z1661" s="239"/>
      <c r="AA1661" s="239"/>
      <c r="AB1661" s="402"/>
      <c r="AC1661" s="239"/>
      <c r="AD1661" s="239"/>
      <c r="AE1661" s="239"/>
      <c r="AF1661" s="238"/>
      <c r="AG1661" s="239"/>
      <c r="AH1661" s="256"/>
      <c r="AI1661" s="256"/>
      <c r="AJ1661" s="238"/>
    </row>
    <row r="1662" spans="2:36" ht="68.7" customHeight="1" x14ac:dyDescent="0.3">
      <c r="B1662" s="264"/>
      <c r="C1662" s="356"/>
      <c r="D1662" s="87"/>
      <c r="E1662" s="227"/>
      <c r="F1662" s="235"/>
      <c r="G1662" s="237"/>
      <c r="H1662" s="233"/>
      <c r="I1662" s="238"/>
      <c r="J1662" s="11" t="s">
        <v>127</v>
      </c>
      <c r="K1662" s="80" t="s">
        <v>638</v>
      </c>
      <c r="L1662" s="7" t="s">
        <v>85</v>
      </c>
      <c r="M1662" s="7">
        <v>90</v>
      </c>
      <c r="N1662" s="239"/>
      <c r="O1662" s="257"/>
      <c r="P1662" s="233"/>
      <c r="Q1662" s="233"/>
      <c r="R1662" s="233"/>
      <c r="S1662" s="238"/>
      <c r="T1662" s="238"/>
      <c r="U1662" s="240"/>
      <c r="V1662" s="293"/>
      <c r="W1662" s="239"/>
      <c r="X1662" s="239"/>
      <c r="Y1662" s="293"/>
      <c r="Z1662" s="239"/>
      <c r="AA1662" s="239"/>
      <c r="AB1662" s="293"/>
      <c r="AC1662" s="239"/>
      <c r="AD1662" s="239"/>
      <c r="AE1662" s="239"/>
      <c r="AF1662" s="238"/>
      <c r="AG1662" s="239"/>
      <c r="AH1662" s="257"/>
      <c r="AI1662" s="257"/>
      <c r="AJ1662" s="238"/>
    </row>
    <row r="1663" spans="2:36" ht="68.7" customHeight="1" x14ac:dyDescent="0.3">
      <c r="B1663" s="231" t="s">
        <v>1084</v>
      </c>
      <c r="C1663" s="306" t="s">
        <v>780</v>
      </c>
      <c r="D1663" s="306" t="s">
        <v>66</v>
      </c>
      <c r="E1663" s="322" t="s">
        <v>67</v>
      </c>
      <c r="F1663" s="322" t="s">
        <v>132</v>
      </c>
      <c r="G1663" s="323" t="s">
        <v>704</v>
      </c>
      <c r="H1663" s="306" t="s">
        <v>70</v>
      </c>
      <c r="I1663" s="270" t="s">
        <v>98</v>
      </c>
      <c r="J1663" s="20" t="s">
        <v>113</v>
      </c>
      <c r="K1663" s="27" t="s">
        <v>114</v>
      </c>
      <c r="L1663" s="27" t="s">
        <v>115</v>
      </c>
      <c r="M1663" s="27">
        <v>3</v>
      </c>
      <c r="N1663" s="326" t="s">
        <v>707</v>
      </c>
      <c r="O1663" s="306" t="s">
        <v>788</v>
      </c>
      <c r="P1663" s="306" t="s">
        <v>75</v>
      </c>
      <c r="Q1663" s="306" t="s">
        <v>76</v>
      </c>
      <c r="R1663" s="306" t="s">
        <v>77</v>
      </c>
      <c r="S1663" s="270" t="s">
        <v>109</v>
      </c>
      <c r="T1663" s="327">
        <f>+V1663+Y1663</f>
        <v>227910</v>
      </c>
      <c r="U1663" s="328">
        <f>+T1663/M1664</f>
        <v>227910</v>
      </c>
      <c r="V1663" s="295">
        <v>193723.5</v>
      </c>
      <c r="W1663" s="279" t="s">
        <v>98</v>
      </c>
      <c r="X1663" s="279" t="s">
        <v>98</v>
      </c>
      <c r="Y1663" s="295">
        <v>34186.5</v>
      </c>
      <c r="Z1663" s="279" t="s">
        <v>98</v>
      </c>
      <c r="AA1663" s="279" t="s">
        <v>98</v>
      </c>
      <c r="AB1663" s="295">
        <v>19818.259999999998</v>
      </c>
      <c r="AC1663" s="279" t="s">
        <v>80</v>
      </c>
      <c r="AD1663" s="279" t="s">
        <v>98</v>
      </c>
      <c r="AE1663" s="403">
        <f>+V1663+Y1663</f>
        <v>227910</v>
      </c>
      <c r="AF1663" s="270" t="s">
        <v>98</v>
      </c>
      <c r="AG1663" s="279" t="s">
        <v>33</v>
      </c>
      <c r="AH1663" s="309" t="s">
        <v>157</v>
      </c>
      <c r="AI1663" s="309" t="s">
        <v>158</v>
      </c>
      <c r="AJ1663" s="270"/>
    </row>
    <row r="1664" spans="2:36" ht="129" customHeight="1" x14ac:dyDescent="0.3">
      <c r="B1664" s="232"/>
      <c r="C1664" s="307"/>
      <c r="D1664" s="307"/>
      <c r="E1664" s="322"/>
      <c r="F1664" s="322"/>
      <c r="G1664" s="323"/>
      <c r="H1664" s="307"/>
      <c r="I1664" s="270"/>
      <c r="J1664" s="20" t="s">
        <v>116</v>
      </c>
      <c r="K1664" s="27" t="s">
        <v>117</v>
      </c>
      <c r="L1664" s="27" t="s">
        <v>85</v>
      </c>
      <c r="M1664" s="27">
        <v>1</v>
      </c>
      <c r="N1664" s="326"/>
      <c r="O1664" s="307"/>
      <c r="P1664" s="307"/>
      <c r="Q1664" s="307"/>
      <c r="R1664" s="307"/>
      <c r="S1664" s="270"/>
      <c r="T1664" s="270"/>
      <c r="U1664" s="329"/>
      <c r="V1664" s="295"/>
      <c r="W1664" s="279"/>
      <c r="X1664" s="279"/>
      <c r="Y1664" s="295"/>
      <c r="Z1664" s="279"/>
      <c r="AA1664" s="279"/>
      <c r="AB1664" s="295"/>
      <c r="AC1664" s="279"/>
      <c r="AD1664" s="279"/>
      <c r="AE1664" s="279"/>
      <c r="AF1664" s="270"/>
      <c r="AG1664" s="279"/>
      <c r="AH1664" s="324"/>
      <c r="AI1664" s="324"/>
      <c r="AJ1664" s="270"/>
    </row>
    <row r="1665" spans="2:36" ht="68.7" customHeight="1" x14ac:dyDescent="0.3">
      <c r="B1665" s="232"/>
      <c r="C1665" s="307"/>
      <c r="D1665" s="307"/>
      <c r="E1665" s="322"/>
      <c r="F1665" s="322"/>
      <c r="G1665" s="323"/>
      <c r="H1665" s="307"/>
      <c r="I1665" s="270"/>
      <c r="J1665" s="20" t="s">
        <v>208</v>
      </c>
      <c r="K1665" s="27" t="s">
        <v>118</v>
      </c>
      <c r="L1665" s="27" t="s">
        <v>119</v>
      </c>
      <c r="M1665" s="27">
        <v>1</v>
      </c>
      <c r="N1665" s="326"/>
      <c r="O1665" s="307"/>
      <c r="P1665" s="307"/>
      <c r="Q1665" s="307"/>
      <c r="R1665" s="307"/>
      <c r="S1665" s="270"/>
      <c r="T1665" s="270"/>
      <c r="U1665" s="329"/>
      <c r="V1665" s="295"/>
      <c r="W1665" s="279"/>
      <c r="X1665" s="279"/>
      <c r="Y1665" s="295"/>
      <c r="Z1665" s="279"/>
      <c r="AA1665" s="279"/>
      <c r="AB1665" s="295"/>
      <c r="AC1665" s="279"/>
      <c r="AD1665" s="279"/>
      <c r="AE1665" s="279"/>
      <c r="AF1665" s="270"/>
      <c r="AG1665" s="279"/>
      <c r="AH1665" s="324"/>
      <c r="AI1665" s="324"/>
      <c r="AJ1665" s="270"/>
    </row>
    <row r="1666" spans="2:36" ht="68.7" customHeight="1" x14ac:dyDescent="0.3">
      <c r="B1666" s="233"/>
      <c r="C1666" s="308"/>
      <c r="D1666" s="308"/>
      <c r="E1666" s="322"/>
      <c r="F1666" s="322"/>
      <c r="G1666" s="323"/>
      <c r="H1666" s="308"/>
      <c r="I1666" s="270"/>
      <c r="J1666" s="20" t="s">
        <v>120</v>
      </c>
      <c r="K1666" s="27" t="s">
        <v>121</v>
      </c>
      <c r="L1666" s="27" t="s">
        <v>119</v>
      </c>
      <c r="M1666" s="27">
        <v>1</v>
      </c>
      <c r="N1666" s="326"/>
      <c r="O1666" s="308"/>
      <c r="P1666" s="308"/>
      <c r="Q1666" s="308"/>
      <c r="R1666" s="308"/>
      <c r="S1666" s="270"/>
      <c r="T1666" s="270"/>
      <c r="U1666" s="329"/>
      <c r="V1666" s="295"/>
      <c r="W1666" s="279"/>
      <c r="X1666" s="279"/>
      <c r="Y1666" s="295"/>
      <c r="Z1666" s="279"/>
      <c r="AA1666" s="279"/>
      <c r="AB1666" s="295"/>
      <c r="AC1666" s="279"/>
      <c r="AD1666" s="279"/>
      <c r="AE1666" s="279"/>
      <c r="AF1666" s="270"/>
      <c r="AG1666" s="279"/>
      <c r="AH1666" s="325"/>
      <c r="AI1666" s="325"/>
      <c r="AJ1666" s="270"/>
    </row>
    <row r="1667" spans="2:36" ht="133.19999999999999" customHeight="1" x14ac:dyDescent="0.3">
      <c r="B1667" s="231" t="s">
        <v>785</v>
      </c>
      <c r="C1667" s="231" t="s">
        <v>781</v>
      </c>
      <c r="D1667" s="231" t="s">
        <v>66</v>
      </c>
      <c r="E1667" s="234" t="s">
        <v>67</v>
      </c>
      <c r="F1667" s="235" t="s">
        <v>134</v>
      </c>
      <c r="G1667" s="237" t="s">
        <v>978</v>
      </c>
      <c r="H1667" s="231" t="s">
        <v>70</v>
      </c>
      <c r="I1667" s="238" t="s">
        <v>98</v>
      </c>
      <c r="J1667" s="11" t="s">
        <v>709</v>
      </c>
      <c r="K1667" s="80" t="s">
        <v>710</v>
      </c>
      <c r="L1667" s="86" t="s">
        <v>715</v>
      </c>
      <c r="M1667" s="52">
        <v>40</v>
      </c>
      <c r="N1667" s="239" t="s">
        <v>707</v>
      </c>
      <c r="O1667" s="231" t="s">
        <v>789</v>
      </c>
      <c r="P1667" s="231" t="s">
        <v>75</v>
      </c>
      <c r="Q1667" s="231" t="s">
        <v>76</v>
      </c>
      <c r="R1667" s="231" t="s">
        <v>77</v>
      </c>
      <c r="S1667" s="238" t="s">
        <v>109</v>
      </c>
      <c r="T1667" s="240">
        <f>+V1667+Y1667</f>
        <v>134884.21000000002</v>
      </c>
      <c r="U1667" s="240">
        <f>+T1667/2</f>
        <v>67442.10500000001</v>
      </c>
      <c r="V1667" s="275">
        <v>114651.57</v>
      </c>
      <c r="W1667" s="239" t="s">
        <v>98</v>
      </c>
      <c r="X1667" s="239" t="s">
        <v>98</v>
      </c>
      <c r="Y1667" s="275">
        <v>20232.64</v>
      </c>
      <c r="Z1667" s="239" t="s">
        <v>98</v>
      </c>
      <c r="AA1667" s="239" t="s">
        <v>98</v>
      </c>
      <c r="AB1667" s="478">
        <v>11729.06</v>
      </c>
      <c r="AC1667" s="239" t="s">
        <v>149</v>
      </c>
      <c r="AD1667" s="239" t="s">
        <v>98</v>
      </c>
      <c r="AE1667" s="250">
        <f>+V1667+Y1667</f>
        <v>134884.21000000002</v>
      </c>
      <c r="AF1667" s="238" t="s">
        <v>98</v>
      </c>
      <c r="AG1667" s="239" t="s">
        <v>33</v>
      </c>
      <c r="AH1667" s="292" t="s">
        <v>157</v>
      </c>
      <c r="AI1667" s="292" t="s">
        <v>158</v>
      </c>
      <c r="AJ1667" s="238"/>
    </row>
    <row r="1668" spans="2:36" ht="68.7" customHeight="1" x14ac:dyDescent="0.3">
      <c r="B1668" s="232"/>
      <c r="C1668" s="232"/>
      <c r="D1668" s="232"/>
      <c r="E1668" s="234"/>
      <c r="F1668" s="235"/>
      <c r="G1668" s="237"/>
      <c r="H1668" s="232"/>
      <c r="I1668" s="238"/>
      <c r="J1668" s="11" t="s">
        <v>111</v>
      </c>
      <c r="K1668" s="80" t="s">
        <v>712</v>
      </c>
      <c r="L1668" s="7" t="s">
        <v>85</v>
      </c>
      <c r="M1668" s="52">
        <v>1</v>
      </c>
      <c r="N1668" s="239"/>
      <c r="O1668" s="232"/>
      <c r="P1668" s="232"/>
      <c r="Q1668" s="232"/>
      <c r="R1668" s="232"/>
      <c r="S1668" s="238"/>
      <c r="T1668" s="238"/>
      <c r="U1668" s="240"/>
      <c r="V1668" s="275"/>
      <c r="W1668" s="239"/>
      <c r="X1668" s="239"/>
      <c r="Y1668" s="275"/>
      <c r="Z1668" s="239"/>
      <c r="AA1668" s="239"/>
      <c r="AB1668" s="478"/>
      <c r="AC1668" s="239"/>
      <c r="AD1668" s="239"/>
      <c r="AE1668" s="239"/>
      <c r="AF1668" s="238"/>
      <c r="AG1668" s="239"/>
      <c r="AH1668" s="402"/>
      <c r="AI1668" s="402"/>
      <c r="AJ1668" s="238"/>
    </row>
    <row r="1669" spans="2:36" ht="68.7" customHeight="1" x14ac:dyDescent="0.3">
      <c r="B1669" s="233"/>
      <c r="C1669" s="233"/>
      <c r="D1669" s="233"/>
      <c r="E1669" s="273"/>
      <c r="F1669" s="235"/>
      <c r="G1669" s="237"/>
      <c r="H1669" s="233"/>
      <c r="I1669" s="238"/>
      <c r="J1669" s="11" t="s">
        <v>127</v>
      </c>
      <c r="K1669" s="80" t="s">
        <v>638</v>
      </c>
      <c r="L1669" s="7" t="s">
        <v>85</v>
      </c>
      <c r="M1669" s="7">
        <v>83</v>
      </c>
      <c r="N1669" s="239"/>
      <c r="O1669" s="233"/>
      <c r="P1669" s="233"/>
      <c r="Q1669" s="233"/>
      <c r="R1669" s="233"/>
      <c r="S1669" s="238"/>
      <c r="T1669" s="238"/>
      <c r="U1669" s="240"/>
      <c r="V1669" s="276"/>
      <c r="W1669" s="239"/>
      <c r="X1669" s="239"/>
      <c r="Y1669" s="276"/>
      <c r="Z1669" s="239"/>
      <c r="AA1669" s="239"/>
      <c r="AB1669" s="419"/>
      <c r="AC1669" s="239"/>
      <c r="AD1669" s="239"/>
      <c r="AE1669" s="239"/>
      <c r="AF1669" s="238"/>
      <c r="AG1669" s="239"/>
      <c r="AH1669" s="293"/>
      <c r="AI1669" s="293"/>
      <c r="AJ1669" s="238"/>
    </row>
    <row r="1670" spans="2:36" ht="122.1" customHeight="1" x14ac:dyDescent="0.3">
      <c r="B1670" s="231" t="s">
        <v>784</v>
      </c>
      <c r="C1670" s="231" t="s">
        <v>781</v>
      </c>
      <c r="D1670" s="231" t="s">
        <v>66</v>
      </c>
      <c r="E1670" s="226" t="s">
        <v>67</v>
      </c>
      <c r="F1670" s="235" t="s">
        <v>134</v>
      </c>
      <c r="G1670" s="237" t="s">
        <v>978</v>
      </c>
      <c r="H1670" s="231" t="s">
        <v>70</v>
      </c>
      <c r="I1670" s="238" t="s">
        <v>98</v>
      </c>
      <c r="J1670" s="11" t="s">
        <v>709</v>
      </c>
      <c r="K1670" s="80" t="s">
        <v>710</v>
      </c>
      <c r="L1670" s="86" t="s">
        <v>715</v>
      </c>
      <c r="M1670" s="52">
        <v>40</v>
      </c>
      <c r="N1670" s="239" t="s">
        <v>707</v>
      </c>
      <c r="O1670" s="231" t="s">
        <v>789</v>
      </c>
      <c r="P1670" s="231" t="s">
        <v>75</v>
      </c>
      <c r="Q1670" s="231" t="s">
        <v>76</v>
      </c>
      <c r="R1670" s="231" t="s">
        <v>77</v>
      </c>
      <c r="S1670" s="238" t="s">
        <v>109</v>
      </c>
      <c r="T1670" s="240">
        <f>+V1670+Y1670</f>
        <v>213451.18</v>
      </c>
      <c r="U1670" s="240" t="s">
        <v>98</v>
      </c>
      <c r="V1670" s="278">
        <v>181433.52</v>
      </c>
      <c r="W1670" s="239" t="s">
        <v>98</v>
      </c>
      <c r="X1670" s="239" t="s">
        <v>98</v>
      </c>
      <c r="Y1670" s="278">
        <v>32017.66</v>
      </c>
      <c r="Z1670" s="239" t="s">
        <v>98</v>
      </c>
      <c r="AA1670" s="239" t="s">
        <v>98</v>
      </c>
      <c r="AB1670" s="278">
        <v>18561.91</v>
      </c>
      <c r="AC1670" s="239" t="s">
        <v>149</v>
      </c>
      <c r="AD1670" s="239" t="s">
        <v>98</v>
      </c>
      <c r="AE1670" s="250">
        <f>+V1670+Y1670</f>
        <v>213451.18</v>
      </c>
      <c r="AF1670" s="238" t="s">
        <v>98</v>
      </c>
      <c r="AG1670" s="239" t="s">
        <v>33</v>
      </c>
      <c r="AH1670" s="247" t="s">
        <v>160</v>
      </c>
      <c r="AI1670" s="247" t="s">
        <v>161</v>
      </c>
      <c r="AJ1670" s="238"/>
    </row>
    <row r="1671" spans="2:36" ht="68.7" customHeight="1" x14ac:dyDescent="0.3">
      <c r="B1671" s="232"/>
      <c r="C1671" s="232"/>
      <c r="D1671" s="232"/>
      <c r="E1671" s="234"/>
      <c r="F1671" s="235"/>
      <c r="G1671" s="237"/>
      <c r="H1671" s="232"/>
      <c r="I1671" s="238"/>
      <c r="J1671" s="11" t="s">
        <v>111</v>
      </c>
      <c r="K1671" s="80" t="s">
        <v>712</v>
      </c>
      <c r="L1671" s="7" t="s">
        <v>85</v>
      </c>
      <c r="M1671" s="52">
        <v>1</v>
      </c>
      <c r="N1671" s="239"/>
      <c r="O1671" s="232"/>
      <c r="P1671" s="232"/>
      <c r="Q1671" s="232"/>
      <c r="R1671" s="232"/>
      <c r="S1671" s="238"/>
      <c r="T1671" s="238"/>
      <c r="U1671" s="240"/>
      <c r="V1671" s="278"/>
      <c r="W1671" s="239"/>
      <c r="X1671" s="239"/>
      <c r="Y1671" s="278"/>
      <c r="Z1671" s="239"/>
      <c r="AA1671" s="239"/>
      <c r="AB1671" s="278"/>
      <c r="AC1671" s="239"/>
      <c r="AD1671" s="239"/>
      <c r="AE1671" s="239"/>
      <c r="AF1671" s="238"/>
      <c r="AG1671" s="239"/>
      <c r="AH1671" s="248"/>
      <c r="AI1671" s="248"/>
      <c r="AJ1671" s="238"/>
    </row>
    <row r="1672" spans="2:36" ht="68.7" customHeight="1" x14ac:dyDescent="0.3">
      <c r="B1672" s="232"/>
      <c r="C1672" s="232"/>
      <c r="D1672" s="232"/>
      <c r="E1672" s="234"/>
      <c r="F1672" s="235"/>
      <c r="G1672" s="237"/>
      <c r="H1672" s="233"/>
      <c r="I1672" s="238"/>
      <c r="J1672" s="11" t="s">
        <v>127</v>
      </c>
      <c r="K1672" s="80" t="s">
        <v>638</v>
      </c>
      <c r="L1672" s="7" t="s">
        <v>85</v>
      </c>
      <c r="M1672" s="7">
        <v>101</v>
      </c>
      <c r="N1672" s="239"/>
      <c r="O1672" s="233"/>
      <c r="P1672" s="233"/>
      <c r="Q1672" s="233"/>
      <c r="R1672" s="233"/>
      <c r="S1672" s="238"/>
      <c r="T1672" s="238"/>
      <c r="U1672" s="240"/>
      <c r="V1672" s="278"/>
      <c r="W1672" s="239"/>
      <c r="X1672" s="239"/>
      <c r="Y1672" s="278"/>
      <c r="Z1672" s="239"/>
      <c r="AA1672" s="239"/>
      <c r="AB1672" s="278"/>
      <c r="AC1672" s="239"/>
      <c r="AD1672" s="239"/>
      <c r="AE1672" s="239"/>
      <c r="AF1672" s="238"/>
      <c r="AG1672" s="239"/>
      <c r="AH1672" s="249"/>
      <c r="AI1672" s="249"/>
      <c r="AJ1672" s="238"/>
    </row>
    <row r="1673" spans="2:36" ht="138" customHeight="1" x14ac:dyDescent="0.3">
      <c r="B1673" s="306" t="s">
        <v>1085</v>
      </c>
      <c r="C1673" s="306" t="s">
        <v>782</v>
      </c>
      <c r="D1673" s="306" t="s">
        <v>66</v>
      </c>
      <c r="E1673" s="313" t="s">
        <v>67</v>
      </c>
      <c r="F1673" s="323" t="s">
        <v>134</v>
      </c>
      <c r="G1673" s="348" t="s">
        <v>1082</v>
      </c>
      <c r="H1673" s="306" t="s">
        <v>70</v>
      </c>
      <c r="I1673" s="270" t="s">
        <v>98</v>
      </c>
      <c r="J1673" s="20" t="s">
        <v>709</v>
      </c>
      <c r="K1673" s="74" t="s">
        <v>710</v>
      </c>
      <c r="L1673" s="90" t="s">
        <v>715</v>
      </c>
      <c r="M1673" s="58">
        <v>40</v>
      </c>
      <c r="N1673" s="279" t="s">
        <v>707</v>
      </c>
      <c r="O1673" s="306" t="s">
        <v>789</v>
      </c>
      <c r="P1673" s="306" t="s">
        <v>75</v>
      </c>
      <c r="Q1673" s="306" t="s">
        <v>76</v>
      </c>
      <c r="R1673" s="306" t="s">
        <v>77</v>
      </c>
      <c r="S1673" s="270" t="s">
        <v>109</v>
      </c>
      <c r="T1673" s="327">
        <f>+V1673+Y1673</f>
        <v>149800</v>
      </c>
      <c r="U1673" s="327">
        <f>+T1673/M1674</f>
        <v>149800</v>
      </c>
      <c r="V1673" s="295">
        <v>127330</v>
      </c>
      <c r="W1673" s="279" t="s">
        <v>98</v>
      </c>
      <c r="X1673" s="279" t="s">
        <v>98</v>
      </c>
      <c r="Y1673" s="358">
        <v>22470</v>
      </c>
      <c r="Z1673" s="279" t="s">
        <v>98</v>
      </c>
      <c r="AA1673" s="279" t="s">
        <v>98</v>
      </c>
      <c r="AB1673" s="358">
        <v>13026.09</v>
      </c>
      <c r="AC1673" s="279" t="s">
        <v>149</v>
      </c>
      <c r="AD1673" s="279" t="s">
        <v>98</v>
      </c>
      <c r="AE1673" s="403">
        <f>+V1673+Y1673</f>
        <v>149800</v>
      </c>
      <c r="AF1673" s="270" t="s">
        <v>98</v>
      </c>
      <c r="AG1673" s="279" t="s">
        <v>33</v>
      </c>
      <c r="AH1673" s="309" t="s">
        <v>160</v>
      </c>
      <c r="AI1673" s="309" t="s">
        <v>161</v>
      </c>
      <c r="AJ1673" s="270"/>
    </row>
    <row r="1674" spans="2:36" ht="68.7" customHeight="1" x14ac:dyDescent="0.3">
      <c r="B1674" s="307"/>
      <c r="C1674" s="307"/>
      <c r="D1674" s="307"/>
      <c r="E1674" s="314"/>
      <c r="F1674" s="323"/>
      <c r="G1674" s="348"/>
      <c r="H1674" s="307"/>
      <c r="I1674" s="270"/>
      <c r="J1674" s="20" t="s">
        <v>111</v>
      </c>
      <c r="K1674" s="74" t="s">
        <v>712</v>
      </c>
      <c r="L1674" s="27" t="s">
        <v>85</v>
      </c>
      <c r="M1674" s="58">
        <v>1</v>
      </c>
      <c r="N1674" s="279"/>
      <c r="O1674" s="307"/>
      <c r="P1674" s="307"/>
      <c r="Q1674" s="307"/>
      <c r="R1674" s="307"/>
      <c r="S1674" s="270"/>
      <c r="T1674" s="270"/>
      <c r="U1674" s="327"/>
      <c r="V1674" s="359"/>
      <c r="W1674" s="279"/>
      <c r="X1674" s="279"/>
      <c r="Y1674" s="359"/>
      <c r="Z1674" s="279"/>
      <c r="AA1674" s="279"/>
      <c r="AB1674" s="359"/>
      <c r="AC1674" s="279"/>
      <c r="AD1674" s="279"/>
      <c r="AE1674" s="279"/>
      <c r="AF1674" s="270"/>
      <c r="AG1674" s="279"/>
      <c r="AH1674" s="324"/>
      <c r="AI1674" s="324"/>
      <c r="AJ1674" s="270"/>
    </row>
    <row r="1675" spans="2:36" ht="68.7" customHeight="1" x14ac:dyDescent="0.3">
      <c r="B1675" s="308"/>
      <c r="C1675" s="308"/>
      <c r="D1675" s="308"/>
      <c r="E1675" s="315"/>
      <c r="F1675" s="323"/>
      <c r="G1675" s="348"/>
      <c r="H1675" s="308"/>
      <c r="I1675" s="270"/>
      <c r="J1675" s="20" t="s">
        <v>127</v>
      </c>
      <c r="K1675" s="74" t="s">
        <v>638</v>
      </c>
      <c r="L1675" s="27" t="s">
        <v>85</v>
      </c>
      <c r="M1675" s="27">
        <v>59</v>
      </c>
      <c r="N1675" s="279"/>
      <c r="O1675" s="308"/>
      <c r="P1675" s="308"/>
      <c r="Q1675" s="308"/>
      <c r="R1675" s="308"/>
      <c r="S1675" s="270"/>
      <c r="T1675" s="270"/>
      <c r="U1675" s="327"/>
      <c r="V1675" s="360"/>
      <c r="W1675" s="279"/>
      <c r="X1675" s="279"/>
      <c r="Y1675" s="360"/>
      <c r="Z1675" s="279"/>
      <c r="AA1675" s="279"/>
      <c r="AB1675" s="360"/>
      <c r="AC1675" s="279"/>
      <c r="AD1675" s="279"/>
      <c r="AE1675" s="279"/>
      <c r="AF1675" s="270"/>
      <c r="AG1675" s="279"/>
      <c r="AH1675" s="325"/>
      <c r="AI1675" s="325"/>
      <c r="AJ1675" s="270"/>
    </row>
    <row r="1676" spans="2:36" ht="125.1" customHeight="1" x14ac:dyDescent="0.3">
      <c r="B1676" s="231" t="s">
        <v>786</v>
      </c>
      <c r="C1676" s="231" t="s">
        <v>781</v>
      </c>
      <c r="D1676" s="231" t="s">
        <v>66</v>
      </c>
      <c r="E1676" s="226" t="s">
        <v>67</v>
      </c>
      <c r="F1676" s="235" t="s">
        <v>134</v>
      </c>
      <c r="G1676" s="237" t="s">
        <v>978</v>
      </c>
      <c r="H1676" s="231" t="s">
        <v>70</v>
      </c>
      <c r="I1676" s="238" t="s">
        <v>98</v>
      </c>
      <c r="J1676" s="11" t="s">
        <v>709</v>
      </c>
      <c r="K1676" s="80" t="s">
        <v>710</v>
      </c>
      <c r="L1676" s="86" t="s">
        <v>715</v>
      </c>
      <c r="M1676" s="52">
        <v>40</v>
      </c>
      <c r="N1676" s="239" t="s">
        <v>707</v>
      </c>
      <c r="O1676" s="231" t="s">
        <v>789</v>
      </c>
      <c r="P1676" s="231" t="s">
        <v>75</v>
      </c>
      <c r="Q1676" s="231" t="s">
        <v>76</v>
      </c>
      <c r="R1676" s="231" t="s">
        <v>77</v>
      </c>
      <c r="S1676" s="238" t="s">
        <v>109</v>
      </c>
      <c r="T1676" s="240">
        <f>+V1676+Y1676</f>
        <v>183774.53</v>
      </c>
      <c r="U1676" s="240">
        <f>+T1676/M1677</f>
        <v>183774.53</v>
      </c>
      <c r="V1676" s="275">
        <v>156208.38</v>
      </c>
      <c r="W1676" s="239" t="s">
        <v>98</v>
      </c>
      <c r="X1676" s="239" t="s">
        <v>98</v>
      </c>
      <c r="Y1676" s="274">
        <v>27566.15</v>
      </c>
      <c r="Z1676" s="239" t="s">
        <v>98</v>
      </c>
      <c r="AA1676" s="239" t="s">
        <v>98</v>
      </c>
      <c r="AB1676" s="274">
        <v>15980.39</v>
      </c>
      <c r="AC1676" s="239" t="s">
        <v>149</v>
      </c>
      <c r="AD1676" s="239" t="s">
        <v>98</v>
      </c>
      <c r="AE1676" s="250">
        <f>+V1676+Y1676</f>
        <v>183774.53</v>
      </c>
      <c r="AF1676" s="238" t="s">
        <v>98</v>
      </c>
      <c r="AG1676" s="239" t="s">
        <v>33</v>
      </c>
      <c r="AH1676" s="247" t="s">
        <v>253</v>
      </c>
      <c r="AI1676" s="247" t="s">
        <v>166</v>
      </c>
      <c r="AJ1676" s="238"/>
    </row>
    <row r="1677" spans="2:36" ht="68.7" customHeight="1" x14ac:dyDescent="0.3">
      <c r="B1677" s="232"/>
      <c r="C1677" s="232"/>
      <c r="D1677" s="232"/>
      <c r="E1677" s="234"/>
      <c r="F1677" s="235"/>
      <c r="G1677" s="237"/>
      <c r="H1677" s="232"/>
      <c r="I1677" s="238"/>
      <c r="J1677" s="11" t="s">
        <v>111</v>
      </c>
      <c r="K1677" s="80" t="s">
        <v>712</v>
      </c>
      <c r="L1677" s="7" t="s">
        <v>85</v>
      </c>
      <c r="M1677" s="52">
        <v>1</v>
      </c>
      <c r="N1677" s="239"/>
      <c r="O1677" s="232"/>
      <c r="P1677" s="232"/>
      <c r="Q1677" s="232"/>
      <c r="R1677" s="232"/>
      <c r="S1677" s="238"/>
      <c r="T1677" s="238"/>
      <c r="U1677" s="240"/>
      <c r="V1677" s="275"/>
      <c r="W1677" s="239"/>
      <c r="X1677" s="239"/>
      <c r="Y1677" s="275"/>
      <c r="Z1677" s="239"/>
      <c r="AA1677" s="239"/>
      <c r="AB1677" s="275"/>
      <c r="AC1677" s="239"/>
      <c r="AD1677" s="239"/>
      <c r="AE1677" s="239"/>
      <c r="AF1677" s="238"/>
      <c r="AG1677" s="239"/>
      <c r="AH1677" s="248"/>
      <c r="AI1677" s="248"/>
      <c r="AJ1677" s="238"/>
    </row>
    <row r="1678" spans="2:36" ht="68.7" customHeight="1" x14ac:dyDescent="0.3">
      <c r="B1678" s="233"/>
      <c r="C1678" s="233"/>
      <c r="D1678" s="233"/>
      <c r="E1678" s="273"/>
      <c r="F1678" s="235"/>
      <c r="G1678" s="237"/>
      <c r="H1678" s="233"/>
      <c r="I1678" s="238"/>
      <c r="J1678" s="11" t="s">
        <v>127</v>
      </c>
      <c r="K1678" s="80" t="s">
        <v>638</v>
      </c>
      <c r="L1678" s="7" t="s">
        <v>85</v>
      </c>
      <c r="M1678" s="7">
        <v>86</v>
      </c>
      <c r="N1678" s="239"/>
      <c r="O1678" s="233"/>
      <c r="P1678" s="233"/>
      <c r="Q1678" s="233"/>
      <c r="R1678" s="233"/>
      <c r="S1678" s="238"/>
      <c r="T1678" s="238"/>
      <c r="U1678" s="240"/>
      <c r="V1678" s="276"/>
      <c r="W1678" s="239"/>
      <c r="X1678" s="239"/>
      <c r="Y1678" s="276"/>
      <c r="Z1678" s="239"/>
      <c r="AA1678" s="239"/>
      <c r="AB1678" s="276"/>
      <c r="AC1678" s="239"/>
      <c r="AD1678" s="239"/>
      <c r="AE1678" s="239"/>
      <c r="AF1678" s="238"/>
      <c r="AG1678" s="239"/>
      <c r="AH1678" s="249"/>
      <c r="AI1678" s="249"/>
      <c r="AJ1678" s="238"/>
    </row>
    <row r="1679" spans="2:36" ht="68.7" customHeight="1" x14ac:dyDescent="0.3">
      <c r="B1679" s="231" t="s">
        <v>787</v>
      </c>
      <c r="C1679" s="231" t="s">
        <v>783</v>
      </c>
      <c r="D1679" s="231" t="s">
        <v>66</v>
      </c>
      <c r="E1679" s="226" t="s">
        <v>67</v>
      </c>
      <c r="F1679" s="235" t="s">
        <v>134</v>
      </c>
      <c r="G1679" s="237" t="s">
        <v>978</v>
      </c>
      <c r="H1679" s="231" t="s">
        <v>70</v>
      </c>
      <c r="I1679" s="238" t="s">
        <v>98</v>
      </c>
      <c r="J1679" s="11" t="s">
        <v>709</v>
      </c>
      <c r="K1679" s="80" t="s">
        <v>710</v>
      </c>
      <c r="L1679" s="86" t="s">
        <v>715</v>
      </c>
      <c r="M1679" s="52">
        <v>40</v>
      </c>
      <c r="N1679" s="239" t="s">
        <v>707</v>
      </c>
      <c r="O1679" s="231" t="s">
        <v>789</v>
      </c>
      <c r="P1679" s="231" t="s">
        <v>75</v>
      </c>
      <c r="Q1679" s="231" t="s">
        <v>76</v>
      </c>
      <c r="R1679" s="231" t="s">
        <v>77</v>
      </c>
      <c r="S1679" s="238" t="s">
        <v>109</v>
      </c>
      <c r="T1679" s="240">
        <f>+V1679+Y1679</f>
        <v>200021.3</v>
      </c>
      <c r="U1679" s="240">
        <f>+T1679/M1680</f>
        <v>200021.3</v>
      </c>
      <c r="V1679" s="274">
        <v>170018.11</v>
      </c>
      <c r="W1679" s="239" t="s">
        <v>98</v>
      </c>
      <c r="X1679" s="239" t="s">
        <v>98</v>
      </c>
      <c r="Y1679" s="274">
        <v>30003.19</v>
      </c>
      <c r="Z1679" s="239" t="s">
        <v>98</v>
      </c>
      <c r="AA1679" s="239" t="s">
        <v>98</v>
      </c>
      <c r="AB1679" s="274">
        <v>17393.150000000001</v>
      </c>
      <c r="AC1679" s="239" t="s">
        <v>149</v>
      </c>
      <c r="AD1679" s="239" t="s">
        <v>98</v>
      </c>
      <c r="AE1679" s="250">
        <f>+V1679+Y1679</f>
        <v>200021.3</v>
      </c>
      <c r="AF1679" s="238" t="s">
        <v>98</v>
      </c>
      <c r="AG1679" s="239" t="s">
        <v>33</v>
      </c>
      <c r="AH1679" s="239" t="s">
        <v>790</v>
      </c>
      <c r="AI1679" s="239" t="s">
        <v>166</v>
      </c>
      <c r="AJ1679" s="238"/>
    </row>
    <row r="1680" spans="2:36" ht="71.7" customHeight="1" x14ac:dyDescent="0.3">
      <c r="B1680" s="232"/>
      <c r="C1680" s="232"/>
      <c r="D1680" s="232"/>
      <c r="E1680" s="234"/>
      <c r="F1680" s="235"/>
      <c r="G1680" s="237"/>
      <c r="H1680" s="232"/>
      <c r="I1680" s="238"/>
      <c r="J1680" s="11" t="s">
        <v>111</v>
      </c>
      <c r="K1680" s="80" t="s">
        <v>712</v>
      </c>
      <c r="L1680" s="7" t="s">
        <v>85</v>
      </c>
      <c r="M1680" s="52">
        <v>1</v>
      </c>
      <c r="N1680" s="239"/>
      <c r="O1680" s="232"/>
      <c r="P1680" s="232"/>
      <c r="Q1680" s="232"/>
      <c r="R1680" s="232"/>
      <c r="S1680" s="238"/>
      <c r="T1680" s="238"/>
      <c r="U1680" s="240"/>
      <c r="V1680" s="275"/>
      <c r="W1680" s="239"/>
      <c r="X1680" s="239"/>
      <c r="Y1680" s="275"/>
      <c r="Z1680" s="239"/>
      <c r="AA1680" s="239"/>
      <c r="AB1680" s="275"/>
      <c r="AC1680" s="239"/>
      <c r="AD1680" s="239"/>
      <c r="AE1680" s="239"/>
      <c r="AF1680" s="238"/>
      <c r="AG1680" s="239"/>
      <c r="AH1680" s="239"/>
      <c r="AI1680" s="239"/>
      <c r="AJ1680" s="238"/>
    </row>
    <row r="1681" spans="2:36" ht="68.7" customHeight="1" x14ac:dyDescent="0.3">
      <c r="B1681" s="232"/>
      <c r="C1681" s="232"/>
      <c r="D1681" s="232"/>
      <c r="E1681" s="234"/>
      <c r="F1681" s="236"/>
      <c r="G1681" s="337"/>
      <c r="H1681" s="233"/>
      <c r="I1681" s="231"/>
      <c r="J1681" s="28" t="s">
        <v>127</v>
      </c>
      <c r="K1681" s="53" t="s">
        <v>638</v>
      </c>
      <c r="L1681" s="14" t="s">
        <v>85</v>
      </c>
      <c r="M1681" s="14">
        <v>95</v>
      </c>
      <c r="N1681" s="247"/>
      <c r="O1681" s="232"/>
      <c r="P1681" s="232"/>
      <c r="Q1681" s="232"/>
      <c r="R1681" s="232"/>
      <c r="S1681" s="231"/>
      <c r="T1681" s="231"/>
      <c r="U1681" s="241"/>
      <c r="V1681" s="275"/>
      <c r="W1681" s="247"/>
      <c r="X1681" s="247"/>
      <c r="Y1681" s="275"/>
      <c r="Z1681" s="247"/>
      <c r="AA1681" s="247"/>
      <c r="AB1681" s="275"/>
      <c r="AC1681" s="247"/>
      <c r="AD1681" s="247"/>
      <c r="AE1681" s="247"/>
      <c r="AF1681" s="231"/>
      <c r="AG1681" s="247"/>
      <c r="AH1681" s="239"/>
      <c r="AI1681" s="239"/>
      <c r="AJ1681" s="231"/>
    </row>
    <row r="1682" spans="2:36" ht="68.7" customHeight="1" x14ac:dyDescent="0.3">
      <c r="B1682" s="306" t="s">
        <v>1178</v>
      </c>
      <c r="C1682" s="306" t="s">
        <v>780</v>
      </c>
      <c r="D1682" s="306" t="s">
        <v>66</v>
      </c>
      <c r="E1682" s="322" t="s">
        <v>67</v>
      </c>
      <c r="F1682" s="322" t="s">
        <v>132</v>
      </c>
      <c r="G1682" s="323" t="s">
        <v>704</v>
      </c>
      <c r="H1682" s="306" t="s">
        <v>70</v>
      </c>
      <c r="I1682" s="270" t="s">
        <v>98</v>
      </c>
      <c r="J1682" s="20" t="s">
        <v>113</v>
      </c>
      <c r="K1682" s="27" t="s">
        <v>114</v>
      </c>
      <c r="L1682" s="27" t="s">
        <v>115</v>
      </c>
      <c r="M1682" s="27">
        <v>3</v>
      </c>
      <c r="N1682" s="326" t="s">
        <v>707</v>
      </c>
      <c r="O1682" s="306" t="s">
        <v>788</v>
      </c>
      <c r="P1682" s="306" t="s">
        <v>75</v>
      </c>
      <c r="Q1682" s="306" t="s">
        <v>76</v>
      </c>
      <c r="R1682" s="306" t="s">
        <v>77</v>
      </c>
      <c r="S1682" s="270" t="s">
        <v>109</v>
      </c>
      <c r="T1682" s="327">
        <f>+V1682+Y1682</f>
        <v>227910</v>
      </c>
      <c r="U1682" s="328">
        <f>+T1682/M1683</f>
        <v>227910</v>
      </c>
      <c r="V1682" s="295">
        <v>193723.5</v>
      </c>
      <c r="W1682" s="279" t="s">
        <v>98</v>
      </c>
      <c r="X1682" s="279" t="s">
        <v>98</v>
      </c>
      <c r="Y1682" s="295">
        <v>34186.5</v>
      </c>
      <c r="Z1682" s="279" t="s">
        <v>98</v>
      </c>
      <c r="AA1682" s="279" t="s">
        <v>98</v>
      </c>
      <c r="AB1682" s="295">
        <v>19818.259999999998</v>
      </c>
      <c r="AC1682" s="279" t="s">
        <v>80</v>
      </c>
      <c r="AD1682" s="279" t="s">
        <v>98</v>
      </c>
      <c r="AE1682" s="403">
        <f>+V1682+Y1682</f>
        <v>227910</v>
      </c>
      <c r="AF1682" s="270" t="s">
        <v>98</v>
      </c>
      <c r="AG1682" s="279" t="s">
        <v>33</v>
      </c>
      <c r="AH1682" s="309" t="s">
        <v>160</v>
      </c>
      <c r="AI1682" s="309" t="s">
        <v>161</v>
      </c>
      <c r="AJ1682" s="270"/>
    </row>
    <row r="1683" spans="2:36" ht="68.7" customHeight="1" x14ac:dyDescent="0.3">
      <c r="B1683" s="307"/>
      <c r="C1683" s="307"/>
      <c r="D1683" s="307"/>
      <c r="E1683" s="322"/>
      <c r="F1683" s="322"/>
      <c r="G1683" s="323"/>
      <c r="H1683" s="307"/>
      <c r="I1683" s="270"/>
      <c r="J1683" s="20" t="s">
        <v>116</v>
      </c>
      <c r="K1683" s="27" t="s">
        <v>117</v>
      </c>
      <c r="L1683" s="27" t="s">
        <v>85</v>
      </c>
      <c r="M1683" s="27">
        <v>1</v>
      </c>
      <c r="N1683" s="326"/>
      <c r="O1683" s="307"/>
      <c r="P1683" s="307"/>
      <c r="Q1683" s="307"/>
      <c r="R1683" s="307"/>
      <c r="S1683" s="270"/>
      <c r="T1683" s="270"/>
      <c r="U1683" s="329"/>
      <c r="V1683" s="295"/>
      <c r="W1683" s="279"/>
      <c r="X1683" s="279"/>
      <c r="Y1683" s="295"/>
      <c r="Z1683" s="279"/>
      <c r="AA1683" s="279"/>
      <c r="AB1683" s="295"/>
      <c r="AC1683" s="279"/>
      <c r="AD1683" s="279"/>
      <c r="AE1683" s="279"/>
      <c r="AF1683" s="270"/>
      <c r="AG1683" s="279"/>
      <c r="AH1683" s="324"/>
      <c r="AI1683" s="324"/>
      <c r="AJ1683" s="270"/>
    </row>
    <row r="1684" spans="2:36" ht="68.7" customHeight="1" x14ac:dyDescent="0.3">
      <c r="B1684" s="307"/>
      <c r="C1684" s="307"/>
      <c r="D1684" s="307"/>
      <c r="E1684" s="322"/>
      <c r="F1684" s="322"/>
      <c r="G1684" s="323"/>
      <c r="H1684" s="307"/>
      <c r="I1684" s="270"/>
      <c r="J1684" s="20" t="s">
        <v>208</v>
      </c>
      <c r="K1684" s="27" t="s">
        <v>118</v>
      </c>
      <c r="L1684" s="27" t="s">
        <v>119</v>
      </c>
      <c r="M1684" s="27">
        <v>1</v>
      </c>
      <c r="N1684" s="326"/>
      <c r="O1684" s="307"/>
      <c r="P1684" s="307"/>
      <c r="Q1684" s="307"/>
      <c r="R1684" s="307"/>
      <c r="S1684" s="270"/>
      <c r="T1684" s="270"/>
      <c r="U1684" s="329"/>
      <c r="V1684" s="295"/>
      <c r="W1684" s="279"/>
      <c r="X1684" s="279"/>
      <c r="Y1684" s="295"/>
      <c r="Z1684" s="279"/>
      <c r="AA1684" s="279"/>
      <c r="AB1684" s="295"/>
      <c r="AC1684" s="279"/>
      <c r="AD1684" s="279"/>
      <c r="AE1684" s="279"/>
      <c r="AF1684" s="270"/>
      <c r="AG1684" s="279"/>
      <c r="AH1684" s="324"/>
      <c r="AI1684" s="324"/>
      <c r="AJ1684" s="270"/>
    </row>
    <row r="1685" spans="2:36" ht="68.7" customHeight="1" x14ac:dyDescent="0.3">
      <c r="B1685" s="308"/>
      <c r="C1685" s="308"/>
      <c r="D1685" s="308"/>
      <c r="E1685" s="322"/>
      <c r="F1685" s="322"/>
      <c r="G1685" s="323"/>
      <c r="H1685" s="308"/>
      <c r="I1685" s="270"/>
      <c r="J1685" s="20" t="s">
        <v>120</v>
      </c>
      <c r="K1685" s="27" t="s">
        <v>121</v>
      </c>
      <c r="L1685" s="27" t="s">
        <v>119</v>
      </c>
      <c r="M1685" s="27">
        <v>1</v>
      </c>
      <c r="N1685" s="326"/>
      <c r="O1685" s="308"/>
      <c r="P1685" s="308"/>
      <c r="Q1685" s="308"/>
      <c r="R1685" s="308"/>
      <c r="S1685" s="270"/>
      <c r="T1685" s="270"/>
      <c r="U1685" s="329"/>
      <c r="V1685" s="295"/>
      <c r="W1685" s="279"/>
      <c r="X1685" s="279"/>
      <c r="Y1685" s="295"/>
      <c r="Z1685" s="279"/>
      <c r="AA1685" s="279"/>
      <c r="AB1685" s="295"/>
      <c r="AC1685" s="279"/>
      <c r="AD1685" s="279"/>
      <c r="AE1685" s="279"/>
      <c r="AF1685" s="270"/>
      <c r="AG1685" s="279"/>
      <c r="AH1685" s="325"/>
      <c r="AI1685" s="325"/>
      <c r="AJ1685" s="270"/>
    </row>
    <row r="1686" spans="2:36" ht="96.6" customHeight="1" x14ac:dyDescent="0.3">
      <c r="B1686" s="231" t="s">
        <v>957</v>
      </c>
      <c r="C1686" s="231" t="s">
        <v>783</v>
      </c>
      <c r="D1686" s="231" t="s">
        <v>66</v>
      </c>
      <c r="E1686" s="226" t="s">
        <v>67</v>
      </c>
      <c r="F1686" s="235" t="s">
        <v>134</v>
      </c>
      <c r="G1686" s="237" t="s">
        <v>978</v>
      </c>
      <c r="H1686" s="231" t="s">
        <v>70</v>
      </c>
      <c r="I1686" s="238" t="s">
        <v>98</v>
      </c>
      <c r="J1686" s="11" t="s">
        <v>709</v>
      </c>
      <c r="K1686" s="80" t="s">
        <v>710</v>
      </c>
      <c r="L1686" s="86" t="s">
        <v>715</v>
      </c>
      <c r="M1686" s="52">
        <v>40</v>
      </c>
      <c r="N1686" s="239" t="s">
        <v>707</v>
      </c>
      <c r="O1686" s="231" t="s">
        <v>789</v>
      </c>
      <c r="P1686" s="231" t="s">
        <v>75</v>
      </c>
      <c r="Q1686" s="231" t="s">
        <v>76</v>
      </c>
      <c r="R1686" s="231" t="s">
        <v>77</v>
      </c>
      <c r="S1686" s="238" t="s">
        <v>109</v>
      </c>
      <c r="T1686" s="240">
        <f>+V1686+Y1686</f>
        <v>149800</v>
      </c>
      <c r="U1686" s="240">
        <f>+T1686/M1687</f>
        <v>149800</v>
      </c>
      <c r="V1686" s="274">
        <v>127330</v>
      </c>
      <c r="W1686" s="239" t="s">
        <v>98</v>
      </c>
      <c r="X1686" s="239" t="s">
        <v>98</v>
      </c>
      <c r="Y1686" s="274">
        <v>22470</v>
      </c>
      <c r="Z1686" s="239" t="s">
        <v>98</v>
      </c>
      <c r="AA1686" s="239" t="s">
        <v>98</v>
      </c>
      <c r="AB1686" s="274">
        <v>13026.09</v>
      </c>
      <c r="AC1686" s="239" t="s">
        <v>149</v>
      </c>
      <c r="AD1686" s="239" t="s">
        <v>98</v>
      </c>
      <c r="AE1686" s="250">
        <f>+V1686+Y1686</f>
        <v>149800</v>
      </c>
      <c r="AF1686" s="238" t="s">
        <v>98</v>
      </c>
      <c r="AG1686" s="239" t="s">
        <v>33</v>
      </c>
      <c r="AH1686" s="239" t="s">
        <v>355</v>
      </c>
      <c r="AI1686" s="239" t="s">
        <v>246</v>
      </c>
      <c r="AJ1686" s="238"/>
    </row>
    <row r="1687" spans="2:36" ht="71.7" customHeight="1" x14ac:dyDescent="0.3">
      <c r="B1687" s="232"/>
      <c r="C1687" s="232"/>
      <c r="D1687" s="232"/>
      <c r="E1687" s="234"/>
      <c r="F1687" s="235"/>
      <c r="G1687" s="237"/>
      <c r="H1687" s="232"/>
      <c r="I1687" s="238"/>
      <c r="J1687" s="11" t="s">
        <v>111</v>
      </c>
      <c r="K1687" s="80" t="s">
        <v>712</v>
      </c>
      <c r="L1687" s="7" t="s">
        <v>85</v>
      </c>
      <c r="M1687" s="52">
        <v>1</v>
      </c>
      <c r="N1687" s="239"/>
      <c r="O1687" s="232"/>
      <c r="P1687" s="232"/>
      <c r="Q1687" s="232"/>
      <c r="R1687" s="232"/>
      <c r="S1687" s="238"/>
      <c r="T1687" s="238"/>
      <c r="U1687" s="240"/>
      <c r="V1687" s="275"/>
      <c r="W1687" s="239"/>
      <c r="X1687" s="239"/>
      <c r="Y1687" s="275"/>
      <c r="Z1687" s="239"/>
      <c r="AA1687" s="239"/>
      <c r="AB1687" s="275"/>
      <c r="AC1687" s="239"/>
      <c r="AD1687" s="239"/>
      <c r="AE1687" s="239"/>
      <c r="AF1687" s="238"/>
      <c r="AG1687" s="239"/>
      <c r="AH1687" s="239"/>
      <c r="AI1687" s="239"/>
      <c r="AJ1687" s="238"/>
    </row>
    <row r="1688" spans="2:36" ht="53.1" customHeight="1" x14ac:dyDescent="0.3">
      <c r="B1688" s="233"/>
      <c r="C1688" s="233"/>
      <c r="D1688" s="233"/>
      <c r="E1688" s="273"/>
      <c r="F1688" s="235"/>
      <c r="G1688" s="237"/>
      <c r="H1688" s="233"/>
      <c r="I1688" s="238"/>
      <c r="J1688" s="11" t="s">
        <v>127</v>
      </c>
      <c r="K1688" s="80" t="s">
        <v>638</v>
      </c>
      <c r="L1688" s="7" t="s">
        <v>85</v>
      </c>
      <c r="M1688" s="7">
        <v>70</v>
      </c>
      <c r="N1688" s="239"/>
      <c r="O1688" s="233"/>
      <c r="P1688" s="233"/>
      <c r="Q1688" s="233"/>
      <c r="R1688" s="233"/>
      <c r="S1688" s="238"/>
      <c r="T1688" s="238"/>
      <c r="U1688" s="240"/>
      <c r="V1688" s="276"/>
      <c r="W1688" s="239"/>
      <c r="X1688" s="239"/>
      <c r="Y1688" s="276"/>
      <c r="Z1688" s="239"/>
      <c r="AA1688" s="239"/>
      <c r="AB1688" s="276"/>
      <c r="AC1688" s="239"/>
      <c r="AD1688" s="239"/>
      <c r="AE1688" s="239"/>
      <c r="AF1688" s="238"/>
      <c r="AG1688" s="239"/>
      <c r="AH1688" s="239"/>
      <c r="AI1688" s="239"/>
      <c r="AJ1688" s="238"/>
    </row>
    <row r="1689" spans="2:36" ht="125.1" customHeight="1" x14ac:dyDescent="0.3">
      <c r="B1689" s="231" t="s">
        <v>958</v>
      </c>
      <c r="C1689" s="231" t="s">
        <v>781</v>
      </c>
      <c r="D1689" s="231" t="s">
        <v>66</v>
      </c>
      <c r="E1689" s="226" t="s">
        <v>67</v>
      </c>
      <c r="F1689" s="235" t="s">
        <v>134</v>
      </c>
      <c r="G1689" s="237" t="s">
        <v>978</v>
      </c>
      <c r="H1689" s="231" t="s">
        <v>70</v>
      </c>
      <c r="I1689" s="238" t="s">
        <v>98</v>
      </c>
      <c r="J1689" s="11" t="s">
        <v>709</v>
      </c>
      <c r="K1689" s="80" t="s">
        <v>710</v>
      </c>
      <c r="L1689" s="86" t="s">
        <v>715</v>
      </c>
      <c r="M1689" s="52">
        <v>40</v>
      </c>
      <c r="N1689" s="239" t="s">
        <v>707</v>
      </c>
      <c r="O1689" s="231" t="s">
        <v>789</v>
      </c>
      <c r="P1689" s="231" t="s">
        <v>75</v>
      </c>
      <c r="Q1689" s="231" t="s">
        <v>76</v>
      </c>
      <c r="R1689" s="231" t="s">
        <v>77</v>
      </c>
      <c r="S1689" s="238" t="s">
        <v>109</v>
      </c>
      <c r="T1689" s="240">
        <f>+V1689+Y1689</f>
        <v>73392.06</v>
      </c>
      <c r="U1689" s="240" t="s">
        <v>98</v>
      </c>
      <c r="V1689" s="275">
        <v>62383.26</v>
      </c>
      <c r="W1689" s="239" t="s">
        <v>98</v>
      </c>
      <c r="X1689" s="239" t="s">
        <v>98</v>
      </c>
      <c r="Y1689" s="274">
        <v>11008.8</v>
      </c>
      <c r="Z1689" s="239" t="s">
        <v>98</v>
      </c>
      <c r="AA1689" s="239" t="s">
        <v>98</v>
      </c>
      <c r="AB1689" s="274">
        <v>6382.24</v>
      </c>
      <c r="AC1689" s="239" t="s">
        <v>149</v>
      </c>
      <c r="AD1689" s="239" t="s">
        <v>98</v>
      </c>
      <c r="AE1689" s="250">
        <f>+V1689+Y1689</f>
        <v>73392.06</v>
      </c>
      <c r="AF1689" s="238" t="s">
        <v>98</v>
      </c>
      <c r="AG1689" s="239" t="s">
        <v>33</v>
      </c>
      <c r="AH1689" s="247" t="s">
        <v>355</v>
      </c>
      <c r="AI1689" s="247" t="s">
        <v>246</v>
      </c>
      <c r="AJ1689" s="238"/>
    </row>
    <row r="1690" spans="2:36" ht="68.7" customHeight="1" x14ac:dyDescent="0.3">
      <c r="B1690" s="232"/>
      <c r="C1690" s="232"/>
      <c r="D1690" s="232"/>
      <c r="E1690" s="234"/>
      <c r="F1690" s="235"/>
      <c r="G1690" s="237"/>
      <c r="H1690" s="232"/>
      <c r="I1690" s="238"/>
      <c r="J1690" s="11" t="s">
        <v>111</v>
      </c>
      <c r="K1690" s="80" t="s">
        <v>712</v>
      </c>
      <c r="L1690" s="7" t="s">
        <v>85</v>
      </c>
      <c r="M1690" s="52">
        <v>1</v>
      </c>
      <c r="N1690" s="239"/>
      <c r="O1690" s="232"/>
      <c r="P1690" s="232"/>
      <c r="Q1690" s="232"/>
      <c r="R1690" s="232"/>
      <c r="S1690" s="238"/>
      <c r="T1690" s="238"/>
      <c r="U1690" s="240"/>
      <c r="V1690" s="275"/>
      <c r="W1690" s="239"/>
      <c r="X1690" s="239"/>
      <c r="Y1690" s="275"/>
      <c r="Z1690" s="239"/>
      <c r="AA1690" s="239"/>
      <c r="AB1690" s="275"/>
      <c r="AC1690" s="239"/>
      <c r="AD1690" s="239"/>
      <c r="AE1690" s="239"/>
      <c r="AF1690" s="238"/>
      <c r="AG1690" s="239"/>
      <c r="AH1690" s="248"/>
      <c r="AI1690" s="248"/>
      <c r="AJ1690" s="238"/>
    </row>
    <row r="1691" spans="2:36" ht="68.7" customHeight="1" x14ac:dyDescent="0.3">
      <c r="B1691" s="233"/>
      <c r="C1691" s="233"/>
      <c r="D1691" s="233"/>
      <c r="E1691" s="273"/>
      <c r="F1691" s="235"/>
      <c r="G1691" s="237"/>
      <c r="H1691" s="233"/>
      <c r="I1691" s="238"/>
      <c r="J1691" s="11" t="s">
        <v>127</v>
      </c>
      <c r="K1691" s="80" t="s">
        <v>638</v>
      </c>
      <c r="L1691" s="7" t="s">
        <v>85</v>
      </c>
      <c r="M1691" s="7">
        <v>35</v>
      </c>
      <c r="N1691" s="239"/>
      <c r="O1691" s="233"/>
      <c r="P1691" s="233"/>
      <c r="Q1691" s="233"/>
      <c r="R1691" s="233"/>
      <c r="S1691" s="238"/>
      <c r="T1691" s="238"/>
      <c r="U1691" s="240"/>
      <c r="V1691" s="276"/>
      <c r="W1691" s="239"/>
      <c r="X1691" s="239"/>
      <c r="Y1691" s="276"/>
      <c r="Z1691" s="239"/>
      <c r="AA1691" s="239"/>
      <c r="AB1691" s="276"/>
      <c r="AC1691" s="239"/>
      <c r="AD1691" s="239"/>
      <c r="AE1691" s="239"/>
      <c r="AF1691" s="238"/>
      <c r="AG1691" s="239"/>
      <c r="AH1691" s="249"/>
      <c r="AI1691" s="249"/>
      <c r="AJ1691" s="238"/>
    </row>
    <row r="1692" spans="2:36" ht="68.7" customHeight="1" x14ac:dyDescent="0.3">
      <c r="B1692" s="231" t="s">
        <v>1175</v>
      </c>
      <c r="C1692" s="231" t="s">
        <v>780</v>
      </c>
      <c r="D1692" s="231" t="s">
        <v>66</v>
      </c>
      <c r="E1692" s="227" t="s">
        <v>67</v>
      </c>
      <c r="F1692" s="227" t="s">
        <v>132</v>
      </c>
      <c r="G1692" s="235" t="s">
        <v>704</v>
      </c>
      <c r="H1692" s="231" t="s">
        <v>70</v>
      </c>
      <c r="I1692" s="238" t="s">
        <v>98</v>
      </c>
      <c r="J1692" s="11" t="s">
        <v>113</v>
      </c>
      <c r="K1692" s="7" t="s">
        <v>114</v>
      </c>
      <c r="L1692" s="7" t="s">
        <v>115</v>
      </c>
      <c r="M1692" s="7">
        <v>3</v>
      </c>
      <c r="N1692" s="294" t="s">
        <v>707</v>
      </c>
      <c r="O1692" s="231" t="s">
        <v>788</v>
      </c>
      <c r="P1692" s="231" t="s">
        <v>75</v>
      </c>
      <c r="Q1692" s="231" t="s">
        <v>76</v>
      </c>
      <c r="R1692" s="231" t="s">
        <v>77</v>
      </c>
      <c r="S1692" s="238" t="s">
        <v>109</v>
      </c>
      <c r="T1692" s="240">
        <f>+V1692+Y1692</f>
        <v>227910</v>
      </c>
      <c r="U1692" s="347">
        <f>+T1692/M1693</f>
        <v>227910</v>
      </c>
      <c r="V1692" s="278">
        <v>193723.5</v>
      </c>
      <c r="W1692" s="239" t="s">
        <v>98</v>
      </c>
      <c r="X1692" s="239" t="s">
        <v>98</v>
      </c>
      <c r="Y1692" s="278">
        <v>34186.5</v>
      </c>
      <c r="Z1692" s="239" t="s">
        <v>98</v>
      </c>
      <c r="AA1692" s="239" t="s">
        <v>98</v>
      </c>
      <c r="AB1692" s="278">
        <v>19818.259999999998</v>
      </c>
      <c r="AC1692" s="239" t="s">
        <v>80</v>
      </c>
      <c r="AD1692" s="239" t="s">
        <v>98</v>
      </c>
      <c r="AE1692" s="250">
        <f>+V1692+Y1692</f>
        <v>227910</v>
      </c>
      <c r="AF1692" s="238" t="s">
        <v>98</v>
      </c>
      <c r="AG1692" s="239" t="s">
        <v>33</v>
      </c>
      <c r="AH1692" s="247" t="s">
        <v>232</v>
      </c>
      <c r="AI1692" s="247" t="s">
        <v>405</v>
      </c>
      <c r="AJ1692" s="238"/>
    </row>
    <row r="1693" spans="2:36" ht="68.7" customHeight="1" x14ac:dyDescent="0.3">
      <c r="B1693" s="232"/>
      <c r="C1693" s="232"/>
      <c r="D1693" s="232"/>
      <c r="E1693" s="227"/>
      <c r="F1693" s="227"/>
      <c r="G1693" s="235"/>
      <c r="H1693" s="232"/>
      <c r="I1693" s="238"/>
      <c r="J1693" s="11" t="s">
        <v>116</v>
      </c>
      <c r="K1693" s="7" t="s">
        <v>117</v>
      </c>
      <c r="L1693" s="7" t="s">
        <v>85</v>
      </c>
      <c r="M1693" s="7">
        <v>1</v>
      </c>
      <c r="N1693" s="294"/>
      <c r="O1693" s="232"/>
      <c r="P1693" s="232"/>
      <c r="Q1693" s="232"/>
      <c r="R1693" s="232"/>
      <c r="S1693" s="238"/>
      <c r="T1693" s="238"/>
      <c r="U1693" s="277"/>
      <c r="V1693" s="278"/>
      <c r="W1693" s="239"/>
      <c r="X1693" s="239"/>
      <c r="Y1693" s="278"/>
      <c r="Z1693" s="239"/>
      <c r="AA1693" s="239"/>
      <c r="AB1693" s="278"/>
      <c r="AC1693" s="239"/>
      <c r="AD1693" s="239"/>
      <c r="AE1693" s="239"/>
      <c r="AF1693" s="238"/>
      <c r="AG1693" s="239"/>
      <c r="AH1693" s="248"/>
      <c r="AI1693" s="248"/>
      <c r="AJ1693" s="238"/>
    </row>
    <row r="1694" spans="2:36" ht="68.7" customHeight="1" x14ac:dyDescent="0.3">
      <c r="B1694" s="232"/>
      <c r="C1694" s="232"/>
      <c r="D1694" s="232"/>
      <c r="E1694" s="227"/>
      <c r="F1694" s="227"/>
      <c r="G1694" s="235"/>
      <c r="H1694" s="232"/>
      <c r="I1694" s="238"/>
      <c r="J1694" s="11" t="s">
        <v>208</v>
      </c>
      <c r="K1694" s="7" t="s">
        <v>118</v>
      </c>
      <c r="L1694" s="7" t="s">
        <v>119</v>
      </c>
      <c r="M1694" s="7">
        <v>1</v>
      </c>
      <c r="N1694" s="294"/>
      <c r="O1694" s="232"/>
      <c r="P1694" s="232"/>
      <c r="Q1694" s="232"/>
      <c r="R1694" s="232"/>
      <c r="S1694" s="238"/>
      <c r="T1694" s="238"/>
      <c r="U1694" s="277"/>
      <c r="V1694" s="278"/>
      <c r="W1694" s="239"/>
      <c r="X1694" s="239"/>
      <c r="Y1694" s="278"/>
      <c r="Z1694" s="239"/>
      <c r="AA1694" s="239"/>
      <c r="AB1694" s="278"/>
      <c r="AC1694" s="239"/>
      <c r="AD1694" s="239"/>
      <c r="AE1694" s="239"/>
      <c r="AF1694" s="238"/>
      <c r="AG1694" s="239"/>
      <c r="AH1694" s="248"/>
      <c r="AI1694" s="248"/>
      <c r="AJ1694" s="238"/>
    </row>
    <row r="1695" spans="2:36" ht="68.7" customHeight="1" x14ac:dyDescent="0.3">
      <c r="B1695" s="233"/>
      <c r="C1695" s="233"/>
      <c r="D1695" s="233"/>
      <c r="E1695" s="227"/>
      <c r="F1695" s="227"/>
      <c r="G1695" s="235"/>
      <c r="H1695" s="233"/>
      <c r="I1695" s="238"/>
      <c r="J1695" s="11" t="s">
        <v>120</v>
      </c>
      <c r="K1695" s="7" t="s">
        <v>121</v>
      </c>
      <c r="L1695" s="7" t="s">
        <v>119</v>
      </c>
      <c r="M1695" s="7">
        <v>1</v>
      </c>
      <c r="N1695" s="294"/>
      <c r="O1695" s="233"/>
      <c r="P1695" s="233"/>
      <c r="Q1695" s="233"/>
      <c r="R1695" s="233"/>
      <c r="S1695" s="238"/>
      <c r="T1695" s="238"/>
      <c r="U1695" s="277"/>
      <c r="V1695" s="278"/>
      <c r="W1695" s="239"/>
      <c r="X1695" s="239"/>
      <c r="Y1695" s="278"/>
      <c r="Z1695" s="239"/>
      <c r="AA1695" s="239"/>
      <c r="AB1695" s="278"/>
      <c r="AC1695" s="239"/>
      <c r="AD1695" s="239"/>
      <c r="AE1695" s="239"/>
      <c r="AF1695" s="238"/>
      <c r="AG1695" s="239"/>
      <c r="AH1695" s="249"/>
      <c r="AI1695" s="249"/>
      <c r="AJ1695" s="238"/>
    </row>
    <row r="1696" spans="2:36" ht="96.6" customHeight="1" x14ac:dyDescent="0.3">
      <c r="B1696" s="231" t="s">
        <v>1176</v>
      </c>
      <c r="C1696" s="231" t="s">
        <v>783</v>
      </c>
      <c r="D1696" s="231" t="s">
        <v>66</v>
      </c>
      <c r="E1696" s="226" t="s">
        <v>67</v>
      </c>
      <c r="F1696" s="235" t="s">
        <v>134</v>
      </c>
      <c r="G1696" s="237" t="s">
        <v>978</v>
      </c>
      <c r="H1696" s="231" t="s">
        <v>70</v>
      </c>
      <c r="I1696" s="238" t="s">
        <v>98</v>
      </c>
      <c r="J1696" s="11" t="s">
        <v>709</v>
      </c>
      <c r="K1696" s="80" t="s">
        <v>710</v>
      </c>
      <c r="L1696" s="86" t="s">
        <v>715</v>
      </c>
      <c r="M1696" s="52">
        <v>40</v>
      </c>
      <c r="N1696" s="239" t="s">
        <v>707</v>
      </c>
      <c r="O1696" s="231" t="s">
        <v>789</v>
      </c>
      <c r="P1696" s="231" t="s">
        <v>75</v>
      </c>
      <c r="Q1696" s="231" t="s">
        <v>76</v>
      </c>
      <c r="R1696" s="231" t="s">
        <v>77</v>
      </c>
      <c r="S1696" s="238" t="s">
        <v>109</v>
      </c>
      <c r="T1696" s="240">
        <f>+V1696+Y1696</f>
        <v>100128.77</v>
      </c>
      <c r="U1696" s="240" t="s">
        <v>98</v>
      </c>
      <c r="V1696" s="274">
        <v>85109.46</v>
      </c>
      <c r="W1696" s="239" t="s">
        <v>98</v>
      </c>
      <c r="X1696" s="239" t="s">
        <v>98</v>
      </c>
      <c r="Y1696" s="274">
        <v>15019.31</v>
      </c>
      <c r="Z1696" s="239" t="s">
        <v>98</v>
      </c>
      <c r="AA1696" s="239" t="s">
        <v>98</v>
      </c>
      <c r="AB1696" s="274">
        <v>8706.84</v>
      </c>
      <c r="AC1696" s="239" t="s">
        <v>149</v>
      </c>
      <c r="AD1696" s="239" t="s">
        <v>98</v>
      </c>
      <c r="AE1696" s="250">
        <f>+V1696+Y1696</f>
        <v>100128.77</v>
      </c>
      <c r="AF1696" s="238" t="s">
        <v>98</v>
      </c>
      <c r="AG1696" s="239" t="s">
        <v>33</v>
      </c>
      <c r="AH1696" s="239" t="s">
        <v>232</v>
      </c>
      <c r="AI1696" s="239" t="s">
        <v>405</v>
      </c>
      <c r="AJ1696" s="238"/>
    </row>
    <row r="1697" spans="2:36" ht="71.7" customHeight="1" x14ac:dyDescent="0.3">
      <c r="B1697" s="232"/>
      <c r="C1697" s="232"/>
      <c r="D1697" s="232"/>
      <c r="E1697" s="234"/>
      <c r="F1697" s="235"/>
      <c r="G1697" s="237"/>
      <c r="H1697" s="232"/>
      <c r="I1697" s="238"/>
      <c r="J1697" s="11" t="s">
        <v>111</v>
      </c>
      <c r="K1697" s="80" t="s">
        <v>712</v>
      </c>
      <c r="L1697" s="7" t="s">
        <v>85</v>
      </c>
      <c r="M1697" s="52">
        <v>1</v>
      </c>
      <c r="N1697" s="239"/>
      <c r="O1697" s="232"/>
      <c r="P1697" s="232"/>
      <c r="Q1697" s="232"/>
      <c r="R1697" s="232"/>
      <c r="S1697" s="238"/>
      <c r="T1697" s="238"/>
      <c r="U1697" s="240"/>
      <c r="V1697" s="275"/>
      <c r="W1697" s="239"/>
      <c r="X1697" s="239"/>
      <c r="Y1697" s="275"/>
      <c r="Z1697" s="239"/>
      <c r="AA1697" s="239"/>
      <c r="AB1697" s="275"/>
      <c r="AC1697" s="239"/>
      <c r="AD1697" s="239"/>
      <c r="AE1697" s="239"/>
      <c r="AF1697" s="238"/>
      <c r="AG1697" s="239"/>
      <c r="AH1697" s="239"/>
      <c r="AI1697" s="239"/>
      <c r="AJ1697" s="238"/>
    </row>
    <row r="1698" spans="2:36" ht="53.1" customHeight="1" x14ac:dyDescent="0.3">
      <c r="B1698" s="233"/>
      <c r="C1698" s="233"/>
      <c r="D1698" s="233"/>
      <c r="E1698" s="273"/>
      <c r="F1698" s="235"/>
      <c r="G1698" s="237"/>
      <c r="H1698" s="233"/>
      <c r="I1698" s="238"/>
      <c r="J1698" s="11" t="s">
        <v>127</v>
      </c>
      <c r="K1698" s="80" t="s">
        <v>638</v>
      </c>
      <c r="L1698" s="7" t="s">
        <v>85</v>
      </c>
      <c r="M1698" s="7">
        <v>51</v>
      </c>
      <c r="N1698" s="239"/>
      <c r="O1698" s="233"/>
      <c r="P1698" s="233"/>
      <c r="Q1698" s="233"/>
      <c r="R1698" s="233"/>
      <c r="S1698" s="238"/>
      <c r="T1698" s="238"/>
      <c r="U1698" s="240"/>
      <c r="V1698" s="276"/>
      <c r="W1698" s="239"/>
      <c r="X1698" s="239"/>
      <c r="Y1698" s="276"/>
      <c r="Z1698" s="239"/>
      <c r="AA1698" s="239"/>
      <c r="AB1698" s="276"/>
      <c r="AC1698" s="239"/>
      <c r="AD1698" s="239"/>
      <c r="AE1698" s="239"/>
      <c r="AF1698" s="238"/>
      <c r="AG1698" s="239"/>
      <c r="AH1698" s="239"/>
      <c r="AI1698" s="239"/>
      <c r="AJ1698" s="238"/>
    </row>
    <row r="1699" spans="2:36" ht="125.1" customHeight="1" x14ac:dyDescent="0.3">
      <c r="B1699" s="231" t="s">
        <v>1177</v>
      </c>
      <c r="C1699" s="231" t="s">
        <v>781</v>
      </c>
      <c r="D1699" s="231" t="s">
        <v>66</v>
      </c>
      <c r="E1699" s="226" t="s">
        <v>67</v>
      </c>
      <c r="F1699" s="235" t="s">
        <v>134</v>
      </c>
      <c r="G1699" s="237" t="s">
        <v>978</v>
      </c>
      <c r="H1699" s="231" t="s">
        <v>70</v>
      </c>
      <c r="I1699" s="238" t="s">
        <v>98</v>
      </c>
      <c r="J1699" s="11" t="s">
        <v>709</v>
      </c>
      <c r="K1699" s="80" t="s">
        <v>710</v>
      </c>
      <c r="L1699" s="86" t="s">
        <v>715</v>
      </c>
      <c r="M1699" s="52">
        <v>40</v>
      </c>
      <c r="N1699" s="239" t="s">
        <v>707</v>
      </c>
      <c r="O1699" s="231" t="s">
        <v>789</v>
      </c>
      <c r="P1699" s="231" t="s">
        <v>75</v>
      </c>
      <c r="Q1699" s="231" t="s">
        <v>76</v>
      </c>
      <c r="R1699" s="231" t="s">
        <v>77</v>
      </c>
      <c r="S1699" s="238" t="s">
        <v>109</v>
      </c>
      <c r="T1699" s="240">
        <f>+V1699+Y1699</f>
        <v>53452.240000000005</v>
      </c>
      <c r="U1699" s="240" t="s">
        <v>98</v>
      </c>
      <c r="V1699" s="275">
        <v>45434.41</v>
      </c>
      <c r="W1699" s="239" t="s">
        <v>98</v>
      </c>
      <c r="X1699" s="239" t="s">
        <v>98</v>
      </c>
      <c r="Y1699" s="274">
        <v>8017.83</v>
      </c>
      <c r="Z1699" s="239" t="s">
        <v>98</v>
      </c>
      <c r="AA1699" s="239" t="s">
        <v>98</v>
      </c>
      <c r="AB1699" s="274">
        <v>4648.0200000000004</v>
      </c>
      <c r="AC1699" s="239" t="s">
        <v>149</v>
      </c>
      <c r="AD1699" s="239" t="s">
        <v>98</v>
      </c>
      <c r="AE1699" s="250">
        <f>+V1699+Y1699</f>
        <v>53452.240000000005</v>
      </c>
      <c r="AF1699" s="238" t="s">
        <v>98</v>
      </c>
      <c r="AG1699" s="239" t="s">
        <v>33</v>
      </c>
      <c r="AH1699" s="239" t="s">
        <v>232</v>
      </c>
      <c r="AI1699" s="239" t="s">
        <v>405</v>
      </c>
      <c r="AJ1699" s="238"/>
    </row>
    <row r="1700" spans="2:36" ht="68.7" customHeight="1" x14ac:dyDescent="0.3">
      <c r="B1700" s="232"/>
      <c r="C1700" s="232"/>
      <c r="D1700" s="232"/>
      <c r="E1700" s="234"/>
      <c r="F1700" s="235"/>
      <c r="G1700" s="237"/>
      <c r="H1700" s="232"/>
      <c r="I1700" s="238"/>
      <c r="J1700" s="11" t="s">
        <v>111</v>
      </c>
      <c r="K1700" s="80" t="s">
        <v>712</v>
      </c>
      <c r="L1700" s="7" t="s">
        <v>85</v>
      </c>
      <c r="M1700" s="52">
        <v>1</v>
      </c>
      <c r="N1700" s="239"/>
      <c r="O1700" s="232"/>
      <c r="P1700" s="232"/>
      <c r="Q1700" s="232"/>
      <c r="R1700" s="232"/>
      <c r="S1700" s="238"/>
      <c r="T1700" s="238"/>
      <c r="U1700" s="240"/>
      <c r="V1700" s="275"/>
      <c r="W1700" s="239"/>
      <c r="X1700" s="239"/>
      <c r="Y1700" s="275"/>
      <c r="Z1700" s="239"/>
      <c r="AA1700" s="239"/>
      <c r="AB1700" s="275"/>
      <c r="AC1700" s="239"/>
      <c r="AD1700" s="239"/>
      <c r="AE1700" s="239"/>
      <c r="AF1700" s="238"/>
      <c r="AG1700" s="239"/>
      <c r="AH1700" s="239"/>
      <c r="AI1700" s="239"/>
      <c r="AJ1700" s="238"/>
    </row>
    <row r="1701" spans="2:36" ht="68.7" customHeight="1" x14ac:dyDescent="0.3">
      <c r="B1701" s="233"/>
      <c r="C1701" s="233"/>
      <c r="D1701" s="233"/>
      <c r="E1701" s="273"/>
      <c r="F1701" s="235"/>
      <c r="G1701" s="237"/>
      <c r="H1701" s="233"/>
      <c r="I1701" s="238"/>
      <c r="J1701" s="11" t="s">
        <v>127</v>
      </c>
      <c r="K1701" s="80" t="s">
        <v>638</v>
      </c>
      <c r="L1701" s="7" t="s">
        <v>85</v>
      </c>
      <c r="M1701" s="7">
        <v>27</v>
      </c>
      <c r="N1701" s="239"/>
      <c r="O1701" s="233"/>
      <c r="P1701" s="233"/>
      <c r="Q1701" s="233"/>
      <c r="R1701" s="233"/>
      <c r="S1701" s="238"/>
      <c r="T1701" s="238"/>
      <c r="U1701" s="240"/>
      <c r="V1701" s="276"/>
      <c r="W1701" s="239"/>
      <c r="X1701" s="239"/>
      <c r="Y1701" s="276"/>
      <c r="Z1701" s="239"/>
      <c r="AA1701" s="239"/>
      <c r="AB1701" s="276"/>
      <c r="AC1701" s="239"/>
      <c r="AD1701" s="239"/>
      <c r="AE1701" s="239"/>
      <c r="AF1701" s="238"/>
      <c r="AG1701" s="239"/>
      <c r="AH1701" s="239"/>
      <c r="AI1701" s="239"/>
      <c r="AJ1701" s="238"/>
    </row>
    <row r="1702" spans="2:36" ht="68.7" customHeight="1" x14ac:dyDescent="0.3">
      <c r="B1702" s="265" t="s">
        <v>877</v>
      </c>
      <c r="C1702" s="231" t="s">
        <v>878</v>
      </c>
      <c r="D1702" s="231" t="s">
        <v>88</v>
      </c>
      <c r="E1702" s="226" t="s">
        <v>67</v>
      </c>
      <c r="F1702" s="235" t="s">
        <v>134</v>
      </c>
      <c r="G1702" s="237" t="s">
        <v>978</v>
      </c>
      <c r="H1702" s="231" t="s">
        <v>70</v>
      </c>
      <c r="I1702" s="238" t="s">
        <v>98</v>
      </c>
      <c r="J1702" s="11" t="s">
        <v>709</v>
      </c>
      <c r="K1702" s="80" t="s">
        <v>710</v>
      </c>
      <c r="L1702" s="86" t="s">
        <v>715</v>
      </c>
      <c r="M1702" s="52">
        <v>40</v>
      </c>
      <c r="N1702" s="239" t="s">
        <v>707</v>
      </c>
      <c r="O1702" s="231" t="s">
        <v>287</v>
      </c>
      <c r="P1702" s="231" t="s">
        <v>75</v>
      </c>
      <c r="Q1702" s="231" t="s">
        <v>76</v>
      </c>
      <c r="R1702" s="231" t="s">
        <v>77</v>
      </c>
      <c r="S1702" s="238" t="s">
        <v>109</v>
      </c>
      <c r="T1702" s="240">
        <f>+V1702+Y1702</f>
        <v>370000</v>
      </c>
      <c r="U1702" s="240" t="s">
        <v>98</v>
      </c>
      <c r="V1702" s="239">
        <v>314500</v>
      </c>
      <c r="W1702" s="239" t="s">
        <v>98</v>
      </c>
      <c r="X1702" s="239" t="s">
        <v>98</v>
      </c>
      <c r="Y1702" s="247">
        <v>55500</v>
      </c>
      <c r="Z1702" s="239" t="s">
        <v>98</v>
      </c>
      <c r="AA1702" s="239" t="s">
        <v>98</v>
      </c>
      <c r="AB1702" s="247">
        <v>30000</v>
      </c>
      <c r="AC1702" s="239" t="s">
        <v>149</v>
      </c>
      <c r="AD1702" s="239" t="s">
        <v>98</v>
      </c>
      <c r="AE1702" s="250">
        <f>+V1702+Y1702</f>
        <v>370000</v>
      </c>
      <c r="AF1702" s="238" t="s">
        <v>98</v>
      </c>
      <c r="AG1702" s="239" t="s">
        <v>33</v>
      </c>
      <c r="AH1702" s="247" t="s">
        <v>176</v>
      </c>
      <c r="AI1702" s="247" t="s">
        <v>920</v>
      </c>
      <c r="AJ1702" s="238"/>
    </row>
    <row r="1703" spans="2:36" ht="68.7" customHeight="1" x14ac:dyDescent="0.3">
      <c r="B1703" s="265"/>
      <c r="C1703" s="232"/>
      <c r="D1703" s="232"/>
      <c r="E1703" s="234"/>
      <c r="F1703" s="235"/>
      <c r="G1703" s="237"/>
      <c r="H1703" s="232"/>
      <c r="I1703" s="238"/>
      <c r="J1703" s="11" t="s">
        <v>111</v>
      </c>
      <c r="K1703" s="80" t="s">
        <v>712</v>
      </c>
      <c r="L1703" s="7" t="s">
        <v>85</v>
      </c>
      <c r="M1703" s="52">
        <v>4</v>
      </c>
      <c r="N1703" s="239"/>
      <c r="O1703" s="232"/>
      <c r="P1703" s="232"/>
      <c r="Q1703" s="232"/>
      <c r="R1703" s="232"/>
      <c r="S1703" s="238"/>
      <c r="T1703" s="238"/>
      <c r="U1703" s="240"/>
      <c r="V1703" s="239"/>
      <c r="W1703" s="239"/>
      <c r="X1703" s="239"/>
      <c r="Y1703" s="248"/>
      <c r="Z1703" s="239"/>
      <c r="AA1703" s="239"/>
      <c r="AB1703" s="248"/>
      <c r="AC1703" s="239"/>
      <c r="AD1703" s="239"/>
      <c r="AE1703" s="239"/>
      <c r="AF1703" s="238"/>
      <c r="AG1703" s="239"/>
      <c r="AH1703" s="248"/>
      <c r="AI1703" s="248"/>
      <c r="AJ1703" s="238"/>
    </row>
    <row r="1704" spans="2:36" ht="68.7" customHeight="1" x14ac:dyDescent="0.3">
      <c r="B1704" s="265"/>
      <c r="C1704" s="233"/>
      <c r="D1704" s="233"/>
      <c r="E1704" s="234"/>
      <c r="F1704" s="236"/>
      <c r="G1704" s="337"/>
      <c r="H1704" s="233"/>
      <c r="I1704" s="231"/>
      <c r="J1704" s="28" t="s">
        <v>127</v>
      </c>
      <c r="K1704" s="53" t="s">
        <v>638</v>
      </c>
      <c r="L1704" s="14" t="s">
        <v>85</v>
      </c>
      <c r="M1704" s="7">
        <v>175</v>
      </c>
      <c r="N1704" s="247"/>
      <c r="O1704" s="232"/>
      <c r="P1704" s="232"/>
      <c r="Q1704" s="232"/>
      <c r="R1704" s="232"/>
      <c r="S1704" s="231"/>
      <c r="T1704" s="231"/>
      <c r="U1704" s="241"/>
      <c r="V1704" s="239"/>
      <c r="W1704" s="247"/>
      <c r="X1704" s="247"/>
      <c r="Y1704" s="248"/>
      <c r="Z1704" s="247"/>
      <c r="AA1704" s="247"/>
      <c r="AB1704" s="248"/>
      <c r="AC1704" s="247"/>
      <c r="AD1704" s="247"/>
      <c r="AE1704" s="247"/>
      <c r="AF1704" s="231"/>
      <c r="AG1704" s="247"/>
      <c r="AH1704" s="248"/>
      <c r="AI1704" s="248"/>
      <c r="AJ1704" s="231"/>
    </row>
    <row r="1705" spans="2:36" ht="68.7" customHeight="1" x14ac:dyDescent="0.3">
      <c r="B1705" s="264" t="s">
        <v>879</v>
      </c>
      <c r="C1705" s="238" t="s">
        <v>880</v>
      </c>
      <c r="D1705" s="231" t="s">
        <v>66</v>
      </c>
      <c r="E1705" s="231" t="s">
        <v>67</v>
      </c>
      <c r="F1705" s="227" t="s">
        <v>132</v>
      </c>
      <c r="G1705" s="235" t="s">
        <v>704</v>
      </c>
      <c r="H1705" s="231" t="s">
        <v>70</v>
      </c>
      <c r="I1705" s="238" t="s">
        <v>98</v>
      </c>
      <c r="J1705" s="11" t="s">
        <v>113</v>
      </c>
      <c r="K1705" s="7" t="s">
        <v>114</v>
      </c>
      <c r="L1705" s="7" t="s">
        <v>115</v>
      </c>
      <c r="M1705" s="7">
        <v>5</v>
      </c>
      <c r="N1705" s="294" t="s">
        <v>707</v>
      </c>
      <c r="O1705" s="231" t="s">
        <v>292</v>
      </c>
      <c r="P1705" s="231" t="s">
        <v>75</v>
      </c>
      <c r="Q1705" s="231" t="s">
        <v>76</v>
      </c>
      <c r="R1705" s="231" t="s">
        <v>77</v>
      </c>
      <c r="S1705" s="238" t="s">
        <v>109</v>
      </c>
      <c r="T1705" s="240">
        <f>+V1705+Y1705</f>
        <v>255000</v>
      </c>
      <c r="U1705" s="347" t="s">
        <v>98</v>
      </c>
      <c r="V1705" s="239">
        <v>216750</v>
      </c>
      <c r="W1705" s="239" t="s">
        <v>98</v>
      </c>
      <c r="X1705" s="239" t="s">
        <v>98</v>
      </c>
      <c r="Y1705" s="247">
        <v>38250</v>
      </c>
      <c r="Z1705" s="239" t="s">
        <v>98</v>
      </c>
      <c r="AA1705" s="239" t="s">
        <v>98</v>
      </c>
      <c r="AB1705" s="247">
        <v>45000</v>
      </c>
      <c r="AC1705" s="239" t="s">
        <v>80</v>
      </c>
      <c r="AD1705" s="239" t="s">
        <v>98</v>
      </c>
      <c r="AE1705" s="250">
        <f>+V1705+Y1705</f>
        <v>255000</v>
      </c>
      <c r="AF1705" s="238" t="s">
        <v>98</v>
      </c>
      <c r="AG1705" s="239" t="s">
        <v>33</v>
      </c>
      <c r="AH1705" s="247" t="s">
        <v>160</v>
      </c>
      <c r="AI1705" s="247" t="s">
        <v>179</v>
      </c>
      <c r="AJ1705" s="238"/>
    </row>
    <row r="1706" spans="2:36" ht="68.7" customHeight="1" x14ac:dyDescent="0.3">
      <c r="B1706" s="264"/>
      <c r="C1706" s="238"/>
      <c r="D1706" s="232"/>
      <c r="E1706" s="232"/>
      <c r="F1706" s="227"/>
      <c r="G1706" s="235"/>
      <c r="H1706" s="232"/>
      <c r="I1706" s="238"/>
      <c r="J1706" s="11" t="s">
        <v>116</v>
      </c>
      <c r="K1706" s="7" t="s">
        <v>117</v>
      </c>
      <c r="L1706" s="7" t="s">
        <v>85</v>
      </c>
      <c r="M1706" s="7">
        <v>5</v>
      </c>
      <c r="N1706" s="294"/>
      <c r="O1706" s="232"/>
      <c r="P1706" s="232"/>
      <c r="Q1706" s="232"/>
      <c r="R1706" s="232"/>
      <c r="S1706" s="238"/>
      <c r="T1706" s="238"/>
      <c r="U1706" s="277"/>
      <c r="V1706" s="239"/>
      <c r="W1706" s="239"/>
      <c r="X1706" s="239"/>
      <c r="Y1706" s="248"/>
      <c r="Z1706" s="239"/>
      <c r="AA1706" s="239"/>
      <c r="AB1706" s="248"/>
      <c r="AC1706" s="239"/>
      <c r="AD1706" s="239"/>
      <c r="AE1706" s="239"/>
      <c r="AF1706" s="238"/>
      <c r="AG1706" s="239"/>
      <c r="AH1706" s="248"/>
      <c r="AI1706" s="248"/>
      <c r="AJ1706" s="238"/>
    </row>
    <row r="1707" spans="2:36" ht="68.7" customHeight="1" x14ac:dyDescent="0.3">
      <c r="B1707" s="265"/>
      <c r="C1707" s="238"/>
      <c r="D1707" s="232"/>
      <c r="E1707" s="232"/>
      <c r="F1707" s="227"/>
      <c r="G1707" s="235"/>
      <c r="H1707" s="232"/>
      <c r="I1707" s="238"/>
      <c r="J1707" s="11" t="s">
        <v>208</v>
      </c>
      <c r="K1707" s="7" t="s">
        <v>118</v>
      </c>
      <c r="L1707" s="7" t="s">
        <v>119</v>
      </c>
      <c r="M1707" s="7">
        <v>5</v>
      </c>
      <c r="N1707" s="294"/>
      <c r="O1707" s="232"/>
      <c r="P1707" s="232"/>
      <c r="Q1707" s="232"/>
      <c r="R1707" s="232"/>
      <c r="S1707" s="238"/>
      <c r="T1707" s="238"/>
      <c r="U1707" s="277"/>
      <c r="V1707" s="239"/>
      <c r="W1707" s="239"/>
      <c r="X1707" s="239"/>
      <c r="Y1707" s="248"/>
      <c r="Z1707" s="239"/>
      <c r="AA1707" s="239"/>
      <c r="AB1707" s="248"/>
      <c r="AC1707" s="239"/>
      <c r="AD1707" s="239"/>
      <c r="AE1707" s="239"/>
      <c r="AF1707" s="238"/>
      <c r="AG1707" s="239"/>
      <c r="AH1707" s="248"/>
      <c r="AI1707" s="248"/>
      <c r="AJ1707" s="238"/>
    </row>
    <row r="1708" spans="2:36" ht="68.7" customHeight="1" x14ac:dyDescent="0.3">
      <c r="B1708" s="265"/>
      <c r="C1708" s="238"/>
      <c r="D1708" s="233"/>
      <c r="E1708" s="233"/>
      <c r="F1708" s="227"/>
      <c r="G1708" s="235"/>
      <c r="H1708" s="233"/>
      <c r="I1708" s="238"/>
      <c r="J1708" s="11" t="s">
        <v>120</v>
      </c>
      <c r="K1708" s="7" t="s">
        <v>121</v>
      </c>
      <c r="L1708" s="7" t="s">
        <v>119</v>
      </c>
      <c r="M1708" s="7">
        <v>5</v>
      </c>
      <c r="N1708" s="294"/>
      <c r="O1708" s="233"/>
      <c r="P1708" s="233"/>
      <c r="Q1708" s="233"/>
      <c r="R1708" s="233"/>
      <c r="S1708" s="238"/>
      <c r="T1708" s="238"/>
      <c r="U1708" s="277"/>
      <c r="V1708" s="239"/>
      <c r="W1708" s="239"/>
      <c r="X1708" s="239"/>
      <c r="Y1708" s="249"/>
      <c r="Z1708" s="239"/>
      <c r="AA1708" s="239"/>
      <c r="AB1708" s="249"/>
      <c r="AC1708" s="239"/>
      <c r="AD1708" s="239"/>
      <c r="AE1708" s="239"/>
      <c r="AF1708" s="238"/>
      <c r="AG1708" s="239"/>
      <c r="AH1708" s="249"/>
      <c r="AI1708" s="249"/>
      <c r="AJ1708" s="238"/>
    </row>
    <row r="1709" spans="2:36" ht="82.8" x14ac:dyDescent="0.3">
      <c r="B1709" s="461" t="s">
        <v>881</v>
      </c>
      <c r="C1709" s="338" t="s">
        <v>882</v>
      </c>
      <c r="D1709" s="341" t="s">
        <v>88</v>
      </c>
      <c r="E1709" s="226" t="s">
        <v>67</v>
      </c>
      <c r="F1709" s="235" t="s">
        <v>134</v>
      </c>
      <c r="G1709" s="237" t="s">
        <v>978</v>
      </c>
      <c r="H1709" s="231" t="s">
        <v>70</v>
      </c>
      <c r="I1709" s="238" t="s">
        <v>98</v>
      </c>
      <c r="J1709" s="11" t="s">
        <v>709</v>
      </c>
      <c r="K1709" s="80" t="s">
        <v>710</v>
      </c>
      <c r="L1709" s="86" t="s">
        <v>715</v>
      </c>
      <c r="M1709" s="52">
        <v>40</v>
      </c>
      <c r="N1709" s="239" t="s">
        <v>707</v>
      </c>
      <c r="O1709" s="338" t="s">
        <v>287</v>
      </c>
      <c r="P1709" s="231" t="s">
        <v>75</v>
      </c>
      <c r="Q1709" s="231" t="s">
        <v>76</v>
      </c>
      <c r="R1709" s="231" t="s">
        <v>77</v>
      </c>
      <c r="S1709" s="238" t="s">
        <v>109</v>
      </c>
      <c r="T1709" s="240">
        <f>+V1709+Y1709</f>
        <v>277500</v>
      </c>
      <c r="U1709" s="240" t="s">
        <v>98</v>
      </c>
      <c r="V1709" s="458">
        <v>235875</v>
      </c>
      <c r="W1709" s="239" t="s">
        <v>98</v>
      </c>
      <c r="X1709" s="239" t="s">
        <v>98</v>
      </c>
      <c r="Y1709" s="458">
        <v>41625</v>
      </c>
      <c r="Z1709" s="239" t="s">
        <v>98</v>
      </c>
      <c r="AA1709" s="239" t="s">
        <v>98</v>
      </c>
      <c r="AB1709" s="458">
        <v>22500</v>
      </c>
      <c r="AC1709" s="239" t="s">
        <v>149</v>
      </c>
      <c r="AD1709" s="239" t="s">
        <v>98</v>
      </c>
      <c r="AE1709" s="250">
        <f>+V1709+Y1709</f>
        <v>277500</v>
      </c>
      <c r="AF1709" s="238" t="s">
        <v>98</v>
      </c>
      <c r="AG1709" s="239" t="s">
        <v>33</v>
      </c>
      <c r="AH1709" s="667" t="s">
        <v>294</v>
      </c>
      <c r="AI1709" s="667" t="s">
        <v>355</v>
      </c>
      <c r="AJ1709" s="238"/>
    </row>
    <row r="1710" spans="2:36" ht="68.7" customHeight="1" x14ac:dyDescent="0.3">
      <c r="B1710" s="462"/>
      <c r="C1710" s="339"/>
      <c r="D1710" s="342"/>
      <c r="E1710" s="234"/>
      <c r="F1710" s="235"/>
      <c r="G1710" s="237"/>
      <c r="H1710" s="232"/>
      <c r="I1710" s="238"/>
      <c r="J1710" s="11" t="s">
        <v>111</v>
      </c>
      <c r="K1710" s="80" t="s">
        <v>712</v>
      </c>
      <c r="L1710" s="7" t="s">
        <v>85</v>
      </c>
      <c r="M1710" s="123">
        <v>1</v>
      </c>
      <c r="N1710" s="239"/>
      <c r="O1710" s="339"/>
      <c r="P1710" s="232"/>
      <c r="Q1710" s="232"/>
      <c r="R1710" s="232"/>
      <c r="S1710" s="238"/>
      <c r="T1710" s="238"/>
      <c r="U1710" s="240"/>
      <c r="V1710" s="459"/>
      <c r="W1710" s="239"/>
      <c r="X1710" s="239"/>
      <c r="Y1710" s="459"/>
      <c r="Z1710" s="239"/>
      <c r="AA1710" s="239"/>
      <c r="AB1710" s="459"/>
      <c r="AC1710" s="239"/>
      <c r="AD1710" s="239"/>
      <c r="AE1710" s="239"/>
      <c r="AF1710" s="238"/>
      <c r="AG1710" s="239"/>
      <c r="AH1710" s="668"/>
      <c r="AI1710" s="668"/>
      <c r="AJ1710" s="238"/>
    </row>
    <row r="1711" spans="2:36" ht="68.7" customHeight="1" x14ac:dyDescent="0.3">
      <c r="B1711" s="463"/>
      <c r="C1711" s="340"/>
      <c r="D1711" s="343"/>
      <c r="E1711" s="234"/>
      <c r="F1711" s="236"/>
      <c r="G1711" s="337"/>
      <c r="H1711" s="233"/>
      <c r="I1711" s="231"/>
      <c r="J1711" s="28" t="s">
        <v>127</v>
      </c>
      <c r="K1711" s="53" t="s">
        <v>638</v>
      </c>
      <c r="L1711" s="14" t="s">
        <v>85</v>
      </c>
      <c r="M1711" s="123">
        <v>130</v>
      </c>
      <c r="N1711" s="247"/>
      <c r="O1711" s="340"/>
      <c r="P1711" s="232"/>
      <c r="Q1711" s="232"/>
      <c r="R1711" s="232"/>
      <c r="S1711" s="231"/>
      <c r="T1711" s="231"/>
      <c r="U1711" s="241"/>
      <c r="V1711" s="460"/>
      <c r="W1711" s="247"/>
      <c r="X1711" s="247"/>
      <c r="Y1711" s="460"/>
      <c r="Z1711" s="247"/>
      <c r="AA1711" s="247"/>
      <c r="AB1711" s="460"/>
      <c r="AC1711" s="247"/>
      <c r="AD1711" s="247"/>
      <c r="AE1711" s="247"/>
      <c r="AF1711" s="231"/>
      <c r="AG1711" s="247"/>
      <c r="AH1711" s="669"/>
      <c r="AI1711" s="669"/>
      <c r="AJ1711" s="231"/>
    </row>
    <row r="1712" spans="2:36" ht="68.7" customHeight="1" x14ac:dyDescent="0.3">
      <c r="B1712" s="264" t="s">
        <v>990</v>
      </c>
      <c r="C1712" s="238" t="s">
        <v>880</v>
      </c>
      <c r="D1712" s="231" t="s">
        <v>66</v>
      </c>
      <c r="E1712" s="231" t="s">
        <v>67</v>
      </c>
      <c r="F1712" s="227" t="s">
        <v>132</v>
      </c>
      <c r="G1712" s="235" t="s">
        <v>704</v>
      </c>
      <c r="H1712" s="231" t="s">
        <v>70</v>
      </c>
      <c r="I1712" s="238" t="s">
        <v>98</v>
      </c>
      <c r="J1712" s="11" t="s">
        <v>113</v>
      </c>
      <c r="K1712" s="7" t="s">
        <v>114</v>
      </c>
      <c r="L1712" s="7" t="s">
        <v>115</v>
      </c>
      <c r="M1712" s="7">
        <v>2</v>
      </c>
      <c r="N1712" s="294" t="s">
        <v>707</v>
      </c>
      <c r="O1712" s="231" t="s">
        <v>292</v>
      </c>
      <c r="P1712" s="231" t="s">
        <v>75</v>
      </c>
      <c r="Q1712" s="231" t="s">
        <v>76</v>
      </c>
      <c r="R1712" s="231" t="s">
        <v>77</v>
      </c>
      <c r="S1712" s="238" t="s">
        <v>109</v>
      </c>
      <c r="T1712" s="240">
        <f>+V1712+Y1712</f>
        <v>102000</v>
      </c>
      <c r="U1712" s="662" t="s">
        <v>98</v>
      </c>
      <c r="V1712" s="250">
        <v>86700</v>
      </c>
      <c r="W1712" s="250" t="s">
        <v>98</v>
      </c>
      <c r="X1712" s="250" t="s">
        <v>98</v>
      </c>
      <c r="Y1712" s="252">
        <v>15300</v>
      </c>
      <c r="Z1712" s="250" t="s">
        <v>98</v>
      </c>
      <c r="AA1712" s="250" t="s">
        <v>98</v>
      </c>
      <c r="AB1712" s="252">
        <v>18000</v>
      </c>
      <c r="AC1712" s="239" t="s">
        <v>80</v>
      </c>
      <c r="AD1712" s="239" t="s">
        <v>98</v>
      </c>
      <c r="AE1712" s="250">
        <f>+V1712+Y1712</f>
        <v>102000</v>
      </c>
      <c r="AF1712" s="238" t="s">
        <v>98</v>
      </c>
      <c r="AG1712" s="239" t="s">
        <v>33</v>
      </c>
      <c r="AH1712" s="247" t="s">
        <v>250</v>
      </c>
      <c r="AI1712" s="247" t="s">
        <v>252</v>
      </c>
      <c r="AJ1712" s="238"/>
    </row>
    <row r="1713" spans="2:36" ht="68.7" customHeight="1" x14ac:dyDescent="0.3">
      <c r="B1713" s="264"/>
      <c r="C1713" s="238"/>
      <c r="D1713" s="232"/>
      <c r="E1713" s="232"/>
      <c r="F1713" s="227"/>
      <c r="G1713" s="235"/>
      <c r="H1713" s="232"/>
      <c r="I1713" s="238"/>
      <c r="J1713" s="11" t="s">
        <v>116</v>
      </c>
      <c r="K1713" s="7" t="s">
        <v>117</v>
      </c>
      <c r="L1713" s="7" t="s">
        <v>85</v>
      </c>
      <c r="M1713" s="7">
        <v>2</v>
      </c>
      <c r="N1713" s="294"/>
      <c r="O1713" s="232"/>
      <c r="P1713" s="232"/>
      <c r="Q1713" s="232"/>
      <c r="R1713" s="232"/>
      <c r="S1713" s="238"/>
      <c r="T1713" s="240"/>
      <c r="U1713" s="662"/>
      <c r="V1713" s="250"/>
      <c r="W1713" s="250"/>
      <c r="X1713" s="250"/>
      <c r="Y1713" s="253"/>
      <c r="Z1713" s="250"/>
      <c r="AA1713" s="250"/>
      <c r="AB1713" s="253"/>
      <c r="AC1713" s="239"/>
      <c r="AD1713" s="239"/>
      <c r="AE1713" s="239"/>
      <c r="AF1713" s="238"/>
      <c r="AG1713" s="239"/>
      <c r="AH1713" s="248"/>
      <c r="AI1713" s="248"/>
      <c r="AJ1713" s="238"/>
    </row>
    <row r="1714" spans="2:36" ht="68.7" customHeight="1" x14ac:dyDescent="0.3">
      <c r="B1714" s="265"/>
      <c r="C1714" s="238"/>
      <c r="D1714" s="232"/>
      <c r="E1714" s="232"/>
      <c r="F1714" s="227"/>
      <c r="G1714" s="235"/>
      <c r="H1714" s="232"/>
      <c r="I1714" s="238"/>
      <c r="J1714" s="11" t="s">
        <v>208</v>
      </c>
      <c r="K1714" s="7" t="s">
        <v>118</v>
      </c>
      <c r="L1714" s="7" t="s">
        <v>119</v>
      </c>
      <c r="M1714" s="7">
        <v>2</v>
      </c>
      <c r="N1714" s="294"/>
      <c r="O1714" s="232"/>
      <c r="P1714" s="232"/>
      <c r="Q1714" s="232"/>
      <c r="R1714" s="232"/>
      <c r="S1714" s="238"/>
      <c r="T1714" s="240"/>
      <c r="U1714" s="662"/>
      <c r="V1714" s="250"/>
      <c r="W1714" s="250"/>
      <c r="X1714" s="250"/>
      <c r="Y1714" s="253"/>
      <c r="Z1714" s="250"/>
      <c r="AA1714" s="250"/>
      <c r="AB1714" s="253"/>
      <c r="AC1714" s="239"/>
      <c r="AD1714" s="239"/>
      <c r="AE1714" s="239"/>
      <c r="AF1714" s="238"/>
      <c r="AG1714" s="239"/>
      <c r="AH1714" s="248"/>
      <c r="AI1714" s="248"/>
      <c r="AJ1714" s="238"/>
    </row>
    <row r="1715" spans="2:36" ht="68.7" customHeight="1" x14ac:dyDescent="0.3">
      <c r="B1715" s="265"/>
      <c r="C1715" s="238"/>
      <c r="D1715" s="233"/>
      <c r="E1715" s="233"/>
      <c r="F1715" s="227"/>
      <c r="G1715" s="235"/>
      <c r="H1715" s="233"/>
      <c r="I1715" s="238"/>
      <c r="J1715" s="11" t="s">
        <v>120</v>
      </c>
      <c r="K1715" s="7" t="s">
        <v>121</v>
      </c>
      <c r="L1715" s="7" t="s">
        <v>119</v>
      </c>
      <c r="M1715" s="7">
        <v>2</v>
      </c>
      <c r="N1715" s="294"/>
      <c r="O1715" s="233"/>
      <c r="P1715" s="233"/>
      <c r="Q1715" s="233"/>
      <c r="R1715" s="233"/>
      <c r="S1715" s="238"/>
      <c r="T1715" s="240"/>
      <c r="U1715" s="662"/>
      <c r="V1715" s="250"/>
      <c r="W1715" s="250"/>
      <c r="X1715" s="250"/>
      <c r="Y1715" s="254"/>
      <c r="Z1715" s="250"/>
      <c r="AA1715" s="250"/>
      <c r="AB1715" s="254"/>
      <c r="AC1715" s="239"/>
      <c r="AD1715" s="239"/>
      <c r="AE1715" s="239"/>
      <c r="AF1715" s="238"/>
      <c r="AG1715" s="239"/>
      <c r="AH1715" s="249"/>
      <c r="AI1715" s="249"/>
      <c r="AJ1715" s="238"/>
    </row>
    <row r="1716" spans="2:36" ht="68.7" customHeight="1" x14ac:dyDescent="0.3">
      <c r="B1716" s="264" t="s">
        <v>1128</v>
      </c>
      <c r="C1716" s="238" t="s">
        <v>880</v>
      </c>
      <c r="D1716" s="231" t="s">
        <v>66</v>
      </c>
      <c r="E1716" s="231" t="s">
        <v>67</v>
      </c>
      <c r="F1716" s="227" t="s">
        <v>132</v>
      </c>
      <c r="G1716" s="235" t="s">
        <v>704</v>
      </c>
      <c r="H1716" s="231" t="s">
        <v>70</v>
      </c>
      <c r="I1716" s="238" t="s">
        <v>98</v>
      </c>
      <c r="J1716" s="11" t="s">
        <v>113</v>
      </c>
      <c r="K1716" s="7" t="s">
        <v>114</v>
      </c>
      <c r="L1716" s="7" t="s">
        <v>115</v>
      </c>
      <c r="M1716" s="7">
        <v>3</v>
      </c>
      <c r="N1716" s="294" t="s">
        <v>707</v>
      </c>
      <c r="O1716" s="231" t="s">
        <v>292</v>
      </c>
      <c r="P1716" s="231" t="s">
        <v>75</v>
      </c>
      <c r="Q1716" s="231" t="s">
        <v>76</v>
      </c>
      <c r="R1716" s="231" t="s">
        <v>77</v>
      </c>
      <c r="S1716" s="238" t="s">
        <v>109</v>
      </c>
      <c r="T1716" s="240">
        <f>+V1716+Y1716</f>
        <v>153086.39999999999</v>
      </c>
      <c r="U1716" s="347" t="s">
        <v>98</v>
      </c>
      <c r="V1716" s="239">
        <v>130123.45</v>
      </c>
      <c r="W1716" s="239" t="s">
        <v>98</v>
      </c>
      <c r="X1716" s="239" t="s">
        <v>98</v>
      </c>
      <c r="Y1716" s="247">
        <v>22962.95</v>
      </c>
      <c r="Z1716" s="239" t="s">
        <v>98</v>
      </c>
      <c r="AA1716" s="239" t="s">
        <v>98</v>
      </c>
      <c r="AB1716" s="247">
        <v>27015.25</v>
      </c>
      <c r="AC1716" s="239" t="s">
        <v>80</v>
      </c>
      <c r="AD1716" s="239" t="s">
        <v>98</v>
      </c>
      <c r="AE1716" s="250">
        <f>+V1716+Y1716</f>
        <v>153086.39999999999</v>
      </c>
      <c r="AF1716" s="238" t="s">
        <v>98</v>
      </c>
      <c r="AG1716" s="239" t="s">
        <v>33</v>
      </c>
      <c r="AH1716" s="247" t="s">
        <v>167</v>
      </c>
      <c r="AI1716" s="247" t="s">
        <v>232</v>
      </c>
      <c r="AJ1716" s="238"/>
    </row>
    <row r="1717" spans="2:36" ht="68.7" customHeight="1" x14ac:dyDescent="0.3">
      <c r="B1717" s="264"/>
      <c r="C1717" s="238"/>
      <c r="D1717" s="232"/>
      <c r="E1717" s="232"/>
      <c r="F1717" s="227"/>
      <c r="G1717" s="235"/>
      <c r="H1717" s="232"/>
      <c r="I1717" s="238"/>
      <c r="J1717" s="11" t="s">
        <v>116</v>
      </c>
      <c r="K1717" s="7" t="s">
        <v>117</v>
      </c>
      <c r="L1717" s="7" t="s">
        <v>85</v>
      </c>
      <c r="M1717" s="7">
        <v>3</v>
      </c>
      <c r="N1717" s="294"/>
      <c r="O1717" s="232"/>
      <c r="P1717" s="232"/>
      <c r="Q1717" s="232"/>
      <c r="R1717" s="232"/>
      <c r="S1717" s="238"/>
      <c r="T1717" s="238"/>
      <c r="U1717" s="277"/>
      <c r="V1717" s="239"/>
      <c r="W1717" s="239"/>
      <c r="X1717" s="239"/>
      <c r="Y1717" s="248"/>
      <c r="Z1717" s="239"/>
      <c r="AA1717" s="239"/>
      <c r="AB1717" s="248"/>
      <c r="AC1717" s="239"/>
      <c r="AD1717" s="239"/>
      <c r="AE1717" s="239"/>
      <c r="AF1717" s="238"/>
      <c r="AG1717" s="239"/>
      <c r="AH1717" s="248"/>
      <c r="AI1717" s="248"/>
      <c r="AJ1717" s="238"/>
    </row>
    <row r="1718" spans="2:36" ht="68.7" customHeight="1" x14ac:dyDescent="0.3">
      <c r="B1718" s="265"/>
      <c r="C1718" s="238"/>
      <c r="D1718" s="232"/>
      <c r="E1718" s="232"/>
      <c r="F1718" s="227"/>
      <c r="G1718" s="235"/>
      <c r="H1718" s="232"/>
      <c r="I1718" s="238"/>
      <c r="J1718" s="11" t="s">
        <v>208</v>
      </c>
      <c r="K1718" s="7" t="s">
        <v>118</v>
      </c>
      <c r="L1718" s="7" t="s">
        <v>119</v>
      </c>
      <c r="M1718" s="7">
        <v>3</v>
      </c>
      <c r="N1718" s="294"/>
      <c r="O1718" s="232"/>
      <c r="P1718" s="232"/>
      <c r="Q1718" s="232"/>
      <c r="R1718" s="232"/>
      <c r="S1718" s="238"/>
      <c r="T1718" s="238"/>
      <c r="U1718" s="277"/>
      <c r="V1718" s="239"/>
      <c r="W1718" s="239"/>
      <c r="X1718" s="239"/>
      <c r="Y1718" s="248"/>
      <c r="Z1718" s="239"/>
      <c r="AA1718" s="239"/>
      <c r="AB1718" s="248"/>
      <c r="AC1718" s="239"/>
      <c r="AD1718" s="239"/>
      <c r="AE1718" s="239"/>
      <c r="AF1718" s="238"/>
      <c r="AG1718" s="239"/>
      <c r="AH1718" s="248"/>
      <c r="AI1718" s="248"/>
      <c r="AJ1718" s="238"/>
    </row>
    <row r="1719" spans="2:36" ht="68.7" customHeight="1" x14ac:dyDescent="0.3">
      <c r="B1719" s="265"/>
      <c r="C1719" s="238"/>
      <c r="D1719" s="233"/>
      <c r="E1719" s="233"/>
      <c r="F1719" s="227"/>
      <c r="G1719" s="235"/>
      <c r="H1719" s="233"/>
      <c r="I1719" s="238"/>
      <c r="J1719" s="11" t="s">
        <v>120</v>
      </c>
      <c r="K1719" s="7" t="s">
        <v>121</v>
      </c>
      <c r="L1719" s="7" t="s">
        <v>119</v>
      </c>
      <c r="M1719" s="7">
        <v>3</v>
      </c>
      <c r="N1719" s="294"/>
      <c r="O1719" s="233"/>
      <c r="P1719" s="233"/>
      <c r="Q1719" s="233"/>
      <c r="R1719" s="233"/>
      <c r="S1719" s="238"/>
      <c r="T1719" s="238"/>
      <c r="U1719" s="277"/>
      <c r="V1719" s="239"/>
      <c r="W1719" s="239"/>
      <c r="X1719" s="239"/>
      <c r="Y1719" s="249"/>
      <c r="Z1719" s="239"/>
      <c r="AA1719" s="239"/>
      <c r="AB1719" s="249"/>
      <c r="AC1719" s="239"/>
      <c r="AD1719" s="239"/>
      <c r="AE1719" s="239"/>
      <c r="AF1719" s="238"/>
      <c r="AG1719" s="239"/>
      <c r="AH1719" s="249"/>
      <c r="AI1719" s="249"/>
      <c r="AJ1719" s="238"/>
    </row>
    <row r="1720" spans="2:36" ht="68.7" customHeight="1" x14ac:dyDescent="0.3">
      <c r="B1720" s="265" t="s">
        <v>1129</v>
      </c>
      <c r="C1720" s="231" t="s">
        <v>878</v>
      </c>
      <c r="D1720" s="231" t="s">
        <v>88</v>
      </c>
      <c r="E1720" s="226" t="s">
        <v>67</v>
      </c>
      <c r="F1720" s="235" t="s">
        <v>134</v>
      </c>
      <c r="G1720" s="237" t="s">
        <v>978</v>
      </c>
      <c r="H1720" s="231" t="s">
        <v>70</v>
      </c>
      <c r="I1720" s="238" t="s">
        <v>98</v>
      </c>
      <c r="J1720" s="11" t="s">
        <v>709</v>
      </c>
      <c r="K1720" s="80" t="s">
        <v>710</v>
      </c>
      <c r="L1720" s="86" t="s">
        <v>715</v>
      </c>
      <c r="M1720" s="52">
        <v>40</v>
      </c>
      <c r="N1720" s="239" t="s">
        <v>707</v>
      </c>
      <c r="O1720" s="231" t="s">
        <v>287</v>
      </c>
      <c r="P1720" s="231" t="s">
        <v>75</v>
      </c>
      <c r="Q1720" s="231" t="s">
        <v>76</v>
      </c>
      <c r="R1720" s="231" t="s">
        <v>77</v>
      </c>
      <c r="S1720" s="238" t="s">
        <v>109</v>
      </c>
      <c r="T1720" s="240">
        <f>+V1720+Y1720</f>
        <v>122009.23999999999</v>
      </c>
      <c r="U1720" s="240" t="s">
        <v>98</v>
      </c>
      <c r="V1720" s="239">
        <v>103707.87</v>
      </c>
      <c r="W1720" s="239" t="s">
        <v>98</v>
      </c>
      <c r="X1720" s="239" t="s">
        <v>98</v>
      </c>
      <c r="Y1720" s="247">
        <v>18301.37</v>
      </c>
      <c r="Z1720" s="239" t="s">
        <v>98</v>
      </c>
      <c r="AA1720" s="239" t="s">
        <v>98</v>
      </c>
      <c r="AB1720" s="247">
        <v>9892.64</v>
      </c>
      <c r="AC1720" s="239" t="s">
        <v>149</v>
      </c>
      <c r="AD1720" s="239" t="s">
        <v>98</v>
      </c>
      <c r="AE1720" s="250">
        <f>+V1720+Y1720</f>
        <v>122009.23999999999</v>
      </c>
      <c r="AF1720" s="238" t="s">
        <v>98</v>
      </c>
      <c r="AG1720" s="239" t="s">
        <v>33</v>
      </c>
      <c r="AH1720" s="247" t="s">
        <v>167</v>
      </c>
      <c r="AI1720" s="247" t="s">
        <v>1160</v>
      </c>
      <c r="AJ1720" s="238"/>
    </row>
    <row r="1721" spans="2:36" ht="68.7" customHeight="1" x14ac:dyDescent="0.3">
      <c r="B1721" s="265"/>
      <c r="C1721" s="232"/>
      <c r="D1721" s="232"/>
      <c r="E1721" s="234"/>
      <c r="F1721" s="235"/>
      <c r="G1721" s="237"/>
      <c r="H1721" s="232"/>
      <c r="I1721" s="238"/>
      <c r="J1721" s="11" t="s">
        <v>111</v>
      </c>
      <c r="K1721" s="80" t="s">
        <v>712</v>
      </c>
      <c r="L1721" s="7" t="s">
        <v>85</v>
      </c>
      <c r="M1721" s="52">
        <v>2</v>
      </c>
      <c r="N1721" s="239"/>
      <c r="O1721" s="232"/>
      <c r="P1721" s="232"/>
      <c r="Q1721" s="232"/>
      <c r="R1721" s="232"/>
      <c r="S1721" s="238"/>
      <c r="T1721" s="238"/>
      <c r="U1721" s="240"/>
      <c r="V1721" s="239"/>
      <c r="W1721" s="239"/>
      <c r="X1721" s="239"/>
      <c r="Y1721" s="248"/>
      <c r="Z1721" s="239"/>
      <c r="AA1721" s="239"/>
      <c r="AB1721" s="248"/>
      <c r="AC1721" s="239"/>
      <c r="AD1721" s="239"/>
      <c r="AE1721" s="239"/>
      <c r="AF1721" s="238"/>
      <c r="AG1721" s="239"/>
      <c r="AH1721" s="248"/>
      <c r="AI1721" s="248"/>
      <c r="AJ1721" s="238"/>
    </row>
    <row r="1722" spans="2:36" ht="68.7" customHeight="1" x14ac:dyDescent="0.3">
      <c r="B1722" s="265"/>
      <c r="C1722" s="233"/>
      <c r="D1722" s="233"/>
      <c r="E1722" s="234"/>
      <c r="F1722" s="236"/>
      <c r="G1722" s="337"/>
      <c r="H1722" s="233"/>
      <c r="I1722" s="231"/>
      <c r="J1722" s="28" t="s">
        <v>127</v>
      </c>
      <c r="K1722" s="53" t="s">
        <v>638</v>
      </c>
      <c r="L1722" s="14" t="s">
        <v>85</v>
      </c>
      <c r="M1722" s="7">
        <v>55</v>
      </c>
      <c r="N1722" s="247"/>
      <c r="O1722" s="232"/>
      <c r="P1722" s="232"/>
      <c r="Q1722" s="232"/>
      <c r="R1722" s="232"/>
      <c r="S1722" s="231"/>
      <c r="T1722" s="231"/>
      <c r="U1722" s="241"/>
      <c r="V1722" s="239"/>
      <c r="W1722" s="247"/>
      <c r="X1722" s="247"/>
      <c r="Y1722" s="248"/>
      <c r="Z1722" s="247"/>
      <c r="AA1722" s="247"/>
      <c r="AB1722" s="248"/>
      <c r="AC1722" s="247"/>
      <c r="AD1722" s="247"/>
      <c r="AE1722" s="247"/>
      <c r="AF1722" s="231"/>
      <c r="AG1722" s="247"/>
      <c r="AH1722" s="248"/>
      <c r="AI1722" s="248"/>
      <c r="AJ1722" s="231"/>
    </row>
    <row r="1723" spans="2:36" ht="68.7" customHeight="1" x14ac:dyDescent="0.3">
      <c r="B1723" s="228" t="s">
        <v>812</v>
      </c>
      <c r="C1723" s="231" t="s">
        <v>816</v>
      </c>
      <c r="D1723" s="231" t="s">
        <v>66</v>
      </c>
      <c r="E1723" s="226" t="s">
        <v>67</v>
      </c>
      <c r="F1723" s="235" t="s">
        <v>134</v>
      </c>
      <c r="G1723" s="237" t="s">
        <v>978</v>
      </c>
      <c r="H1723" s="231" t="s">
        <v>70</v>
      </c>
      <c r="I1723" s="238" t="s">
        <v>98</v>
      </c>
      <c r="J1723" s="11" t="s">
        <v>709</v>
      </c>
      <c r="K1723" s="80" t="s">
        <v>710</v>
      </c>
      <c r="L1723" s="86" t="s">
        <v>715</v>
      </c>
      <c r="M1723" s="7">
        <v>40</v>
      </c>
      <c r="N1723" s="239" t="s">
        <v>707</v>
      </c>
      <c r="O1723" s="231" t="s">
        <v>814</v>
      </c>
      <c r="P1723" s="231" t="s">
        <v>75</v>
      </c>
      <c r="Q1723" s="231" t="s">
        <v>76</v>
      </c>
      <c r="R1723" s="231" t="s">
        <v>77</v>
      </c>
      <c r="S1723" s="238" t="s">
        <v>109</v>
      </c>
      <c r="T1723" s="240">
        <f>+V1723+Y1723</f>
        <v>337730.91000000003</v>
      </c>
      <c r="U1723" s="241">
        <f>+T1723/M1724</f>
        <v>42216.363750000004</v>
      </c>
      <c r="V1723" s="255">
        <v>287071.27</v>
      </c>
      <c r="W1723" s="239" t="s">
        <v>98</v>
      </c>
      <c r="X1723" s="239" t="s">
        <v>98</v>
      </c>
      <c r="Y1723" s="292">
        <v>50659.64</v>
      </c>
      <c r="Z1723" s="239" t="s">
        <v>98</v>
      </c>
      <c r="AA1723" s="239" t="s">
        <v>98</v>
      </c>
      <c r="AB1723" s="255">
        <v>59646.32</v>
      </c>
      <c r="AC1723" s="247" t="s">
        <v>149</v>
      </c>
      <c r="AD1723" s="239" t="s">
        <v>98</v>
      </c>
      <c r="AE1723" s="250">
        <f>+V1723+Y1723</f>
        <v>337730.91000000003</v>
      </c>
      <c r="AF1723" s="238" t="s">
        <v>98</v>
      </c>
      <c r="AG1723" s="239" t="s">
        <v>33</v>
      </c>
      <c r="AH1723" s="251" t="s">
        <v>158</v>
      </c>
      <c r="AI1723" s="251" t="s">
        <v>176</v>
      </c>
      <c r="AJ1723" s="231"/>
    </row>
    <row r="1724" spans="2:36" ht="68.7" customHeight="1" x14ac:dyDescent="0.3">
      <c r="B1724" s="229"/>
      <c r="C1724" s="232"/>
      <c r="D1724" s="232"/>
      <c r="E1724" s="234"/>
      <c r="F1724" s="235"/>
      <c r="G1724" s="237"/>
      <c r="H1724" s="232"/>
      <c r="I1724" s="238"/>
      <c r="J1724" s="11" t="s">
        <v>111</v>
      </c>
      <c r="K1724" s="80" t="s">
        <v>712</v>
      </c>
      <c r="L1724" s="7" t="s">
        <v>85</v>
      </c>
      <c r="M1724" s="7">
        <v>8</v>
      </c>
      <c r="N1724" s="239"/>
      <c r="O1724" s="232"/>
      <c r="P1724" s="232"/>
      <c r="Q1724" s="232"/>
      <c r="R1724" s="232"/>
      <c r="S1724" s="238"/>
      <c r="T1724" s="238"/>
      <c r="U1724" s="242"/>
      <c r="V1724" s="256"/>
      <c r="W1724" s="239"/>
      <c r="X1724" s="239"/>
      <c r="Y1724" s="402"/>
      <c r="Z1724" s="239"/>
      <c r="AA1724" s="239"/>
      <c r="AB1724" s="256"/>
      <c r="AC1724" s="248"/>
      <c r="AD1724" s="239"/>
      <c r="AE1724" s="239"/>
      <c r="AF1724" s="238"/>
      <c r="AG1724" s="239"/>
      <c r="AH1724" s="251"/>
      <c r="AI1724" s="251"/>
      <c r="AJ1724" s="232"/>
    </row>
    <row r="1725" spans="2:36" ht="68.7" customHeight="1" x14ac:dyDescent="0.3">
      <c r="B1725" s="230"/>
      <c r="C1725" s="233"/>
      <c r="D1725" s="233"/>
      <c r="E1725" s="234"/>
      <c r="F1725" s="236"/>
      <c r="G1725" s="237"/>
      <c r="H1725" s="233"/>
      <c r="I1725" s="238"/>
      <c r="J1725" s="11" t="s">
        <v>127</v>
      </c>
      <c r="K1725" s="80" t="s">
        <v>638</v>
      </c>
      <c r="L1725" s="7" t="s">
        <v>85</v>
      </c>
      <c r="M1725" s="7">
        <v>226</v>
      </c>
      <c r="N1725" s="239"/>
      <c r="O1725" s="233"/>
      <c r="P1725" s="232"/>
      <c r="Q1725" s="232"/>
      <c r="R1725" s="232"/>
      <c r="S1725" s="231"/>
      <c r="T1725" s="231"/>
      <c r="U1725" s="243"/>
      <c r="V1725" s="257"/>
      <c r="W1725" s="247"/>
      <c r="X1725" s="247"/>
      <c r="Y1725" s="293"/>
      <c r="Z1725" s="247"/>
      <c r="AA1725" s="247"/>
      <c r="AB1725" s="257"/>
      <c r="AC1725" s="249"/>
      <c r="AD1725" s="247"/>
      <c r="AE1725" s="247"/>
      <c r="AF1725" s="231"/>
      <c r="AG1725" s="247"/>
      <c r="AH1725" s="251"/>
      <c r="AI1725" s="251"/>
      <c r="AJ1725" s="233"/>
    </row>
    <row r="1726" spans="2:36" ht="68.7" customHeight="1" x14ac:dyDescent="0.3">
      <c r="B1726" s="354" t="s">
        <v>1086</v>
      </c>
      <c r="C1726" s="306" t="s">
        <v>817</v>
      </c>
      <c r="D1726" s="306" t="s">
        <v>66</v>
      </c>
      <c r="E1726" s="313" t="s">
        <v>67</v>
      </c>
      <c r="F1726" s="323" t="s">
        <v>134</v>
      </c>
      <c r="G1726" s="348" t="s">
        <v>1082</v>
      </c>
      <c r="H1726" s="306" t="s">
        <v>70</v>
      </c>
      <c r="I1726" s="270" t="s">
        <v>98</v>
      </c>
      <c r="J1726" s="20" t="s">
        <v>709</v>
      </c>
      <c r="K1726" s="74" t="s">
        <v>710</v>
      </c>
      <c r="L1726" s="90" t="s">
        <v>715</v>
      </c>
      <c r="M1726" s="65">
        <v>40</v>
      </c>
      <c r="N1726" s="279" t="s">
        <v>707</v>
      </c>
      <c r="O1726" s="306" t="s">
        <v>814</v>
      </c>
      <c r="P1726" s="306" t="s">
        <v>75</v>
      </c>
      <c r="Q1726" s="306" t="s">
        <v>76</v>
      </c>
      <c r="R1726" s="306" t="s">
        <v>77</v>
      </c>
      <c r="S1726" s="270" t="s">
        <v>109</v>
      </c>
      <c r="T1726" s="327">
        <f>+V1726+Y1726</f>
        <v>64200</v>
      </c>
      <c r="U1726" s="361">
        <f>+T1726/M1727</f>
        <v>12840</v>
      </c>
      <c r="V1726" s="464">
        <v>54570</v>
      </c>
      <c r="W1726" s="279" t="s">
        <v>98</v>
      </c>
      <c r="X1726" s="279" t="s">
        <v>98</v>
      </c>
      <c r="Y1726" s="464">
        <v>9630</v>
      </c>
      <c r="Z1726" s="279" t="s">
        <v>98</v>
      </c>
      <c r="AA1726" s="279" t="s">
        <v>98</v>
      </c>
      <c r="AB1726" s="464">
        <v>11338.298623367455</v>
      </c>
      <c r="AC1726" s="309" t="s">
        <v>149</v>
      </c>
      <c r="AD1726" s="279" t="s">
        <v>98</v>
      </c>
      <c r="AE1726" s="403">
        <f>+V1726+Y1726</f>
        <v>64200</v>
      </c>
      <c r="AF1726" s="270" t="s">
        <v>98</v>
      </c>
      <c r="AG1726" s="309" t="s">
        <v>33</v>
      </c>
      <c r="AH1726" s="470" t="s">
        <v>158</v>
      </c>
      <c r="AI1726" s="470" t="s">
        <v>176</v>
      </c>
      <c r="AJ1726" s="231"/>
    </row>
    <row r="1727" spans="2:36" ht="68.7" customHeight="1" x14ac:dyDescent="0.3">
      <c r="B1727" s="229"/>
      <c r="C1727" s="307"/>
      <c r="D1727" s="307"/>
      <c r="E1727" s="314"/>
      <c r="F1727" s="323"/>
      <c r="G1727" s="348"/>
      <c r="H1727" s="307"/>
      <c r="I1727" s="270"/>
      <c r="J1727" s="20" t="s">
        <v>111</v>
      </c>
      <c r="K1727" s="74" t="s">
        <v>712</v>
      </c>
      <c r="L1727" s="27" t="s">
        <v>85</v>
      </c>
      <c r="M1727" s="57">
        <v>5</v>
      </c>
      <c r="N1727" s="279"/>
      <c r="O1727" s="307"/>
      <c r="P1727" s="307"/>
      <c r="Q1727" s="307"/>
      <c r="R1727" s="307"/>
      <c r="S1727" s="270"/>
      <c r="T1727" s="270"/>
      <c r="U1727" s="362"/>
      <c r="V1727" s="465"/>
      <c r="W1727" s="279"/>
      <c r="X1727" s="279"/>
      <c r="Y1727" s="465"/>
      <c r="Z1727" s="279"/>
      <c r="AA1727" s="279"/>
      <c r="AB1727" s="465"/>
      <c r="AC1727" s="324"/>
      <c r="AD1727" s="279"/>
      <c r="AE1727" s="279"/>
      <c r="AF1727" s="270"/>
      <c r="AG1727" s="324"/>
      <c r="AH1727" s="470"/>
      <c r="AI1727" s="470"/>
      <c r="AJ1727" s="232"/>
    </row>
    <row r="1728" spans="2:36" ht="68.7" customHeight="1" x14ac:dyDescent="0.3">
      <c r="B1728" s="230"/>
      <c r="C1728" s="308"/>
      <c r="D1728" s="308"/>
      <c r="E1728" s="314"/>
      <c r="F1728" s="479"/>
      <c r="G1728" s="348"/>
      <c r="H1728" s="308"/>
      <c r="I1728" s="270"/>
      <c r="J1728" s="20" t="s">
        <v>127</v>
      </c>
      <c r="K1728" s="74" t="s">
        <v>638</v>
      </c>
      <c r="L1728" s="27" t="s">
        <v>85</v>
      </c>
      <c r="M1728" s="57">
        <v>50</v>
      </c>
      <c r="N1728" s="279"/>
      <c r="O1728" s="308"/>
      <c r="P1728" s="307"/>
      <c r="Q1728" s="307"/>
      <c r="R1728" s="307"/>
      <c r="S1728" s="306"/>
      <c r="T1728" s="306"/>
      <c r="U1728" s="363"/>
      <c r="V1728" s="466"/>
      <c r="W1728" s="309"/>
      <c r="X1728" s="309"/>
      <c r="Y1728" s="466"/>
      <c r="Z1728" s="309"/>
      <c r="AA1728" s="309"/>
      <c r="AB1728" s="466"/>
      <c r="AC1728" s="325"/>
      <c r="AD1728" s="309"/>
      <c r="AE1728" s="309"/>
      <c r="AF1728" s="306"/>
      <c r="AG1728" s="325"/>
      <c r="AH1728" s="470"/>
      <c r="AI1728" s="470"/>
      <c r="AJ1728" s="233"/>
    </row>
    <row r="1729" spans="1:36" ht="68.7" customHeight="1" x14ac:dyDescent="0.3">
      <c r="B1729" s="352" t="s">
        <v>1289</v>
      </c>
      <c r="C1729" s="306" t="s">
        <v>818</v>
      </c>
      <c r="D1729" s="306" t="s">
        <v>66</v>
      </c>
      <c r="E1729" s="322" t="s">
        <v>67</v>
      </c>
      <c r="F1729" s="322" t="s">
        <v>132</v>
      </c>
      <c r="G1729" s="323" t="s">
        <v>704</v>
      </c>
      <c r="H1729" s="306" t="s">
        <v>70</v>
      </c>
      <c r="I1729" s="270" t="s">
        <v>98</v>
      </c>
      <c r="J1729" s="20" t="s">
        <v>113</v>
      </c>
      <c r="K1729" s="27" t="s">
        <v>114</v>
      </c>
      <c r="L1729" s="27" t="s">
        <v>115</v>
      </c>
      <c r="M1729" s="57">
        <v>4</v>
      </c>
      <c r="N1729" s="309" t="s">
        <v>707</v>
      </c>
      <c r="O1729" s="270" t="s">
        <v>815</v>
      </c>
      <c r="P1729" s="306" t="s">
        <v>75</v>
      </c>
      <c r="Q1729" s="306" t="s">
        <v>76</v>
      </c>
      <c r="R1729" s="306" t="s">
        <v>77</v>
      </c>
      <c r="S1729" s="306" t="s">
        <v>109</v>
      </c>
      <c r="T1729" s="361">
        <f>+V1729+Y1729</f>
        <v>226534.28000000003</v>
      </c>
      <c r="U1729" s="361">
        <f>T1729/M1730</f>
        <v>56633.570000000007</v>
      </c>
      <c r="V1729" s="309">
        <v>192554.14</v>
      </c>
      <c r="W1729" s="309" t="s">
        <v>98</v>
      </c>
      <c r="X1729" s="309" t="s">
        <v>98</v>
      </c>
      <c r="Y1729" s="309">
        <v>33980.14</v>
      </c>
      <c r="Z1729" s="309" t="s">
        <v>98</v>
      </c>
      <c r="AA1729" s="309" t="s">
        <v>98</v>
      </c>
      <c r="AB1729" s="464">
        <v>40007.998859865867</v>
      </c>
      <c r="AC1729" s="309" t="s">
        <v>80</v>
      </c>
      <c r="AD1729" s="306" t="s">
        <v>98</v>
      </c>
      <c r="AE1729" s="397">
        <f>+V1729+Y1729</f>
        <v>226534.28000000003</v>
      </c>
      <c r="AF1729" s="306" t="s">
        <v>98</v>
      </c>
      <c r="AG1729" s="309" t="s">
        <v>33</v>
      </c>
      <c r="AH1729" s="475" t="s">
        <v>888</v>
      </c>
      <c r="AI1729" s="475" t="s">
        <v>176</v>
      </c>
      <c r="AJ1729" s="306"/>
    </row>
    <row r="1730" spans="1:36" ht="68.7" customHeight="1" x14ac:dyDescent="0.3">
      <c r="B1730" s="467"/>
      <c r="C1730" s="307"/>
      <c r="D1730" s="307"/>
      <c r="E1730" s="322"/>
      <c r="F1730" s="322"/>
      <c r="G1730" s="323"/>
      <c r="H1730" s="307"/>
      <c r="I1730" s="270"/>
      <c r="J1730" s="20" t="s">
        <v>116</v>
      </c>
      <c r="K1730" s="27" t="s">
        <v>117</v>
      </c>
      <c r="L1730" s="27" t="s">
        <v>85</v>
      </c>
      <c r="M1730" s="57">
        <v>4</v>
      </c>
      <c r="N1730" s="324"/>
      <c r="O1730" s="270"/>
      <c r="P1730" s="307"/>
      <c r="Q1730" s="307"/>
      <c r="R1730" s="307"/>
      <c r="S1730" s="307"/>
      <c r="T1730" s="362"/>
      <c r="U1730" s="362"/>
      <c r="V1730" s="324"/>
      <c r="W1730" s="324"/>
      <c r="X1730" s="324"/>
      <c r="Y1730" s="324"/>
      <c r="Z1730" s="324"/>
      <c r="AA1730" s="324"/>
      <c r="AB1730" s="465"/>
      <c r="AC1730" s="324"/>
      <c r="AD1730" s="307"/>
      <c r="AE1730" s="398"/>
      <c r="AF1730" s="307"/>
      <c r="AG1730" s="324"/>
      <c r="AH1730" s="476"/>
      <c r="AI1730" s="476"/>
      <c r="AJ1730" s="307"/>
    </row>
    <row r="1731" spans="1:36" ht="68.7" customHeight="1" x14ac:dyDescent="0.3">
      <c r="B1731" s="467"/>
      <c r="C1731" s="307"/>
      <c r="D1731" s="307"/>
      <c r="E1731" s="322"/>
      <c r="F1731" s="322"/>
      <c r="G1731" s="323"/>
      <c r="H1731" s="307"/>
      <c r="I1731" s="270"/>
      <c r="J1731" s="20" t="s">
        <v>208</v>
      </c>
      <c r="K1731" s="27" t="s">
        <v>118</v>
      </c>
      <c r="L1731" s="27" t="s">
        <v>119</v>
      </c>
      <c r="M1731" s="57">
        <v>4</v>
      </c>
      <c r="N1731" s="324"/>
      <c r="O1731" s="270"/>
      <c r="P1731" s="307"/>
      <c r="Q1731" s="307"/>
      <c r="R1731" s="307"/>
      <c r="S1731" s="307"/>
      <c r="T1731" s="362"/>
      <c r="U1731" s="362"/>
      <c r="V1731" s="324"/>
      <c r="W1731" s="324"/>
      <c r="X1731" s="324"/>
      <c r="Y1731" s="324"/>
      <c r="Z1731" s="324"/>
      <c r="AA1731" s="324"/>
      <c r="AB1731" s="465"/>
      <c r="AC1731" s="324"/>
      <c r="AD1731" s="307"/>
      <c r="AE1731" s="398"/>
      <c r="AF1731" s="307"/>
      <c r="AG1731" s="324"/>
      <c r="AH1731" s="476"/>
      <c r="AI1731" s="476"/>
      <c r="AJ1731" s="307"/>
    </row>
    <row r="1732" spans="1:36" ht="68.7" customHeight="1" x14ac:dyDescent="0.3">
      <c r="A1732" s="92"/>
      <c r="B1732" s="468"/>
      <c r="C1732" s="308"/>
      <c r="D1732" s="308"/>
      <c r="E1732" s="322"/>
      <c r="F1732" s="322"/>
      <c r="G1732" s="323"/>
      <c r="H1732" s="308"/>
      <c r="I1732" s="270"/>
      <c r="J1732" s="20" t="s">
        <v>120</v>
      </c>
      <c r="K1732" s="27" t="s">
        <v>121</v>
      </c>
      <c r="L1732" s="27" t="s">
        <v>119</v>
      </c>
      <c r="M1732" s="57">
        <v>4</v>
      </c>
      <c r="N1732" s="325"/>
      <c r="O1732" s="270"/>
      <c r="P1732" s="308"/>
      <c r="Q1732" s="308"/>
      <c r="R1732" s="308"/>
      <c r="S1732" s="308"/>
      <c r="T1732" s="363"/>
      <c r="U1732" s="363"/>
      <c r="V1732" s="325"/>
      <c r="W1732" s="325"/>
      <c r="X1732" s="325"/>
      <c r="Y1732" s="325"/>
      <c r="Z1732" s="325"/>
      <c r="AA1732" s="325"/>
      <c r="AB1732" s="466"/>
      <c r="AC1732" s="325"/>
      <c r="AD1732" s="308"/>
      <c r="AE1732" s="399"/>
      <c r="AF1732" s="308"/>
      <c r="AG1732" s="325"/>
      <c r="AH1732" s="477"/>
      <c r="AI1732" s="477"/>
      <c r="AJ1732" s="308"/>
    </row>
    <row r="1733" spans="1:36" ht="68.7" customHeight="1" x14ac:dyDescent="0.3">
      <c r="B1733" s="346" t="s">
        <v>813</v>
      </c>
      <c r="C1733" s="238" t="s">
        <v>819</v>
      </c>
      <c r="D1733" s="238" t="s">
        <v>66</v>
      </c>
      <c r="E1733" s="227" t="s">
        <v>67</v>
      </c>
      <c r="F1733" s="235" t="s">
        <v>134</v>
      </c>
      <c r="G1733" s="237" t="s">
        <v>978</v>
      </c>
      <c r="H1733" s="238" t="s">
        <v>70</v>
      </c>
      <c r="I1733" s="238" t="s">
        <v>98</v>
      </c>
      <c r="J1733" s="11" t="s">
        <v>709</v>
      </c>
      <c r="K1733" s="80" t="s">
        <v>710</v>
      </c>
      <c r="L1733" s="86" t="s">
        <v>715</v>
      </c>
      <c r="M1733" s="7">
        <v>40</v>
      </c>
      <c r="N1733" s="239" t="s">
        <v>707</v>
      </c>
      <c r="O1733" s="238" t="s">
        <v>814</v>
      </c>
      <c r="P1733" s="238" t="s">
        <v>75</v>
      </c>
      <c r="Q1733" s="238" t="s">
        <v>76</v>
      </c>
      <c r="R1733" s="238" t="s">
        <v>77</v>
      </c>
      <c r="S1733" s="238" t="s">
        <v>109</v>
      </c>
      <c r="T1733" s="240">
        <f>+V1733+Y1733</f>
        <v>126649.09</v>
      </c>
      <c r="U1733" s="240">
        <f>+T1733/M1734</f>
        <v>42216.363333333335</v>
      </c>
      <c r="V1733" s="239">
        <v>107651.73</v>
      </c>
      <c r="W1733" s="239" t="s">
        <v>98</v>
      </c>
      <c r="X1733" s="239" t="s">
        <v>98</v>
      </c>
      <c r="Y1733" s="239">
        <v>18997.36</v>
      </c>
      <c r="Z1733" s="239" t="s">
        <v>98</v>
      </c>
      <c r="AA1733" s="239" t="s">
        <v>98</v>
      </c>
      <c r="AB1733" s="386">
        <v>22367.37</v>
      </c>
      <c r="AC1733" s="239" t="s">
        <v>149</v>
      </c>
      <c r="AD1733" s="238" t="s">
        <v>98</v>
      </c>
      <c r="AE1733" s="250">
        <f>+V1733+Y1733</f>
        <v>126649.09</v>
      </c>
      <c r="AF1733" s="238" t="s">
        <v>98</v>
      </c>
      <c r="AG1733" s="239" t="s">
        <v>33</v>
      </c>
      <c r="AH1733" s="251" t="s">
        <v>232</v>
      </c>
      <c r="AI1733" s="251" t="s">
        <v>405</v>
      </c>
      <c r="AJ1733" s="238"/>
    </row>
    <row r="1734" spans="1:36" ht="68.7" customHeight="1" x14ac:dyDescent="0.3">
      <c r="B1734" s="229"/>
      <c r="C1734" s="232"/>
      <c r="D1734" s="232"/>
      <c r="E1734" s="273"/>
      <c r="F1734" s="344"/>
      <c r="G1734" s="345"/>
      <c r="H1734" s="232"/>
      <c r="I1734" s="233"/>
      <c r="J1734" s="72" t="s">
        <v>111</v>
      </c>
      <c r="K1734" s="55" t="s">
        <v>712</v>
      </c>
      <c r="L1734" s="22" t="s">
        <v>85</v>
      </c>
      <c r="M1734" s="16">
        <v>3</v>
      </c>
      <c r="N1734" s="249"/>
      <c r="O1734" s="232"/>
      <c r="P1734" s="232"/>
      <c r="Q1734" s="232"/>
      <c r="R1734" s="232"/>
      <c r="S1734" s="232"/>
      <c r="T1734" s="242"/>
      <c r="U1734" s="242"/>
      <c r="V1734" s="248"/>
      <c r="W1734" s="249"/>
      <c r="X1734" s="249"/>
      <c r="Y1734" s="248"/>
      <c r="Z1734" s="249"/>
      <c r="AA1734" s="249"/>
      <c r="AB1734" s="245"/>
      <c r="AC1734" s="248"/>
      <c r="AD1734" s="232"/>
      <c r="AE1734" s="249"/>
      <c r="AF1734" s="232"/>
      <c r="AG1734" s="248"/>
      <c r="AH1734" s="663"/>
      <c r="AI1734" s="663"/>
      <c r="AJ1734" s="232"/>
    </row>
    <row r="1735" spans="1:36" ht="68.7" customHeight="1" x14ac:dyDescent="0.3">
      <c r="B1735" s="230"/>
      <c r="C1735" s="233"/>
      <c r="D1735" s="233"/>
      <c r="E1735" s="227"/>
      <c r="F1735" s="236"/>
      <c r="G1735" s="237"/>
      <c r="H1735" s="233"/>
      <c r="I1735" s="238"/>
      <c r="J1735" s="11" t="s">
        <v>127</v>
      </c>
      <c r="K1735" s="80" t="s">
        <v>638</v>
      </c>
      <c r="L1735" s="7" t="s">
        <v>85</v>
      </c>
      <c r="M1735" s="14">
        <v>84</v>
      </c>
      <c r="N1735" s="239"/>
      <c r="O1735" s="233"/>
      <c r="P1735" s="233"/>
      <c r="Q1735" s="233"/>
      <c r="R1735" s="233"/>
      <c r="S1735" s="233"/>
      <c r="T1735" s="243"/>
      <c r="U1735" s="243"/>
      <c r="V1735" s="249"/>
      <c r="W1735" s="247"/>
      <c r="X1735" s="247"/>
      <c r="Y1735" s="249"/>
      <c r="Z1735" s="247"/>
      <c r="AA1735" s="247"/>
      <c r="AB1735" s="246"/>
      <c r="AC1735" s="249"/>
      <c r="AD1735" s="233"/>
      <c r="AE1735" s="247"/>
      <c r="AF1735" s="233"/>
      <c r="AG1735" s="249"/>
      <c r="AH1735" s="251"/>
      <c r="AI1735" s="251"/>
      <c r="AJ1735" s="233"/>
    </row>
    <row r="1736" spans="1:36" ht="128.1" customHeight="1" x14ac:dyDescent="0.3">
      <c r="B1736" s="352" t="s">
        <v>1290</v>
      </c>
      <c r="C1736" s="306" t="s">
        <v>817</v>
      </c>
      <c r="D1736" s="306" t="s">
        <v>66</v>
      </c>
      <c r="E1736" s="313" t="s">
        <v>67</v>
      </c>
      <c r="F1736" s="323" t="s">
        <v>134</v>
      </c>
      <c r="G1736" s="348" t="s">
        <v>1082</v>
      </c>
      <c r="H1736" s="306" t="s">
        <v>70</v>
      </c>
      <c r="I1736" s="270" t="s">
        <v>98</v>
      </c>
      <c r="J1736" s="20" t="s">
        <v>709</v>
      </c>
      <c r="K1736" s="74" t="s">
        <v>710</v>
      </c>
      <c r="L1736" s="90" t="s">
        <v>715</v>
      </c>
      <c r="M1736" s="65">
        <v>40</v>
      </c>
      <c r="N1736" s="279" t="s">
        <v>707</v>
      </c>
      <c r="O1736" s="306" t="s">
        <v>814</v>
      </c>
      <c r="P1736" s="306" t="s">
        <v>75</v>
      </c>
      <c r="Q1736" s="306" t="s">
        <v>76</v>
      </c>
      <c r="R1736" s="306" t="s">
        <v>77</v>
      </c>
      <c r="S1736" s="270" t="s">
        <v>109</v>
      </c>
      <c r="T1736" s="327">
        <f>+V1736+Y1736</f>
        <v>64200</v>
      </c>
      <c r="U1736" s="361">
        <f>+T1736/M1737</f>
        <v>12840</v>
      </c>
      <c r="V1736" s="464">
        <v>54570</v>
      </c>
      <c r="W1736" s="279" t="s">
        <v>98</v>
      </c>
      <c r="X1736" s="279" t="s">
        <v>98</v>
      </c>
      <c r="Y1736" s="464">
        <v>9630</v>
      </c>
      <c r="Z1736" s="279" t="s">
        <v>98</v>
      </c>
      <c r="AA1736" s="279" t="s">
        <v>98</v>
      </c>
      <c r="AB1736" s="464">
        <v>11338.298623367455</v>
      </c>
      <c r="AC1736" s="309" t="s">
        <v>149</v>
      </c>
      <c r="AD1736" s="279" t="s">
        <v>98</v>
      </c>
      <c r="AE1736" s="403">
        <f>+V1736+Y1736</f>
        <v>64200</v>
      </c>
      <c r="AF1736" s="270" t="s">
        <v>98</v>
      </c>
      <c r="AG1736" s="309" t="s">
        <v>33</v>
      </c>
      <c r="AH1736" s="470" t="s">
        <v>160</v>
      </c>
      <c r="AI1736" s="470" t="s">
        <v>161</v>
      </c>
      <c r="AJ1736" s="306"/>
    </row>
    <row r="1737" spans="1:36" ht="68.7" customHeight="1" x14ac:dyDescent="0.3">
      <c r="B1737" s="467"/>
      <c r="C1737" s="307"/>
      <c r="D1737" s="307"/>
      <c r="E1737" s="314"/>
      <c r="F1737" s="323"/>
      <c r="G1737" s="348"/>
      <c r="H1737" s="307"/>
      <c r="I1737" s="270"/>
      <c r="J1737" s="20" t="s">
        <v>111</v>
      </c>
      <c r="K1737" s="74" t="s">
        <v>712</v>
      </c>
      <c r="L1737" s="27" t="s">
        <v>85</v>
      </c>
      <c r="M1737" s="57">
        <v>5</v>
      </c>
      <c r="N1737" s="279"/>
      <c r="O1737" s="307"/>
      <c r="P1737" s="307"/>
      <c r="Q1737" s="307"/>
      <c r="R1737" s="307"/>
      <c r="S1737" s="270"/>
      <c r="T1737" s="270"/>
      <c r="U1737" s="362"/>
      <c r="V1737" s="465"/>
      <c r="W1737" s="279"/>
      <c r="X1737" s="279"/>
      <c r="Y1737" s="465"/>
      <c r="Z1737" s="279"/>
      <c r="AA1737" s="279"/>
      <c r="AB1737" s="465"/>
      <c r="AC1737" s="324"/>
      <c r="AD1737" s="279"/>
      <c r="AE1737" s="279"/>
      <c r="AF1737" s="270"/>
      <c r="AG1737" s="324"/>
      <c r="AH1737" s="470"/>
      <c r="AI1737" s="470"/>
      <c r="AJ1737" s="307"/>
    </row>
    <row r="1738" spans="1:36" ht="68.7" customHeight="1" x14ac:dyDescent="0.3">
      <c r="B1738" s="468"/>
      <c r="C1738" s="308"/>
      <c r="D1738" s="308"/>
      <c r="E1738" s="314"/>
      <c r="F1738" s="479"/>
      <c r="G1738" s="348"/>
      <c r="H1738" s="308"/>
      <c r="I1738" s="270"/>
      <c r="J1738" s="20" t="s">
        <v>127</v>
      </c>
      <c r="K1738" s="74" t="s">
        <v>638</v>
      </c>
      <c r="L1738" s="27" t="s">
        <v>85</v>
      </c>
      <c r="M1738" s="57">
        <v>50</v>
      </c>
      <c r="N1738" s="279"/>
      <c r="O1738" s="308"/>
      <c r="P1738" s="307"/>
      <c r="Q1738" s="307"/>
      <c r="R1738" s="307"/>
      <c r="S1738" s="306"/>
      <c r="T1738" s="306"/>
      <c r="U1738" s="363"/>
      <c r="V1738" s="466"/>
      <c r="W1738" s="309"/>
      <c r="X1738" s="309"/>
      <c r="Y1738" s="466"/>
      <c r="Z1738" s="309"/>
      <c r="AA1738" s="309"/>
      <c r="AB1738" s="466"/>
      <c r="AC1738" s="325"/>
      <c r="AD1738" s="309"/>
      <c r="AE1738" s="309"/>
      <c r="AF1738" s="306"/>
      <c r="AG1738" s="325"/>
      <c r="AH1738" s="470"/>
      <c r="AI1738" s="470"/>
      <c r="AJ1738" s="308"/>
    </row>
    <row r="1739" spans="1:36" ht="68.7" customHeight="1" x14ac:dyDescent="0.3">
      <c r="B1739" s="228" t="s">
        <v>991</v>
      </c>
      <c r="C1739" s="231" t="s">
        <v>816</v>
      </c>
      <c r="D1739" s="231" t="s">
        <v>66</v>
      </c>
      <c r="E1739" s="226" t="s">
        <v>67</v>
      </c>
      <c r="F1739" s="235" t="s">
        <v>134</v>
      </c>
      <c r="G1739" s="237" t="s">
        <v>978</v>
      </c>
      <c r="H1739" s="231" t="s">
        <v>70</v>
      </c>
      <c r="I1739" s="238" t="s">
        <v>98</v>
      </c>
      <c r="J1739" s="11" t="s">
        <v>709</v>
      </c>
      <c r="K1739" s="80" t="s">
        <v>710</v>
      </c>
      <c r="L1739" s="86" t="s">
        <v>715</v>
      </c>
      <c r="M1739" s="7">
        <v>40</v>
      </c>
      <c r="N1739" s="239" t="s">
        <v>707</v>
      </c>
      <c r="O1739" s="231" t="s">
        <v>814</v>
      </c>
      <c r="P1739" s="231" t="s">
        <v>75</v>
      </c>
      <c r="Q1739" s="231" t="s">
        <v>76</v>
      </c>
      <c r="R1739" s="231" t="s">
        <v>77</v>
      </c>
      <c r="S1739" s="238" t="s">
        <v>109</v>
      </c>
      <c r="T1739" s="240">
        <f>+V1739+Y1739</f>
        <v>167639.62000000002</v>
      </c>
      <c r="U1739" s="241">
        <f>+T1739/M1740</f>
        <v>55879.873333333344</v>
      </c>
      <c r="V1739" s="255">
        <v>142493.67000000001</v>
      </c>
      <c r="W1739" s="239" t="s">
        <v>98</v>
      </c>
      <c r="X1739" s="239" t="s">
        <v>98</v>
      </c>
      <c r="Y1739" s="292">
        <v>25145.95</v>
      </c>
      <c r="Z1739" s="239" t="s">
        <v>98</v>
      </c>
      <c r="AA1739" s="239" t="s">
        <v>98</v>
      </c>
      <c r="AB1739" s="255">
        <v>29606.639999999999</v>
      </c>
      <c r="AC1739" s="247" t="s">
        <v>149</v>
      </c>
      <c r="AD1739" s="239" t="s">
        <v>98</v>
      </c>
      <c r="AE1739" s="250">
        <f>+V1739+Y1739</f>
        <v>167639.62000000002</v>
      </c>
      <c r="AF1739" s="238" t="s">
        <v>98</v>
      </c>
      <c r="AG1739" s="239" t="s">
        <v>33</v>
      </c>
      <c r="AH1739" s="661" t="s">
        <v>718</v>
      </c>
      <c r="AI1739" s="251" t="s">
        <v>253</v>
      </c>
      <c r="AJ1739" s="231"/>
    </row>
    <row r="1740" spans="1:36" ht="68.7" customHeight="1" x14ac:dyDescent="0.3">
      <c r="B1740" s="229"/>
      <c r="C1740" s="232"/>
      <c r="D1740" s="232"/>
      <c r="E1740" s="234"/>
      <c r="F1740" s="235"/>
      <c r="G1740" s="237"/>
      <c r="H1740" s="232"/>
      <c r="I1740" s="238"/>
      <c r="J1740" s="11" t="s">
        <v>111</v>
      </c>
      <c r="K1740" s="80" t="s">
        <v>712</v>
      </c>
      <c r="L1740" s="7" t="s">
        <v>85</v>
      </c>
      <c r="M1740" s="7">
        <v>3</v>
      </c>
      <c r="N1740" s="239"/>
      <c r="O1740" s="232"/>
      <c r="P1740" s="232"/>
      <c r="Q1740" s="232"/>
      <c r="R1740" s="232"/>
      <c r="S1740" s="238"/>
      <c r="T1740" s="238"/>
      <c r="U1740" s="242"/>
      <c r="V1740" s="256"/>
      <c r="W1740" s="239"/>
      <c r="X1740" s="239"/>
      <c r="Y1740" s="402"/>
      <c r="Z1740" s="239"/>
      <c r="AA1740" s="239"/>
      <c r="AB1740" s="256"/>
      <c r="AC1740" s="248"/>
      <c r="AD1740" s="239"/>
      <c r="AE1740" s="239"/>
      <c r="AF1740" s="238"/>
      <c r="AG1740" s="239"/>
      <c r="AH1740" s="251"/>
      <c r="AI1740" s="251"/>
      <c r="AJ1740" s="232"/>
    </row>
    <row r="1741" spans="1:36" ht="68.7" customHeight="1" x14ac:dyDescent="0.3">
      <c r="B1741" s="230"/>
      <c r="C1741" s="233"/>
      <c r="D1741" s="233"/>
      <c r="E1741" s="234"/>
      <c r="F1741" s="236"/>
      <c r="G1741" s="237"/>
      <c r="H1741" s="233"/>
      <c r="I1741" s="238"/>
      <c r="J1741" s="11" t="s">
        <v>127</v>
      </c>
      <c r="K1741" s="80" t="s">
        <v>638</v>
      </c>
      <c r="L1741" s="7" t="s">
        <v>85</v>
      </c>
      <c r="M1741" s="7">
        <v>84</v>
      </c>
      <c r="N1741" s="239"/>
      <c r="O1741" s="233"/>
      <c r="P1741" s="232"/>
      <c r="Q1741" s="232"/>
      <c r="R1741" s="232"/>
      <c r="S1741" s="231"/>
      <c r="T1741" s="231"/>
      <c r="U1741" s="243"/>
      <c r="V1741" s="257"/>
      <c r="W1741" s="247"/>
      <c r="X1741" s="247"/>
      <c r="Y1741" s="293"/>
      <c r="Z1741" s="247"/>
      <c r="AA1741" s="247"/>
      <c r="AB1741" s="257"/>
      <c r="AC1741" s="249"/>
      <c r="AD1741" s="247"/>
      <c r="AE1741" s="247"/>
      <c r="AF1741" s="231"/>
      <c r="AG1741" s="247"/>
      <c r="AH1741" s="251"/>
      <c r="AI1741" s="251"/>
      <c r="AJ1741" s="233"/>
    </row>
    <row r="1742" spans="1:36" ht="128.1" customHeight="1" x14ac:dyDescent="0.3">
      <c r="B1742" s="228" t="s">
        <v>1285</v>
      </c>
      <c r="C1742" s="231" t="s">
        <v>1287</v>
      </c>
      <c r="D1742" s="231" t="s">
        <v>66</v>
      </c>
      <c r="E1742" s="226" t="s">
        <v>67</v>
      </c>
      <c r="F1742" s="235" t="s">
        <v>134</v>
      </c>
      <c r="G1742" s="237" t="s">
        <v>978</v>
      </c>
      <c r="H1742" s="231" t="s">
        <v>70</v>
      </c>
      <c r="I1742" s="238" t="s">
        <v>98</v>
      </c>
      <c r="J1742" s="11" t="s">
        <v>709</v>
      </c>
      <c r="K1742" s="80" t="s">
        <v>710</v>
      </c>
      <c r="L1742" s="86" t="s">
        <v>715</v>
      </c>
      <c r="M1742" s="16">
        <v>40</v>
      </c>
      <c r="N1742" s="239" t="s">
        <v>707</v>
      </c>
      <c r="O1742" s="231" t="s">
        <v>814</v>
      </c>
      <c r="P1742" s="231" t="s">
        <v>75</v>
      </c>
      <c r="Q1742" s="231" t="s">
        <v>76</v>
      </c>
      <c r="R1742" s="231" t="s">
        <v>77</v>
      </c>
      <c r="S1742" s="238" t="s">
        <v>109</v>
      </c>
      <c r="T1742" s="240">
        <f>+V1742+Y1742</f>
        <v>64200</v>
      </c>
      <c r="U1742" s="241">
        <f>+T1742/M1743</f>
        <v>64200</v>
      </c>
      <c r="V1742" s="244">
        <v>54570</v>
      </c>
      <c r="W1742" s="239" t="s">
        <v>98</v>
      </c>
      <c r="X1742" s="239" t="s">
        <v>98</v>
      </c>
      <c r="Y1742" s="244">
        <v>9630</v>
      </c>
      <c r="Z1742" s="239" t="s">
        <v>98</v>
      </c>
      <c r="AA1742" s="239" t="s">
        <v>98</v>
      </c>
      <c r="AB1742" s="244">
        <v>11338.298623367455</v>
      </c>
      <c r="AC1742" s="247" t="s">
        <v>149</v>
      </c>
      <c r="AD1742" s="239" t="s">
        <v>98</v>
      </c>
      <c r="AE1742" s="250">
        <f>+V1742+Y1742</f>
        <v>64200</v>
      </c>
      <c r="AF1742" s="238" t="s">
        <v>98</v>
      </c>
      <c r="AG1742" s="247" t="s">
        <v>33</v>
      </c>
      <c r="AH1742" s="251" t="s">
        <v>406</v>
      </c>
      <c r="AI1742" s="251" t="s">
        <v>510</v>
      </c>
      <c r="AJ1742" s="231"/>
    </row>
    <row r="1743" spans="1:36" ht="68.7" customHeight="1" x14ac:dyDescent="0.3">
      <c r="B1743" s="229"/>
      <c r="C1743" s="232"/>
      <c r="D1743" s="232"/>
      <c r="E1743" s="234"/>
      <c r="F1743" s="235"/>
      <c r="G1743" s="237"/>
      <c r="H1743" s="232"/>
      <c r="I1743" s="238"/>
      <c r="J1743" s="11" t="s">
        <v>111</v>
      </c>
      <c r="K1743" s="80" t="s">
        <v>712</v>
      </c>
      <c r="L1743" s="7" t="s">
        <v>85</v>
      </c>
      <c r="M1743" s="14">
        <v>1</v>
      </c>
      <c r="N1743" s="239"/>
      <c r="O1743" s="232"/>
      <c r="P1743" s="232"/>
      <c r="Q1743" s="232"/>
      <c r="R1743" s="232"/>
      <c r="S1743" s="238"/>
      <c r="T1743" s="238"/>
      <c r="U1743" s="242"/>
      <c r="V1743" s="245"/>
      <c r="W1743" s="239"/>
      <c r="X1743" s="239"/>
      <c r="Y1743" s="245"/>
      <c r="Z1743" s="239"/>
      <c r="AA1743" s="239"/>
      <c r="AB1743" s="245"/>
      <c r="AC1743" s="248"/>
      <c r="AD1743" s="239"/>
      <c r="AE1743" s="239"/>
      <c r="AF1743" s="238"/>
      <c r="AG1743" s="248"/>
      <c r="AH1743" s="251"/>
      <c r="AI1743" s="251"/>
      <c r="AJ1743" s="232"/>
    </row>
    <row r="1744" spans="1:36" ht="68.7" customHeight="1" x14ac:dyDescent="0.3">
      <c r="B1744" s="230"/>
      <c r="C1744" s="233"/>
      <c r="D1744" s="233"/>
      <c r="E1744" s="234"/>
      <c r="F1744" s="236"/>
      <c r="G1744" s="237"/>
      <c r="H1744" s="233"/>
      <c r="I1744" s="238"/>
      <c r="J1744" s="11" t="s">
        <v>127</v>
      </c>
      <c r="K1744" s="80" t="s">
        <v>638</v>
      </c>
      <c r="L1744" s="7" t="s">
        <v>85</v>
      </c>
      <c r="M1744" s="14">
        <v>50</v>
      </c>
      <c r="N1744" s="239"/>
      <c r="O1744" s="233"/>
      <c r="P1744" s="232"/>
      <c r="Q1744" s="232"/>
      <c r="R1744" s="232"/>
      <c r="S1744" s="231"/>
      <c r="T1744" s="231"/>
      <c r="U1744" s="243"/>
      <c r="V1744" s="246"/>
      <c r="W1744" s="247"/>
      <c r="X1744" s="247"/>
      <c r="Y1744" s="246"/>
      <c r="Z1744" s="247"/>
      <c r="AA1744" s="247"/>
      <c r="AB1744" s="246"/>
      <c r="AC1744" s="249"/>
      <c r="AD1744" s="247"/>
      <c r="AE1744" s="247"/>
      <c r="AF1744" s="231"/>
      <c r="AG1744" s="249"/>
      <c r="AH1744" s="251"/>
      <c r="AI1744" s="251"/>
      <c r="AJ1744" s="233"/>
    </row>
    <row r="1745" spans="1:36" ht="68.7" customHeight="1" x14ac:dyDescent="0.3">
      <c r="B1745" s="228" t="s">
        <v>1286</v>
      </c>
      <c r="C1745" s="231" t="s">
        <v>1288</v>
      </c>
      <c r="D1745" s="231" t="s">
        <v>66</v>
      </c>
      <c r="E1745" s="227" t="s">
        <v>67</v>
      </c>
      <c r="F1745" s="227" t="s">
        <v>132</v>
      </c>
      <c r="G1745" s="235" t="s">
        <v>704</v>
      </c>
      <c r="H1745" s="231" t="s">
        <v>70</v>
      </c>
      <c r="I1745" s="238" t="s">
        <v>98</v>
      </c>
      <c r="J1745" s="11" t="s">
        <v>113</v>
      </c>
      <c r="K1745" s="7" t="s">
        <v>114</v>
      </c>
      <c r="L1745" s="7" t="s">
        <v>115</v>
      </c>
      <c r="M1745" s="14">
        <v>4</v>
      </c>
      <c r="N1745" s="247" t="s">
        <v>707</v>
      </c>
      <c r="O1745" s="238" t="s">
        <v>815</v>
      </c>
      <c r="P1745" s="231" t="s">
        <v>75</v>
      </c>
      <c r="Q1745" s="231" t="s">
        <v>76</v>
      </c>
      <c r="R1745" s="231" t="s">
        <v>77</v>
      </c>
      <c r="S1745" s="231" t="s">
        <v>109</v>
      </c>
      <c r="T1745" s="241">
        <f>+V1745+Y1745</f>
        <v>226534.28000000003</v>
      </c>
      <c r="U1745" s="241">
        <f>T1745/M1746</f>
        <v>113267.14000000001</v>
      </c>
      <c r="V1745" s="247">
        <v>192554.14</v>
      </c>
      <c r="W1745" s="247" t="s">
        <v>98</v>
      </c>
      <c r="X1745" s="247" t="s">
        <v>98</v>
      </c>
      <c r="Y1745" s="247">
        <v>33980.14</v>
      </c>
      <c r="Z1745" s="247" t="s">
        <v>98</v>
      </c>
      <c r="AA1745" s="247" t="s">
        <v>98</v>
      </c>
      <c r="AB1745" s="244">
        <v>40007.998859865867</v>
      </c>
      <c r="AC1745" s="247" t="s">
        <v>80</v>
      </c>
      <c r="AD1745" s="231" t="s">
        <v>98</v>
      </c>
      <c r="AE1745" s="252">
        <f>+V1745+Y1745</f>
        <v>226534.28000000003</v>
      </c>
      <c r="AF1745" s="231" t="s">
        <v>98</v>
      </c>
      <c r="AG1745" s="247" t="s">
        <v>33</v>
      </c>
      <c r="AH1745" s="255" t="s">
        <v>406</v>
      </c>
      <c r="AI1745" s="255" t="s">
        <v>510</v>
      </c>
      <c r="AJ1745" s="231"/>
    </row>
    <row r="1746" spans="1:36" ht="68.7" customHeight="1" x14ac:dyDescent="0.3">
      <c r="B1746" s="229"/>
      <c r="C1746" s="232"/>
      <c r="D1746" s="232"/>
      <c r="E1746" s="227"/>
      <c r="F1746" s="227"/>
      <c r="G1746" s="235"/>
      <c r="H1746" s="232"/>
      <c r="I1746" s="238"/>
      <c r="J1746" s="11" t="s">
        <v>116</v>
      </c>
      <c r="K1746" s="7" t="s">
        <v>117</v>
      </c>
      <c r="L1746" s="7" t="s">
        <v>85</v>
      </c>
      <c r="M1746" s="14">
        <v>2</v>
      </c>
      <c r="N1746" s="248"/>
      <c r="O1746" s="238"/>
      <c r="P1746" s="232"/>
      <c r="Q1746" s="232"/>
      <c r="R1746" s="232"/>
      <c r="S1746" s="232"/>
      <c r="T1746" s="242"/>
      <c r="U1746" s="242"/>
      <c r="V1746" s="248"/>
      <c r="W1746" s="248"/>
      <c r="X1746" s="248"/>
      <c r="Y1746" s="248"/>
      <c r="Z1746" s="248"/>
      <c r="AA1746" s="248"/>
      <c r="AB1746" s="245"/>
      <c r="AC1746" s="248"/>
      <c r="AD1746" s="232"/>
      <c r="AE1746" s="253"/>
      <c r="AF1746" s="232"/>
      <c r="AG1746" s="248"/>
      <c r="AH1746" s="256"/>
      <c r="AI1746" s="256"/>
      <c r="AJ1746" s="232"/>
    </row>
    <row r="1747" spans="1:36" ht="68.7" customHeight="1" x14ac:dyDescent="0.3">
      <c r="B1747" s="229"/>
      <c r="C1747" s="232"/>
      <c r="D1747" s="232"/>
      <c r="E1747" s="227"/>
      <c r="F1747" s="227"/>
      <c r="G1747" s="235"/>
      <c r="H1747" s="232"/>
      <c r="I1747" s="238"/>
      <c r="J1747" s="11" t="s">
        <v>208</v>
      </c>
      <c r="K1747" s="7" t="s">
        <v>118</v>
      </c>
      <c r="L1747" s="7" t="s">
        <v>119</v>
      </c>
      <c r="M1747" s="14">
        <v>2</v>
      </c>
      <c r="N1747" s="248"/>
      <c r="O1747" s="238"/>
      <c r="P1747" s="232"/>
      <c r="Q1747" s="232"/>
      <c r="R1747" s="232"/>
      <c r="S1747" s="232"/>
      <c r="T1747" s="242"/>
      <c r="U1747" s="242"/>
      <c r="V1747" s="248"/>
      <c r="W1747" s="248"/>
      <c r="X1747" s="248"/>
      <c r="Y1747" s="248"/>
      <c r="Z1747" s="248"/>
      <c r="AA1747" s="248"/>
      <c r="AB1747" s="245"/>
      <c r="AC1747" s="248"/>
      <c r="AD1747" s="232"/>
      <c r="AE1747" s="253"/>
      <c r="AF1747" s="232"/>
      <c r="AG1747" s="248"/>
      <c r="AH1747" s="256"/>
      <c r="AI1747" s="256"/>
      <c r="AJ1747" s="232"/>
    </row>
    <row r="1748" spans="1:36" ht="68.7" customHeight="1" x14ac:dyDescent="0.3">
      <c r="A1748" s="92"/>
      <c r="B1748" s="230"/>
      <c r="C1748" s="233"/>
      <c r="D1748" s="233"/>
      <c r="E1748" s="227"/>
      <c r="F1748" s="227"/>
      <c r="G1748" s="235"/>
      <c r="H1748" s="233"/>
      <c r="I1748" s="238"/>
      <c r="J1748" s="11" t="s">
        <v>120</v>
      </c>
      <c r="K1748" s="7" t="s">
        <v>121</v>
      </c>
      <c r="L1748" s="7" t="s">
        <v>119</v>
      </c>
      <c r="M1748" s="14">
        <v>2</v>
      </c>
      <c r="N1748" s="249"/>
      <c r="O1748" s="238"/>
      <c r="P1748" s="233"/>
      <c r="Q1748" s="233"/>
      <c r="R1748" s="233"/>
      <c r="S1748" s="233"/>
      <c r="T1748" s="243"/>
      <c r="U1748" s="243"/>
      <c r="V1748" s="249"/>
      <c r="W1748" s="249"/>
      <c r="X1748" s="249"/>
      <c r="Y1748" s="249"/>
      <c r="Z1748" s="249"/>
      <c r="AA1748" s="249"/>
      <c r="AB1748" s="246"/>
      <c r="AC1748" s="249"/>
      <c r="AD1748" s="233"/>
      <c r="AE1748" s="254"/>
      <c r="AF1748" s="233"/>
      <c r="AG1748" s="249"/>
      <c r="AH1748" s="257"/>
      <c r="AI1748" s="257"/>
      <c r="AJ1748" s="233"/>
    </row>
    <row r="1749" spans="1:36" ht="130.19999999999999" customHeight="1" x14ac:dyDescent="0.3">
      <c r="B1749" s="264" t="s">
        <v>801</v>
      </c>
      <c r="C1749" s="232" t="s">
        <v>803</v>
      </c>
      <c r="D1749" s="232" t="s">
        <v>88</v>
      </c>
      <c r="E1749" s="234" t="s">
        <v>67</v>
      </c>
      <c r="F1749" s="235" t="s">
        <v>134</v>
      </c>
      <c r="G1749" s="237" t="s">
        <v>978</v>
      </c>
      <c r="H1749" s="231" t="s">
        <v>70</v>
      </c>
      <c r="I1749" s="238" t="s">
        <v>98</v>
      </c>
      <c r="J1749" s="11" t="s">
        <v>709</v>
      </c>
      <c r="K1749" s="80" t="s">
        <v>710</v>
      </c>
      <c r="L1749" s="86" t="s">
        <v>715</v>
      </c>
      <c r="M1749" s="52">
        <v>40</v>
      </c>
      <c r="N1749" s="239" t="s">
        <v>707</v>
      </c>
      <c r="O1749" s="231" t="s">
        <v>804</v>
      </c>
      <c r="P1749" s="231" t="s">
        <v>75</v>
      </c>
      <c r="Q1749" s="231" t="s">
        <v>76</v>
      </c>
      <c r="R1749" s="231" t="s">
        <v>77</v>
      </c>
      <c r="S1749" s="238" t="s">
        <v>109</v>
      </c>
      <c r="T1749" s="240">
        <f>+V1749+Y1749</f>
        <v>344540</v>
      </c>
      <c r="U1749" s="238" t="s">
        <v>98</v>
      </c>
      <c r="V1749" s="250">
        <v>292859</v>
      </c>
      <c r="W1749" s="250" t="s">
        <v>98</v>
      </c>
      <c r="X1749" s="250" t="s">
        <v>98</v>
      </c>
      <c r="Y1749" s="250">
        <v>51681</v>
      </c>
      <c r="Z1749" s="250" t="s">
        <v>98</v>
      </c>
      <c r="AA1749" s="239" t="s">
        <v>98</v>
      </c>
      <c r="AB1749" s="239">
        <v>27935.68</v>
      </c>
      <c r="AC1749" s="239" t="s">
        <v>149</v>
      </c>
      <c r="AD1749" s="239" t="s">
        <v>98</v>
      </c>
      <c r="AE1749" s="250">
        <f>+V1749+Y1749</f>
        <v>344540</v>
      </c>
      <c r="AF1749" s="239" t="s">
        <v>98</v>
      </c>
      <c r="AG1749" s="239" t="s">
        <v>33</v>
      </c>
      <c r="AH1749" s="247" t="s">
        <v>158</v>
      </c>
      <c r="AI1749" s="247" t="s">
        <v>160</v>
      </c>
      <c r="AJ1749" s="239"/>
    </row>
    <row r="1750" spans="1:36" ht="68.7" customHeight="1" x14ac:dyDescent="0.3">
      <c r="B1750" s="265"/>
      <c r="C1750" s="232"/>
      <c r="D1750" s="232"/>
      <c r="E1750" s="234"/>
      <c r="F1750" s="235"/>
      <c r="G1750" s="237"/>
      <c r="H1750" s="232"/>
      <c r="I1750" s="238"/>
      <c r="J1750" s="11" t="s">
        <v>111</v>
      </c>
      <c r="K1750" s="80" t="s">
        <v>712</v>
      </c>
      <c r="L1750" s="7" t="s">
        <v>85</v>
      </c>
      <c r="M1750" s="52">
        <v>4</v>
      </c>
      <c r="N1750" s="239"/>
      <c r="O1750" s="232"/>
      <c r="P1750" s="232"/>
      <c r="Q1750" s="232"/>
      <c r="R1750" s="232"/>
      <c r="S1750" s="238"/>
      <c r="T1750" s="238"/>
      <c r="U1750" s="238"/>
      <c r="V1750" s="250"/>
      <c r="W1750" s="250"/>
      <c r="X1750" s="250"/>
      <c r="Y1750" s="250"/>
      <c r="Z1750" s="250"/>
      <c r="AA1750" s="239"/>
      <c r="AB1750" s="239"/>
      <c r="AC1750" s="239"/>
      <c r="AD1750" s="239"/>
      <c r="AE1750" s="239"/>
      <c r="AF1750" s="239"/>
      <c r="AG1750" s="239"/>
      <c r="AH1750" s="248"/>
      <c r="AI1750" s="248"/>
      <c r="AJ1750" s="239"/>
    </row>
    <row r="1751" spans="1:36" ht="89.1" customHeight="1" x14ac:dyDescent="0.3">
      <c r="B1751" s="265"/>
      <c r="C1751" s="233"/>
      <c r="D1751" s="233"/>
      <c r="E1751" s="273"/>
      <c r="F1751" s="235"/>
      <c r="G1751" s="237"/>
      <c r="H1751" s="233"/>
      <c r="I1751" s="238"/>
      <c r="J1751" s="11" t="s">
        <v>127</v>
      </c>
      <c r="K1751" s="80" t="s">
        <v>638</v>
      </c>
      <c r="L1751" s="7" t="s">
        <v>85</v>
      </c>
      <c r="M1751" s="7">
        <v>192</v>
      </c>
      <c r="N1751" s="239"/>
      <c r="O1751" s="233"/>
      <c r="P1751" s="232"/>
      <c r="Q1751" s="232"/>
      <c r="R1751" s="232"/>
      <c r="S1751" s="231"/>
      <c r="T1751" s="231"/>
      <c r="U1751" s="231"/>
      <c r="V1751" s="252"/>
      <c r="W1751" s="252"/>
      <c r="X1751" s="252"/>
      <c r="Y1751" s="252"/>
      <c r="Z1751" s="252"/>
      <c r="AA1751" s="247"/>
      <c r="AB1751" s="247"/>
      <c r="AC1751" s="247"/>
      <c r="AD1751" s="247"/>
      <c r="AE1751" s="247"/>
      <c r="AF1751" s="247"/>
      <c r="AG1751" s="247"/>
      <c r="AH1751" s="248"/>
      <c r="AI1751" s="248"/>
      <c r="AJ1751" s="247"/>
    </row>
    <row r="1752" spans="1:36" ht="56.1" customHeight="1" x14ac:dyDescent="0.3">
      <c r="B1752" s="238" t="s">
        <v>802</v>
      </c>
      <c r="C1752" s="231" t="s">
        <v>805</v>
      </c>
      <c r="D1752" s="231" t="s">
        <v>88</v>
      </c>
      <c r="E1752" s="226" t="s">
        <v>67</v>
      </c>
      <c r="F1752" s="235" t="s">
        <v>134</v>
      </c>
      <c r="G1752" s="237" t="s">
        <v>978</v>
      </c>
      <c r="H1752" s="231" t="s">
        <v>70</v>
      </c>
      <c r="I1752" s="238" t="s">
        <v>98</v>
      </c>
      <c r="J1752" s="11" t="s">
        <v>709</v>
      </c>
      <c r="K1752" s="80" t="s">
        <v>710</v>
      </c>
      <c r="L1752" s="86" t="s">
        <v>715</v>
      </c>
      <c r="M1752" s="52">
        <v>40</v>
      </c>
      <c r="N1752" s="239" t="s">
        <v>707</v>
      </c>
      <c r="O1752" s="231" t="s">
        <v>804</v>
      </c>
      <c r="P1752" s="231" t="s">
        <v>75</v>
      </c>
      <c r="Q1752" s="231" t="s">
        <v>76</v>
      </c>
      <c r="R1752" s="231" t="s">
        <v>77</v>
      </c>
      <c r="S1752" s="238" t="s">
        <v>109</v>
      </c>
      <c r="T1752" s="240">
        <f>+V1752+Y1752</f>
        <v>278200</v>
      </c>
      <c r="U1752" s="238" t="s">
        <v>98</v>
      </c>
      <c r="V1752" s="250">
        <v>236470</v>
      </c>
      <c r="W1752" s="239" t="s">
        <v>98</v>
      </c>
      <c r="X1752" s="239" t="s">
        <v>98</v>
      </c>
      <c r="Y1752" s="250">
        <v>41730</v>
      </c>
      <c r="Z1752" s="239" t="s">
        <v>98</v>
      </c>
      <c r="AA1752" s="239" t="s">
        <v>98</v>
      </c>
      <c r="AB1752" s="250">
        <v>22556.76</v>
      </c>
      <c r="AC1752" s="250" t="s">
        <v>149</v>
      </c>
      <c r="AD1752" s="239" t="s">
        <v>98</v>
      </c>
      <c r="AE1752" s="250">
        <f>+V1752+Y1752</f>
        <v>278200</v>
      </c>
      <c r="AF1752" s="239" t="s">
        <v>98</v>
      </c>
      <c r="AG1752" s="250" t="s">
        <v>33</v>
      </c>
      <c r="AH1752" s="250" t="s">
        <v>158</v>
      </c>
      <c r="AI1752" s="250" t="s">
        <v>160</v>
      </c>
      <c r="AJ1752" s="240"/>
    </row>
    <row r="1753" spans="1:36" ht="81" customHeight="1" x14ac:dyDescent="0.3">
      <c r="B1753" s="265"/>
      <c r="C1753" s="232"/>
      <c r="D1753" s="232"/>
      <c r="E1753" s="234"/>
      <c r="F1753" s="235"/>
      <c r="G1753" s="237"/>
      <c r="H1753" s="232"/>
      <c r="I1753" s="238"/>
      <c r="J1753" s="11" t="s">
        <v>111</v>
      </c>
      <c r="K1753" s="80" t="s">
        <v>712</v>
      </c>
      <c r="L1753" s="7" t="s">
        <v>85</v>
      </c>
      <c r="M1753" s="52">
        <v>4</v>
      </c>
      <c r="N1753" s="239"/>
      <c r="O1753" s="232"/>
      <c r="P1753" s="232"/>
      <c r="Q1753" s="232"/>
      <c r="R1753" s="232"/>
      <c r="S1753" s="238"/>
      <c r="T1753" s="238"/>
      <c r="U1753" s="238"/>
      <c r="V1753" s="239"/>
      <c r="W1753" s="239"/>
      <c r="X1753" s="239"/>
      <c r="Y1753" s="239"/>
      <c r="Z1753" s="239"/>
      <c r="AA1753" s="239"/>
      <c r="AB1753" s="239"/>
      <c r="AC1753" s="239"/>
      <c r="AD1753" s="239"/>
      <c r="AE1753" s="239"/>
      <c r="AF1753" s="239"/>
      <c r="AG1753" s="239"/>
      <c r="AH1753" s="239"/>
      <c r="AI1753" s="239"/>
      <c r="AJ1753" s="238"/>
    </row>
    <row r="1754" spans="1:36" ht="73.5" customHeight="1" x14ac:dyDescent="0.3">
      <c r="B1754" s="265"/>
      <c r="C1754" s="233"/>
      <c r="D1754" s="233"/>
      <c r="E1754" s="273"/>
      <c r="F1754" s="235"/>
      <c r="G1754" s="237"/>
      <c r="H1754" s="233"/>
      <c r="I1754" s="238"/>
      <c r="J1754" s="11" t="s">
        <v>127</v>
      </c>
      <c r="K1754" s="80" t="s">
        <v>638</v>
      </c>
      <c r="L1754" s="7" t="s">
        <v>85</v>
      </c>
      <c r="M1754" s="7">
        <v>150</v>
      </c>
      <c r="N1754" s="239"/>
      <c r="O1754" s="233"/>
      <c r="P1754" s="232"/>
      <c r="Q1754" s="232"/>
      <c r="R1754" s="232"/>
      <c r="S1754" s="231"/>
      <c r="T1754" s="231"/>
      <c r="U1754" s="231"/>
      <c r="V1754" s="247"/>
      <c r="W1754" s="247"/>
      <c r="X1754" s="247"/>
      <c r="Y1754" s="247"/>
      <c r="Z1754" s="247"/>
      <c r="AA1754" s="247"/>
      <c r="AB1754" s="247"/>
      <c r="AC1754" s="247"/>
      <c r="AD1754" s="247"/>
      <c r="AE1754" s="247"/>
      <c r="AF1754" s="247"/>
      <c r="AG1754" s="247"/>
      <c r="AH1754" s="247"/>
      <c r="AI1754" s="247"/>
      <c r="AJ1754" s="231"/>
    </row>
    <row r="1755" spans="1:36" ht="47.7" customHeight="1" x14ac:dyDescent="0.3">
      <c r="B1755" s="329" t="s">
        <v>1087</v>
      </c>
      <c r="C1755" s="270" t="s">
        <v>806</v>
      </c>
      <c r="D1755" s="306" t="s">
        <v>66</v>
      </c>
      <c r="E1755" s="322" t="s">
        <v>67</v>
      </c>
      <c r="F1755" s="322" t="s">
        <v>132</v>
      </c>
      <c r="G1755" s="323" t="s">
        <v>704</v>
      </c>
      <c r="H1755" s="306" t="s">
        <v>70</v>
      </c>
      <c r="I1755" s="270" t="s">
        <v>98</v>
      </c>
      <c r="J1755" s="20" t="s">
        <v>113</v>
      </c>
      <c r="K1755" s="27" t="s">
        <v>114</v>
      </c>
      <c r="L1755" s="27" t="s">
        <v>115</v>
      </c>
      <c r="M1755" s="27">
        <v>2</v>
      </c>
      <c r="N1755" s="326" t="s">
        <v>707</v>
      </c>
      <c r="O1755" s="306" t="s">
        <v>811</v>
      </c>
      <c r="P1755" s="306" t="s">
        <v>75</v>
      </c>
      <c r="Q1755" s="306" t="s">
        <v>76</v>
      </c>
      <c r="R1755" s="306" t="s">
        <v>77</v>
      </c>
      <c r="S1755" s="270" t="s">
        <v>109</v>
      </c>
      <c r="T1755" s="327">
        <f>+V1755+Y1755</f>
        <v>151940</v>
      </c>
      <c r="U1755" s="328" t="s">
        <v>98</v>
      </c>
      <c r="V1755" s="295">
        <v>129149</v>
      </c>
      <c r="W1755" s="279" t="s">
        <v>98</v>
      </c>
      <c r="X1755" s="279" t="s">
        <v>98</v>
      </c>
      <c r="Y1755" s="295">
        <v>22791</v>
      </c>
      <c r="Z1755" s="279" t="s">
        <v>98</v>
      </c>
      <c r="AA1755" s="279" t="s">
        <v>98</v>
      </c>
      <c r="AB1755" s="295">
        <v>12319.46</v>
      </c>
      <c r="AC1755" s="279" t="s">
        <v>80</v>
      </c>
      <c r="AD1755" s="279" t="s">
        <v>98</v>
      </c>
      <c r="AE1755" s="403">
        <f>+V1755+Y1755</f>
        <v>151940</v>
      </c>
      <c r="AF1755" s="270" t="s">
        <v>98</v>
      </c>
      <c r="AG1755" s="279" t="s">
        <v>33</v>
      </c>
      <c r="AH1755" s="309" t="s">
        <v>158</v>
      </c>
      <c r="AI1755" s="309" t="s">
        <v>160</v>
      </c>
      <c r="AJ1755" s="270"/>
    </row>
    <row r="1756" spans="1:36" ht="55.2" x14ac:dyDescent="0.3">
      <c r="B1756" s="469"/>
      <c r="C1756" s="270"/>
      <c r="D1756" s="307"/>
      <c r="E1756" s="322"/>
      <c r="F1756" s="322"/>
      <c r="G1756" s="323"/>
      <c r="H1756" s="307"/>
      <c r="I1756" s="270"/>
      <c r="J1756" s="20" t="s">
        <v>116</v>
      </c>
      <c r="K1756" s="27" t="s">
        <v>117</v>
      </c>
      <c r="L1756" s="27" t="s">
        <v>85</v>
      </c>
      <c r="M1756" s="27">
        <v>2</v>
      </c>
      <c r="N1756" s="326"/>
      <c r="O1756" s="307"/>
      <c r="P1756" s="307"/>
      <c r="Q1756" s="307"/>
      <c r="R1756" s="307"/>
      <c r="S1756" s="270"/>
      <c r="T1756" s="270"/>
      <c r="U1756" s="329"/>
      <c r="V1756" s="295"/>
      <c r="W1756" s="279"/>
      <c r="X1756" s="279"/>
      <c r="Y1756" s="295"/>
      <c r="Z1756" s="279"/>
      <c r="AA1756" s="279"/>
      <c r="AB1756" s="295"/>
      <c r="AC1756" s="279"/>
      <c r="AD1756" s="279"/>
      <c r="AE1756" s="279"/>
      <c r="AF1756" s="270"/>
      <c r="AG1756" s="279"/>
      <c r="AH1756" s="324"/>
      <c r="AI1756" s="324"/>
      <c r="AJ1756" s="270"/>
    </row>
    <row r="1757" spans="1:36" ht="41.4" x14ac:dyDescent="0.3">
      <c r="B1757" s="469"/>
      <c r="C1757" s="270"/>
      <c r="D1757" s="307"/>
      <c r="E1757" s="322"/>
      <c r="F1757" s="322"/>
      <c r="G1757" s="323"/>
      <c r="H1757" s="307"/>
      <c r="I1757" s="270"/>
      <c r="J1757" s="20" t="s">
        <v>208</v>
      </c>
      <c r="K1757" s="27" t="s">
        <v>118</v>
      </c>
      <c r="L1757" s="27" t="s">
        <v>119</v>
      </c>
      <c r="M1757" s="27">
        <v>2</v>
      </c>
      <c r="N1757" s="326"/>
      <c r="O1757" s="307"/>
      <c r="P1757" s="307"/>
      <c r="Q1757" s="307"/>
      <c r="R1757" s="307"/>
      <c r="S1757" s="270"/>
      <c r="T1757" s="270"/>
      <c r="U1757" s="329"/>
      <c r="V1757" s="295"/>
      <c r="W1757" s="279"/>
      <c r="X1757" s="279"/>
      <c r="Y1757" s="295"/>
      <c r="Z1757" s="279"/>
      <c r="AA1757" s="279"/>
      <c r="AB1757" s="295"/>
      <c r="AC1757" s="279"/>
      <c r="AD1757" s="279"/>
      <c r="AE1757" s="279"/>
      <c r="AF1757" s="270"/>
      <c r="AG1757" s="279"/>
      <c r="AH1757" s="324"/>
      <c r="AI1757" s="324"/>
      <c r="AJ1757" s="270"/>
    </row>
    <row r="1758" spans="1:36" ht="27.6" x14ac:dyDescent="0.3">
      <c r="B1758" s="469"/>
      <c r="C1758" s="270"/>
      <c r="D1758" s="308"/>
      <c r="E1758" s="322"/>
      <c r="F1758" s="322"/>
      <c r="G1758" s="323"/>
      <c r="H1758" s="308"/>
      <c r="I1758" s="270"/>
      <c r="J1758" s="20" t="s">
        <v>120</v>
      </c>
      <c r="K1758" s="27" t="s">
        <v>121</v>
      </c>
      <c r="L1758" s="27" t="s">
        <v>119</v>
      </c>
      <c r="M1758" s="27">
        <v>2</v>
      </c>
      <c r="N1758" s="326"/>
      <c r="O1758" s="308"/>
      <c r="P1758" s="308"/>
      <c r="Q1758" s="308"/>
      <c r="R1758" s="308"/>
      <c r="S1758" s="270"/>
      <c r="T1758" s="270"/>
      <c r="U1758" s="329"/>
      <c r="V1758" s="295"/>
      <c r="W1758" s="279"/>
      <c r="X1758" s="279"/>
      <c r="Y1758" s="295"/>
      <c r="Z1758" s="279"/>
      <c r="AA1758" s="279"/>
      <c r="AB1758" s="295"/>
      <c r="AC1758" s="279"/>
      <c r="AD1758" s="279"/>
      <c r="AE1758" s="279"/>
      <c r="AF1758" s="270"/>
      <c r="AG1758" s="279"/>
      <c r="AH1758" s="324"/>
      <c r="AI1758" s="324"/>
      <c r="AJ1758" s="270"/>
    </row>
    <row r="1759" spans="1:36" ht="151.80000000000001" x14ac:dyDescent="0.3">
      <c r="B1759" s="7" t="s">
        <v>1247</v>
      </c>
      <c r="C1759" s="27" t="s">
        <v>807</v>
      </c>
      <c r="D1759" s="27" t="s">
        <v>88</v>
      </c>
      <c r="E1759" s="161" t="s">
        <v>67</v>
      </c>
      <c r="F1759" s="208" t="s">
        <v>134</v>
      </c>
      <c r="G1759" s="213" t="s">
        <v>1082</v>
      </c>
      <c r="H1759" s="27" t="s">
        <v>70</v>
      </c>
      <c r="I1759" s="27" t="s">
        <v>98</v>
      </c>
      <c r="J1759" s="20" t="s">
        <v>127</v>
      </c>
      <c r="K1759" s="74" t="s">
        <v>638</v>
      </c>
      <c r="L1759" s="27" t="s">
        <v>85</v>
      </c>
      <c r="M1759" s="27">
        <v>8</v>
      </c>
      <c r="N1759" s="158" t="s">
        <v>707</v>
      </c>
      <c r="O1759" s="27" t="s">
        <v>804</v>
      </c>
      <c r="P1759" s="27" t="s">
        <v>75</v>
      </c>
      <c r="Q1759" s="27" t="s">
        <v>76</v>
      </c>
      <c r="R1759" s="27" t="s">
        <v>77</v>
      </c>
      <c r="S1759" s="27" t="s">
        <v>109</v>
      </c>
      <c r="T1759" s="211">
        <f>+V1759+Y1759</f>
        <v>77040</v>
      </c>
      <c r="U1759" s="27" t="s">
        <v>98</v>
      </c>
      <c r="V1759" s="212">
        <v>65484</v>
      </c>
      <c r="W1759" s="158" t="s">
        <v>98</v>
      </c>
      <c r="X1759" s="158" t="s">
        <v>98</v>
      </c>
      <c r="Y1759" s="212">
        <v>11556</v>
      </c>
      <c r="Z1759" s="158" t="s">
        <v>98</v>
      </c>
      <c r="AA1759" s="158" t="s">
        <v>98</v>
      </c>
      <c r="AB1759" s="212">
        <v>6246.49</v>
      </c>
      <c r="AC1759" s="212" t="s">
        <v>149</v>
      </c>
      <c r="AD1759" s="158" t="s">
        <v>98</v>
      </c>
      <c r="AE1759" s="212">
        <f>+V1759+Y1759</f>
        <v>77040</v>
      </c>
      <c r="AF1759" s="158" t="s">
        <v>98</v>
      </c>
      <c r="AG1759" s="212" t="s">
        <v>33</v>
      </c>
      <c r="AH1759" s="209" t="s">
        <v>250</v>
      </c>
      <c r="AI1759" s="210" t="s">
        <v>252</v>
      </c>
      <c r="AJ1759" s="111"/>
    </row>
    <row r="1760" spans="1:36" ht="56.1" customHeight="1" x14ac:dyDescent="0.3">
      <c r="B1760" s="238" t="s">
        <v>983</v>
      </c>
      <c r="C1760" s="231" t="s">
        <v>805</v>
      </c>
      <c r="D1760" s="231" t="s">
        <v>88</v>
      </c>
      <c r="E1760" s="226" t="s">
        <v>67</v>
      </c>
      <c r="F1760" s="235" t="s">
        <v>134</v>
      </c>
      <c r="G1760" s="237" t="s">
        <v>978</v>
      </c>
      <c r="H1760" s="231" t="s">
        <v>70</v>
      </c>
      <c r="I1760" s="238" t="s">
        <v>98</v>
      </c>
      <c r="J1760" s="11" t="s">
        <v>709</v>
      </c>
      <c r="K1760" s="80" t="s">
        <v>710</v>
      </c>
      <c r="L1760" s="86" t="s">
        <v>715</v>
      </c>
      <c r="M1760" s="52">
        <v>40</v>
      </c>
      <c r="N1760" s="239" t="s">
        <v>707</v>
      </c>
      <c r="O1760" s="231" t="s">
        <v>804</v>
      </c>
      <c r="P1760" s="231" t="s">
        <v>75</v>
      </c>
      <c r="Q1760" s="231" t="s">
        <v>76</v>
      </c>
      <c r="R1760" s="231" t="s">
        <v>77</v>
      </c>
      <c r="S1760" s="238" t="s">
        <v>109</v>
      </c>
      <c r="T1760" s="240">
        <f>+V1760+Y1760</f>
        <v>95367</v>
      </c>
      <c r="U1760" s="238" t="s">
        <v>98</v>
      </c>
      <c r="V1760" s="250">
        <v>81061.95</v>
      </c>
      <c r="W1760" s="239" t="s">
        <v>98</v>
      </c>
      <c r="X1760" s="239" t="s">
        <v>98</v>
      </c>
      <c r="Y1760" s="250">
        <v>14305.05</v>
      </c>
      <c r="Z1760" s="239" t="s">
        <v>98</v>
      </c>
      <c r="AA1760" s="239" t="s">
        <v>98</v>
      </c>
      <c r="AB1760" s="250">
        <v>7732.46</v>
      </c>
      <c r="AC1760" s="250" t="s">
        <v>149</v>
      </c>
      <c r="AD1760" s="239" t="s">
        <v>98</v>
      </c>
      <c r="AE1760" s="250">
        <f>+V1760+Y1760</f>
        <v>95367</v>
      </c>
      <c r="AF1760" s="239" t="s">
        <v>98</v>
      </c>
      <c r="AG1760" s="250" t="s">
        <v>33</v>
      </c>
      <c r="AH1760" s="250" t="s">
        <v>250</v>
      </c>
      <c r="AI1760" s="250" t="s">
        <v>252</v>
      </c>
      <c r="AJ1760" s="240"/>
    </row>
    <row r="1761" spans="2:36" ht="81" customHeight="1" x14ac:dyDescent="0.3">
      <c r="B1761" s="265"/>
      <c r="C1761" s="232"/>
      <c r="D1761" s="232"/>
      <c r="E1761" s="234"/>
      <c r="F1761" s="235"/>
      <c r="G1761" s="237"/>
      <c r="H1761" s="232"/>
      <c r="I1761" s="238"/>
      <c r="J1761" s="11" t="s">
        <v>111</v>
      </c>
      <c r="K1761" s="80" t="s">
        <v>712</v>
      </c>
      <c r="L1761" s="7" t="s">
        <v>85</v>
      </c>
      <c r="M1761" s="52">
        <v>1</v>
      </c>
      <c r="N1761" s="239"/>
      <c r="O1761" s="232"/>
      <c r="P1761" s="232"/>
      <c r="Q1761" s="232"/>
      <c r="R1761" s="232"/>
      <c r="S1761" s="238"/>
      <c r="T1761" s="238"/>
      <c r="U1761" s="238"/>
      <c r="V1761" s="239"/>
      <c r="W1761" s="239"/>
      <c r="X1761" s="239"/>
      <c r="Y1761" s="239"/>
      <c r="Z1761" s="239"/>
      <c r="AA1761" s="239"/>
      <c r="AB1761" s="239"/>
      <c r="AC1761" s="239"/>
      <c r="AD1761" s="239"/>
      <c r="AE1761" s="239"/>
      <c r="AF1761" s="239"/>
      <c r="AG1761" s="239"/>
      <c r="AH1761" s="239"/>
      <c r="AI1761" s="239"/>
      <c r="AJ1761" s="238"/>
    </row>
    <row r="1762" spans="2:36" ht="73.5" customHeight="1" x14ac:dyDescent="0.3">
      <c r="B1762" s="265"/>
      <c r="C1762" s="233"/>
      <c r="D1762" s="233"/>
      <c r="E1762" s="273"/>
      <c r="F1762" s="235"/>
      <c r="G1762" s="237"/>
      <c r="H1762" s="233"/>
      <c r="I1762" s="238"/>
      <c r="J1762" s="11" t="s">
        <v>127</v>
      </c>
      <c r="K1762" s="80" t="s">
        <v>638</v>
      </c>
      <c r="L1762" s="7" t="s">
        <v>85</v>
      </c>
      <c r="M1762" s="7">
        <v>38</v>
      </c>
      <c r="N1762" s="239"/>
      <c r="O1762" s="233"/>
      <c r="P1762" s="233"/>
      <c r="Q1762" s="233"/>
      <c r="R1762" s="233"/>
      <c r="S1762" s="238"/>
      <c r="T1762" s="238"/>
      <c r="U1762" s="238"/>
      <c r="V1762" s="239"/>
      <c r="W1762" s="239"/>
      <c r="X1762" s="239"/>
      <c r="Y1762" s="239"/>
      <c r="Z1762" s="239"/>
      <c r="AA1762" s="239"/>
      <c r="AB1762" s="239"/>
      <c r="AC1762" s="239"/>
      <c r="AD1762" s="239"/>
      <c r="AE1762" s="239"/>
      <c r="AF1762" s="239"/>
      <c r="AG1762" s="239"/>
      <c r="AH1762" s="239"/>
      <c r="AI1762" s="239"/>
      <c r="AJ1762" s="238"/>
    </row>
    <row r="1763" spans="2:36" ht="47.7" customHeight="1" x14ac:dyDescent="0.3">
      <c r="B1763" s="329" t="s">
        <v>1116</v>
      </c>
      <c r="C1763" s="270" t="s">
        <v>806</v>
      </c>
      <c r="D1763" s="306" t="s">
        <v>66</v>
      </c>
      <c r="E1763" s="322" t="s">
        <v>67</v>
      </c>
      <c r="F1763" s="322" t="s">
        <v>132</v>
      </c>
      <c r="G1763" s="323" t="s">
        <v>704</v>
      </c>
      <c r="H1763" s="306" t="s">
        <v>70</v>
      </c>
      <c r="I1763" s="270" t="s">
        <v>98</v>
      </c>
      <c r="J1763" s="20" t="s">
        <v>113</v>
      </c>
      <c r="K1763" s="27" t="s">
        <v>114</v>
      </c>
      <c r="L1763" s="27" t="s">
        <v>115</v>
      </c>
      <c r="M1763" s="27">
        <v>2</v>
      </c>
      <c r="N1763" s="326" t="s">
        <v>707</v>
      </c>
      <c r="O1763" s="306" t="s">
        <v>811</v>
      </c>
      <c r="P1763" s="306" t="s">
        <v>75</v>
      </c>
      <c r="Q1763" s="306" t="s">
        <v>76</v>
      </c>
      <c r="R1763" s="306" t="s">
        <v>77</v>
      </c>
      <c r="S1763" s="270" t="s">
        <v>109</v>
      </c>
      <c r="T1763" s="327">
        <f>+V1763+Y1763</f>
        <v>151940</v>
      </c>
      <c r="U1763" s="328" t="s">
        <v>98</v>
      </c>
      <c r="V1763" s="295">
        <v>129149</v>
      </c>
      <c r="W1763" s="279" t="s">
        <v>98</v>
      </c>
      <c r="X1763" s="279" t="s">
        <v>98</v>
      </c>
      <c r="Y1763" s="295">
        <v>22791</v>
      </c>
      <c r="Z1763" s="279" t="s">
        <v>98</v>
      </c>
      <c r="AA1763" s="279" t="s">
        <v>98</v>
      </c>
      <c r="AB1763" s="295">
        <v>12319.46</v>
      </c>
      <c r="AC1763" s="279" t="s">
        <v>80</v>
      </c>
      <c r="AD1763" s="279" t="s">
        <v>98</v>
      </c>
      <c r="AE1763" s="403">
        <f>+V1763+Y1763</f>
        <v>151940</v>
      </c>
      <c r="AF1763" s="270" t="s">
        <v>98</v>
      </c>
      <c r="AG1763" s="279" t="s">
        <v>33</v>
      </c>
      <c r="AH1763" s="309" t="s">
        <v>250</v>
      </c>
      <c r="AI1763" s="309" t="s">
        <v>252</v>
      </c>
      <c r="AJ1763" s="270"/>
    </row>
    <row r="1764" spans="2:36" ht="55.2" x14ac:dyDescent="0.3">
      <c r="B1764" s="469"/>
      <c r="C1764" s="270"/>
      <c r="D1764" s="307"/>
      <c r="E1764" s="322"/>
      <c r="F1764" s="322"/>
      <c r="G1764" s="323"/>
      <c r="H1764" s="307"/>
      <c r="I1764" s="270"/>
      <c r="J1764" s="20" t="s">
        <v>116</v>
      </c>
      <c r="K1764" s="27" t="s">
        <v>117</v>
      </c>
      <c r="L1764" s="27" t="s">
        <v>85</v>
      </c>
      <c r="M1764" s="27">
        <v>2</v>
      </c>
      <c r="N1764" s="326"/>
      <c r="O1764" s="307"/>
      <c r="P1764" s="307"/>
      <c r="Q1764" s="307"/>
      <c r="R1764" s="307"/>
      <c r="S1764" s="270"/>
      <c r="T1764" s="270"/>
      <c r="U1764" s="329"/>
      <c r="V1764" s="295"/>
      <c r="W1764" s="279"/>
      <c r="X1764" s="279"/>
      <c r="Y1764" s="295"/>
      <c r="Z1764" s="279"/>
      <c r="AA1764" s="279"/>
      <c r="AB1764" s="295"/>
      <c r="AC1764" s="279"/>
      <c r="AD1764" s="279"/>
      <c r="AE1764" s="279"/>
      <c r="AF1764" s="270"/>
      <c r="AG1764" s="279"/>
      <c r="AH1764" s="324"/>
      <c r="AI1764" s="324"/>
      <c r="AJ1764" s="270"/>
    </row>
    <row r="1765" spans="2:36" ht="41.4" x14ac:dyDescent="0.3">
      <c r="B1765" s="469"/>
      <c r="C1765" s="270"/>
      <c r="D1765" s="307"/>
      <c r="E1765" s="322"/>
      <c r="F1765" s="322"/>
      <c r="G1765" s="323"/>
      <c r="H1765" s="307"/>
      <c r="I1765" s="270"/>
      <c r="J1765" s="20" t="s">
        <v>208</v>
      </c>
      <c r="K1765" s="27" t="s">
        <v>118</v>
      </c>
      <c r="L1765" s="27" t="s">
        <v>119</v>
      </c>
      <c r="M1765" s="27">
        <v>2</v>
      </c>
      <c r="N1765" s="326"/>
      <c r="O1765" s="307"/>
      <c r="P1765" s="307"/>
      <c r="Q1765" s="307"/>
      <c r="R1765" s="307"/>
      <c r="S1765" s="270"/>
      <c r="T1765" s="270"/>
      <c r="U1765" s="329"/>
      <c r="V1765" s="295"/>
      <c r="W1765" s="279"/>
      <c r="X1765" s="279"/>
      <c r="Y1765" s="295"/>
      <c r="Z1765" s="279"/>
      <c r="AA1765" s="279"/>
      <c r="AB1765" s="295"/>
      <c r="AC1765" s="279"/>
      <c r="AD1765" s="279"/>
      <c r="AE1765" s="279"/>
      <c r="AF1765" s="270"/>
      <c r="AG1765" s="279"/>
      <c r="AH1765" s="324"/>
      <c r="AI1765" s="324"/>
      <c r="AJ1765" s="270"/>
    </row>
    <row r="1766" spans="2:36" ht="27.6" x14ac:dyDescent="0.3">
      <c r="B1766" s="469"/>
      <c r="C1766" s="270"/>
      <c r="D1766" s="308"/>
      <c r="E1766" s="322"/>
      <c r="F1766" s="322"/>
      <c r="G1766" s="323"/>
      <c r="H1766" s="308"/>
      <c r="I1766" s="270"/>
      <c r="J1766" s="20" t="s">
        <v>120</v>
      </c>
      <c r="K1766" s="27" t="s">
        <v>121</v>
      </c>
      <c r="L1766" s="27" t="s">
        <v>119</v>
      </c>
      <c r="M1766" s="27">
        <v>2</v>
      </c>
      <c r="N1766" s="326"/>
      <c r="O1766" s="308"/>
      <c r="P1766" s="308"/>
      <c r="Q1766" s="308"/>
      <c r="R1766" s="308"/>
      <c r="S1766" s="270"/>
      <c r="T1766" s="270"/>
      <c r="U1766" s="329"/>
      <c r="V1766" s="295"/>
      <c r="W1766" s="279"/>
      <c r="X1766" s="279"/>
      <c r="Y1766" s="295"/>
      <c r="Z1766" s="279"/>
      <c r="AA1766" s="279"/>
      <c r="AB1766" s="295"/>
      <c r="AC1766" s="279"/>
      <c r="AD1766" s="279"/>
      <c r="AE1766" s="279"/>
      <c r="AF1766" s="270"/>
      <c r="AG1766" s="279"/>
      <c r="AH1766" s="325"/>
      <c r="AI1766" s="325"/>
      <c r="AJ1766" s="270"/>
    </row>
    <row r="1767" spans="2:36" ht="130.19999999999999" customHeight="1" x14ac:dyDescent="0.3">
      <c r="B1767" s="265" t="s">
        <v>984</v>
      </c>
      <c r="C1767" s="231" t="s">
        <v>803</v>
      </c>
      <c r="D1767" s="231" t="s">
        <v>88</v>
      </c>
      <c r="E1767" s="226" t="s">
        <v>67</v>
      </c>
      <c r="F1767" s="235" t="s">
        <v>134</v>
      </c>
      <c r="G1767" s="237" t="s">
        <v>978</v>
      </c>
      <c r="H1767" s="231" t="s">
        <v>70</v>
      </c>
      <c r="I1767" s="238" t="s">
        <v>98</v>
      </c>
      <c r="J1767" s="11" t="s">
        <v>709</v>
      </c>
      <c r="K1767" s="80" t="s">
        <v>710</v>
      </c>
      <c r="L1767" s="86" t="s">
        <v>715</v>
      </c>
      <c r="M1767" s="52">
        <v>40</v>
      </c>
      <c r="N1767" s="239" t="s">
        <v>707</v>
      </c>
      <c r="O1767" s="231" t="s">
        <v>804</v>
      </c>
      <c r="P1767" s="231" t="s">
        <v>75</v>
      </c>
      <c r="Q1767" s="231" t="s">
        <v>76</v>
      </c>
      <c r="R1767" s="231" t="s">
        <v>77</v>
      </c>
      <c r="S1767" s="238" t="s">
        <v>109</v>
      </c>
      <c r="T1767" s="240">
        <f>+V1767+Y1767</f>
        <v>178817.9</v>
      </c>
      <c r="U1767" s="238" t="s">
        <v>98</v>
      </c>
      <c r="V1767" s="250">
        <v>151995.21</v>
      </c>
      <c r="W1767" s="250" t="s">
        <v>98</v>
      </c>
      <c r="X1767" s="250" t="s">
        <v>98</v>
      </c>
      <c r="Y1767" s="250">
        <v>26822.69</v>
      </c>
      <c r="Z1767" s="250" t="s">
        <v>98</v>
      </c>
      <c r="AA1767" s="239" t="s">
        <v>98</v>
      </c>
      <c r="AB1767" s="239">
        <v>14498.75</v>
      </c>
      <c r="AC1767" s="239" t="s">
        <v>149</v>
      </c>
      <c r="AD1767" s="239" t="s">
        <v>98</v>
      </c>
      <c r="AE1767" s="250">
        <f>+V1767+Y1767</f>
        <v>178817.9</v>
      </c>
      <c r="AF1767" s="239" t="s">
        <v>98</v>
      </c>
      <c r="AG1767" s="239" t="s">
        <v>33</v>
      </c>
      <c r="AH1767" s="247" t="s">
        <v>250</v>
      </c>
      <c r="AI1767" s="247" t="s">
        <v>252</v>
      </c>
      <c r="AJ1767" s="239"/>
    </row>
    <row r="1768" spans="2:36" ht="68.7" customHeight="1" x14ac:dyDescent="0.3">
      <c r="B1768" s="265"/>
      <c r="C1768" s="232"/>
      <c r="D1768" s="232"/>
      <c r="E1768" s="234"/>
      <c r="F1768" s="235"/>
      <c r="G1768" s="237"/>
      <c r="H1768" s="232"/>
      <c r="I1768" s="238"/>
      <c r="J1768" s="11" t="s">
        <v>111</v>
      </c>
      <c r="K1768" s="80" t="s">
        <v>712</v>
      </c>
      <c r="L1768" s="7" t="s">
        <v>85</v>
      </c>
      <c r="M1768" s="52">
        <v>2</v>
      </c>
      <c r="N1768" s="239"/>
      <c r="O1768" s="232"/>
      <c r="P1768" s="232"/>
      <c r="Q1768" s="232"/>
      <c r="R1768" s="232"/>
      <c r="S1768" s="238"/>
      <c r="T1768" s="238"/>
      <c r="U1768" s="238"/>
      <c r="V1768" s="250"/>
      <c r="W1768" s="250"/>
      <c r="X1768" s="250"/>
      <c r="Y1768" s="250"/>
      <c r="Z1768" s="250"/>
      <c r="AA1768" s="239"/>
      <c r="AB1768" s="239"/>
      <c r="AC1768" s="239"/>
      <c r="AD1768" s="239"/>
      <c r="AE1768" s="239"/>
      <c r="AF1768" s="239"/>
      <c r="AG1768" s="239"/>
      <c r="AH1768" s="248"/>
      <c r="AI1768" s="248"/>
      <c r="AJ1768" s="239"/>
    </row>
    <row r="1769" spans="2:36" ht="89.1" customHeight="1" x14ac:dyDescent="0.3">
      <c r="B1769" s="265"/>
      <c r="C1769" s="233"/>
      <c r="D1769" s="233"/>
      <c r="E1769" s="273"/>
      <c r="F1769" s="235"/>
      <c r="G1769" s="237"/>
      <c r="H1769" s="233"/>
      <c r="I1769" s="238"/>
      <c r="J1769" s="11" t="s">
        <v>127</v>
      </c>
      <c r="K1769" s="80" t="s">
        <v>638</v>
      </c>
      <c r="L1769" s="7" t="s">
        <v>85</v>
      </c>
      <c r="M1769" s="7">
        <v>104</v>
      </c>
      <c r="N1769" s="239"/>
      <c r="O1769" s="233"/>
      <c r="P1769" s="233"/>
      <c r="Q1769" s="233"/>
      <c r="R1769" s="233"/>
      <c r="S1769" s="238"/>
      <c r="T1769" s="238"/>
      <c r="U1769" s="238"/>
      <c r="V1769" s="250"/>
      <c r="W1769" s="250"/>
      <c r="X1769" s="250"/>
      <c r="Y1769" s="250"/>
      <c r="Z1769" s="250"/>
      <c r="AA1769" s="239"/>
      <c r="AB1769" s="239"/>
      <c r="AC1769" s="239"/>
      <c r="AD1769" s="239"/>
      <c r="AE1769" s="239"/>
      <c r="AF1769" s="239"/>
      <c r="AG1769" s="239"/>
      <c r="AH1769" s="249"/>
      <c r="AI1769" s="249"/>
      <c r="AJ1769" s="239"/>
    </row>
    <row r="1770" spans="2:36" ht="47.7" customHeight="1" x14ac:dyDescent="0.3">
      <c r="B1770" s="346" t="s">
        <v>1123</v>
      </c>
      <c r="C1770" s="238" t="s">
        <v>806</v>
      </c>
      <c r="D1770" s="231" t="s">
        <v>66</v>
      </c>
      <c r="E1770" s="227" t="s">
        <v>67</v>
      </c>
      <c r="F1770" s="227" t="s">
        <v>132</v>
      </c>
      <c r="G1770" s="235" t="s">
        <v>704</v>
      </c>
      <c r="H1770" s="231" t="s">
        <v>70</v>
      </c>
      <c r="I1770" s="238" t="s">
        <v>98</v>
      </c>
      <c r="J1770" s="11" t="s">
        <v>113</v>
      </c>
      <c r="K1770" s="7" t="s">
        <v>114</v>
      </c>
      <c r="L1770" s="7" t="s">
        <v>115</v>
      </c>
      <c r="M1770" s="7">
        <v>2</v>
      </c>
      <c r="N1770" s="294" t="s">
        <v>707</v>
      </c>
      <c r="O1770" s="231" t="s">
        <v>811</v>
      </c>
      <c r="P1770" s="231" t="s">
        <v>75</v>
      </c>
      <c r="Q1770" s="231" t="s">
        <v>76</v>
      </c>
      <c r="R1770" s="231" t="s">
        <v>77</v>
      </c>
      <c r="S1770" s="238" t="s">
        <v>109</v>
      </c>
      <c r="T1770" s="240">
        <f>+V1770+Y1770</f>
        <v>151940</v>
      </c>
      <c r="U1770" s="347" t="s">
        <v>98</v>
      </c>
      <c r="V1770" s="278">
        <v>129149</v>
      </c>
      <c r="W1770" s="239" t="s">
        <v>98</v>
      </c>
      <c r="X1770" s="239" t="s">
        <v>98</v>
      </c>
      <c r="Y1770" s="278">
        <v>22791</v>
      </c>
      <c r="Z1770" s="239" t="s">
        <v>98</v>
      </c>
      <c r="AA1770" s="239" t="s">
        <v>98</v>
      </c>
      <c r="AB1770" s="278">
        <v>12319.46</v>
      </c>
      <c r="AC1770" s="239" t="s">
        <v>80</v>
      </c>
      <c r="AD1770" s="239" t="s">
        <v>98</v>
      </c>
      <c r="AE1770" s="250">
        <f>+V1770+Y1770</f>
        <v>151940</v>
      </c>
      <c r="AF1770" s="238" t="s">
        <v>98</v>
      </c>
      <c r="AG1770" s="239" t="s">
        <v>33</v>
      </c>
      <c r="AH1770" s="247" t="s">
        <v>166</v>
      </c>
      <c r="AI1770" s="247" t="s">
        <v>1115</v>
      </c>
      <c r="AJ1770" s="238"/>
    </row>
    <row r="1771" spans="2:36" ht="55.2" x14ac:dyDescent="0.3">
      <c r="B1771" s="346"/>
      <c r="C1771" s="238"/>
      <c r="D1771" s="232"/>
      <c r="E1771" s="227"/>
      <c r="F1771" s="227"/>
      <c r="G1771" s="235"/>
      <c r="H1771" s="232"/>
      <c r="I1771" s="238"/>
      <c r="J1771" s="11" t="s">
        <v>116</v>
      </c>
      <c r="K1771" s="7" t="s">
        <v>117</v>
      </c>
      <c r="L1771" s="7" t="s">
        <v>85</v>
      </c>
      <c r="M1771" s="7">
        <v>2</v>
      </c>
      <c r="N1771" s="294"/>
      <c r="O1771" s="232"/>
      <c r="P1771" s="232"/>
      <c r="Q1771" s="232"/>
      <c r="R1771" s="232"/>
      <c r="S1771" s="238"/>
      <c r="T1771" s="238"/>
      <c r="U1771" s="277"/>
      <c r="V1771" s="278"/>
      <c r="W1771" s="239"/>
      <c r="X1771" s="239"/>
      <c r="Y1771" s="278"/>
      <c r="Z1771" s="239"/>
      <c r="AA1771" s="239"/>
      <c r="AB1771" s="278"/>
      <c r="AC1771" s="239"/>
      <c r="AD1771" s="239"/>
      <c r="AE1771" s="239"/>
      <c r="AF1771" s="238"/>
      <c r="AG1771" s="239"/>
      <c r="AH1771" s="248"/>
      <c r="AI1771" s="248"/>
      <c r="AJ1771" s="238"/>
    </row>
    <row r="1772" spans="2:36" ht="41.4" x14ac:dyDescent="0.3">
      <c r="B1772" s="346"/>
      <c r="C1772" s="238"/>
      <c r="D1772" s="232"/>
      <c r="E1772" s="227"/>
      <c r="F1772" s="227"/>
      <c r="G1772" s="235"/>
      <c r="H1772" s="232"/>
      <c r="I1772" s="238"/>
      <c r="J1772" s="11" t="s">
        <v>208</v>
      </c>
      <c r="K1772" s="7" t="s">
        <v>118</v>
      </c>
      <c r="L1772" s="7" t="s">
        <v>119</v>
      </c>
      <c r="M1772" s="7">
        <v>2</v>
      </c>
      <c r="N1772" s="294"/>
      <c r="O1772" s="232"/>
      <c r="P1772" s="232"/>
      <c r="Q1772" s="232"/>
      <c r="R1772" s="232"/>
      <c r="S1772" s="238"/>
      <c r="T1772" s="238"/>
      <c r="U1772" s="277"/>
      <c r="V1772" s="278"/>
      <c r="W1772" s="239"/>
      <c r="X1772" s="239"/>
      <c r="Y1772" s="278"/>
      <c r="Z1772" s="239"/>
      <c r="AA1772" s="239"/>
      <c r="AB1772" s="278"/>
      <c r="AC1772" s="239"/>
      <c r="AD1772" s="239"/>
      <c r="AE1772" s="239"/>
      <c r="AF1772" s="238"/>
      <c r="AG1772" s="239"/>
      <c r="AH1772" s="248"/>
      <c r="AI1772" s="248"/>
      <c r="AJ1772" s="238"/>
    </row>
    <row r="1773" spans="2:36" ht="27.6" x14ac:dyDescent="0.3">
      <c r="B1773" s="346"/>
      <c r="C1773" s="238"/>
      <c r="D1773" s="233"/>
      <c r="E1773" s="227"/>
      <c r="F1773" s="227"/>
      <c r="G1773" s="235"/>
      <c r="H1773" s="233"/>
      <c r="I1773" s="238"/>
      <c r="J1773" s="11" t="s">
        <v>120</v>
      </c>
      <c r="K1773" s="7" t="s">
        <v>121</v>
      </c>
      <c r="L1773" s="7" t="s">
        <v>119</v>
      </c>
      <c r="M1773" s="7">
        <v>2</v>
      </c>
      <c r="N1773" s="294"/>
      <c r="O1773" s="233"/>
      <c r="P1773" s="233"/>
      <c r="Q1773" s="233"/>
      <c r="R1773" s="233"/>
      <c r="S1773" s="238"/>
      <c r="T1773" s="238"/>
      <c r="U1773" s="277"/>
      <c r="V1773" s="278"/>
      <c r="W1773" s="239"/>
      <c r="X1773" s="239"/>
      <c r="Y1773" s="278"/>
      <c r="Z1773" s="239"/>
      <c r="AA1773" s="239"/>
      <c r="AB1773" s="278"/>
      <c r="AC1773" s="239"/>
      <c r="AD1773" s="239"/>
      <c r="AE1773" s="239"/>
      <c r="AF1773" s="238"/>
      <c r="AG1773" s="239"/>
      <c r="AH1773" s="249"/>
      <c r="AI1773" s="249"/>
      <c r="AJ1773" s="238"/>
    </row>
    <row r="1774" spans="2:36" ht="47.7" customHeight="1" x14ac:dyDescent="0.3">
      <c r="B1774" s="346" t="s">
        <v>1203</v>
      </c>
      <c r="C1774" s="238" t="s">
        <v>806</v>
      </c>
      <c r="D1774" s="231" t="s">
        <v>66</v>
      </c>
      <c r="E1774" s="227" t="s">
        <v>67</v>
      </c>
      <c r="F1774" s="227" t="s">
        <v>132</v>
      </c>
      <c r="G1774" s="235" t="s">
        <v>704</v>
      </c>
      <c r="H1774" s="231" t="s">
        <v>70</v>
      </c>
      <c r="I1774" s="238" t="s">
        <v>98</v>
      </c>
      <c r="J1774" s="11" t="s">
        <v>113</v>
      </c>
      <c r="K1774" s="7" t="s">
        <v>114</v>
      </c>
      <c r="L1774" s="7" t="s">
        <v>115</v>
      </c>
      <c r="M1774" s="7">
        <v>1</v>
      </c>
      <c r="N1774" s="294" t="s">
        <v>707</v>
      </c>
      <c r="O1774" s="231" t="s">
        <v>811</v>
      </c>
      <c r="P1774" s="231" t="s">
        <v>75</v>
      </c>
      <c r="Q1774" s="231" t="s">
        <v>76</v>
      </c>
      <c r="R1774" s="231" t="s">
        <v>77</v>
      </c>
      <c r="S1774" s="238" t="s">
        <v>109</v>
      </c>
      <c r="T1774" s="240">
        <f>+V1774+Y1774</f>
        <v>76505</v>
      </c>
      <c r="U1774" s="347" t="s">
        <v>98</v>
      </c>
      <c r="V1774" s="278">
        <v>65029.25</v>
      </c>
      <c r="W1774" s="239" t="s">
        <v>98</v>
      </c>
      <c r="X1774" s="239" t="s">
        <v>98</v>
      </c>
      <c r="Y1774" s="278">
        <v>11475.75</v>
      </c>
      <c r="Z1774" s="239" t="s">
        <v>98</v>
      </c>
      <c r="AA1774" s="239" t="s">
        <v>98</v>
      </c>
      <c r="AB1774" s="278">
        <v>6664.46</v>
      </c>
      <c r="AC1774" s="239" t="s">
        <v>80</v>
      </c>
      <c r="AD1774" s="239" t="s">
        <v>98</v>
      </c>
      <c r="AE1774" s="250">
        <f>+V1774+Y1774</f>
        <v>76505</v>
      </c>
      <c r="AF1774" s="238" t="s">
        <v>98</v>
      </c>
      <c r="AG1774" s="239" t="s">
        <v>33</v>
      </c>
      <c r="AH1774" s="247" t="s">
        <v>406</v>
      </c>
      <c r="AI1774" s="247" t="s">
        <v>1245</v>
      </c>
      <c r="AJ1774" s="238"/>
    </row>
    <row r="1775" spans="2:36" ht="55.2" x14ac:dyDescent="0.3">
      <c r="B1775" s="346"/>
      <c r="C1775" s="238"/>
      <c r="D1775" s="232"/>
      <c r="E1775" s="227"/>
      <c r="F1775" s="227"/>
      <c r="G1775" s="235"/>
      <c r="H1775" s="232"/>
      <c r="I1775" s="238"/>
      <c r="J1775" s="11" t="s">
        <v>116</v>
      </c>
      <c r="K1775" s="7" t="s">
        <v>117</v>
      </c>
      <c r="L1775" s="7" t="s">
        <v>85</v>
      </c>
      <c r="M1775" s="7">
        <v>1</v>
      </c>
      <c r="N1775" s="294"/>
      <c r="O1775" s="232"/>
      <c r="P1775" s="232"/>
      <c r="Q1775" s="232"/>
      <c r="R1775" s="232"/>
      <c r="S1775" s="238"/>
      <c r="T1775" s="238"/>
      <c r="U1775" s="277"/>
      <c r="V1775" s="278"/>
      <c r="W1775" s="239"/>
      <c r="X1775" s="239"/>
      <c r="Y1775" s="278"/>
      <c r="Z1775" s="239"/>
      <c r="AA1775" s="239"/>
      <c r="AB1775" s="278"/>
      <c r="AC1775" s="239"/>
      <c r="AD1775" s="239"/>
      <c r="AE1775" s="239"/>
      <c r="AF1775" s="238"/>
      <c r="AG1775" s="239"/>
      <c r="AH1775" s="248"/>
      <c r="AI1775" s="248"/>
      <c r="AJ1775" s="238"/>
    </row>
    <row r="1776" spans="2:36" ht="41.4" x14ac:dyDescent="0.3">
      <c r="B1776" s="346"/>
      <c r="C1776" s="238"/>
      <c r="D1776" s="232"/>
      <c r="E1776" s="227"/>
      <c r="F1776" s="227"/>
      <c r="G1776" s="235"/>
      <c r="H1776" s="232"/>
      <c r="I1776" s="238"/>
      <c r="J1776" s="11" t="s">
        <v>208</v>
      </c>
      <c r="K1776" s="7" t="s">
        <v>118</v>
      </c>
      <c r="L1776" s="7" t="s">
        <v>119</v>
      </c>
      <c r="M1776" s="7">
        <v>1</v>
      </c>
      <c r="N1776" s="294"/>
      <c r="O1776" s="232"/>
      <c r="P1776" s="232"/>
      <c r="Q1776" s="232"/>
      <c r="R1776" s="232"/>
      <c r="S1776" s="238"/>
      <c r="T1776" s="238"/>
      <c r="U1776" s="277"/>
      <c r="V1776" s="278"/>
      <c r="W1776" s="239"/>
      <c r="X1776" s="239"/>
      <c r="Y1776" s="278"/>
      <c r="Z1776" s="239"/>
      <c r="AA1776" s="239"/>
      <c r="AB1776" s="278"/>
      <c r="AC1776" s="239"/>
      <c r="AD1776" s="239"/>
      <c r="AE1776" s="239"/>
      <c r="AF1776" s="238"/>
      <c r="AG1776" s="239"/>
      <c r="AH1776" s="248"/>
      <c r="AI1776" s="248"/>
      <c r="AJ1776" s="238"/>
    </row>
    <row r="1777" spans="2:37" ht="27.6" x14ac:dyDescent="0.3">
      <c r="B1777" s="346"/>
      <c r="C1777" s="238"/>
      <c r="D1777" s="233"/>
      <c r="E1777" s="227"/>
      <c r="F1777" s="227"/>
      <c r="G1777" s="235"/>
      <c r="H1777" s="233"/>
      <c r="I1777" s="238"/>
      <c r="J1777" s="11" t="s">
        <v>120</v>
      </c>
      <c r="K1777" s="7" t="s">
        <v>121</v>
      </c>
      <c r="L1777" s="7" t="s">
        <v>119</v>
      </c>
      <c r="M1777" s="7">
        <v>1</v>
      </c>
      <c r="N1777" s="294"/>
      <c r="O1777" s="233"/>
      <c r="P1777" s="233"/>
      <c r="Q1777" s="233"/>
      <c r="R1777" s="233"/>
      <c r="S1777" s="238"/>
      <c r="T1777" s="238"/>
      <c r="U1777" s="277"/>
      <c r="V1777" s="278"/>
      <c r="W1777" s="239"/>
      <c r="X1777" s="239"/>
      <c r="Y1777" s="278"/>
      <c r="Z1777" s="239"/>
      <c r="AA1777" s="239"/>
      <c r="AB1777" s="278"/>
      <c r="AC1777" s="239"/>
      <c r="AD1777" s="239"/>
      <c r="AE1777" s="239"/>
      <c r="AF1777" s="238"/>
      <c r="AG1777" s="239"/>
      <c r="AH1777" s="249"/>
      <c r="AI1777" s="249"/>
      <c r="AJ1777" s="238"/>
    </row>
    <row r="1778" spans="2:37" ht="151.80000000000001" x14ac:dyDescent="0.3">
      <c r="B1778" s="7" t="s">
        <v>1246</v>
      </c>
      <c r="C1778" s="7" t="s">
        <v>807</v>
      </c>
      <c r="D1778" s="7" t="s">
        <v>88</v>
      </c>
      <c r="E1778" s="10" t="s">
        <v>67</v>
      </c>
      <c r="F1778" s="54" t="s">
        <v>134</v>
      </c>
      <c r="G1778" s="9" t="s">
        <v>978</v>
      </c>
      <c r="H1778" s="7" t="s">
        <v>70</v>
      </c>
      <c r="I1778" s="7" t="s">
        <v>98</v>
      </c>
      <c r="J1778" s="11" t="s">
        <v>127</v>
      </c>
      <c r="K1778" s="80" t="s">
        <v>638</v>
      </c>
      <c r="L1778" s="7" t="s">
        <v>85</v>
      </c>
      <c r="M1778" s="7">
        <v>8</v>
      </c>
      <c r="N1778" s="8" t="s">
        <v>707</v>
      </c>
      <c r="O1778" s="7" t="s">
        <v>804</v>
      </c>
      <c r="P1778" s="7" t="s">
        <v>75</v>
      </c>
      <c r="Q1778" s="7" t="s">
        <v>76</v>
      </c>
      <c r="R1778" s="7" t="s">
        <v>77</v>
      </c>
      <c r="S1778" s="7" t="s">
        <v>109</v>
      </c>
      <c r="T1778" s="111">
        <f>+V1778+Y1778</f>
        <v>77040</v>
      </c>
      <c r="U1778" s="7" t="s">
        <v>98</v>
      </c>
      <c r="V1778" s="219">
        <v>65484</v>
      </c>
      <c r="W1778" s="8" t="s">
        <v>98</v>
      </c>
      <c r="X1778" s="8" t="s">
        <v>98</v>
      </c>
      <c r="Y1778" s="219">
        <v>11556</v>
      </c>
      <c r="Z1778" s="8" t="s">
        <v>98</v>
      </c>
      <c r="AA1778" s="8" t="s">
        <v>98</v>
      </c>
      <c r="AB1778" s="219">
        <v>6246.49</v>
      </c>
      <c r="AC1778" s="219" t="s">
        <v>149</v>
      </c>
      <c r="AD1778" s="8" t="s">
        <v>98</v>
      </c>
      <c r="AE1778" s="219">
        <f>+V1778+Y1778</f>
        <v>77040</v>
      </c>
      <c r="AF1778" s="8" t="s">
        <v>98</v>
      </c>
      <c r="AG1778" s="219" t="s">
        <v>33</v>
      </c>
      <c r="AH1778" s="222" t="s">
        <v>406</v>
      </c>
      <c r="AI1778" s="222" t="s">
        <v>1245</v>
      </c>
      <c r="AJ1778" s="111"/>
    </row>
    <row r="1779" spans="2:37" x14ac:dyDescent="0.3">
      <c r="C1779" s="30"/>
      <c r="D1779" s="30"/>
      <c r="E1779" s="130"/>
      <c r="F1779" s="130"/>
      <c r="G1779" s="189"/>
      <c r="H1779" s="30"/>
      <c r="I1779" s="30"/>
      <c r="J1779" s="131"/>
      <c r="K1779" s="30"/>
      <c r="L1779" s="30"/>
      <c r="M1779" s="30"/>
      <c r="N1779" s="190"/>
      <c r="O1779" s="30"/>
      <c r="P1779" s="30"/>
      <c r="Q1779" s="30"/>
      <c r="R1779" s="30"/>
      <c r="S1779" s="30"/>
      <c r="T1779" s="30"/>
      <c r="U1779" s="134"/>
      <c r="V1779" s="136"/>
      <c r="W1779" s="133"/>
      <c r="X1779" s="133"/>
      <c r="Y1779" s="136"/>
      <c r="Z1779" s="133"/>
      <c r="AA1779" s="133"/>
      <c r="AB1779" s="136"/>
      <c r="AC1779" s="133"/>
      <c r="AD1779" s="133"/>
      <c r="AE1779" s="133"/>
      <c r="AF1779" s="30"/>
      <c r="AG1779" s="133"/>
      <c r="AH1779" s="223"/>
      <c r="AI1779" s="223"/>
      <c r="AJ1779" s="30"/>
    </row>
    <row r="1780" spans="2:37" x14ac:dyDescent="0.3">
      <c r="T1780" s="1"/>
      <c r="U1780" s="1"/>
      <c r="V1780" s="1"/>
      <c r="W1780" s="1"/>
      <c r="X1780" s="1"/>
      <c r="Y1780" s="1"/>
      <c r="Z1780" s="1"/>
      <c r="AH1780" s="223"/>
      <c r="AI1780" s="223"/>
    </row>
    <row r="1781" spans="2:37" x14ac:dyDescent="0.3">
      <c r="T1781" s="1"/>
      <c r="U1781" s="1"/>
      <c r="V1781" s="1"/>
      <c r="W1781" s="1"/>
      <c r="X1781" s="1"/>
      <c r="Y1781" s="1"/>
      <c r="Z1781" s="1"/>
      <c r="AH1781" s="223"/>
      <c r="AI1781" s="223"/>
      <c r="AK1781" s="30"/>
    </row>
    <row r="1782" spans="2:37" x14ac:dyDescent="0.3">
      <c r="D1782" s="126"/>
      <c r="H1782" s="126"/>
      <c r="I1782" s="126"/>
      <c r="T1782" s="1"/>
      <c r="U1782" s="1"/>
      <c r="V1782" s="1"/>
      <c r="W1782" s="1"/>
      <c r="X1782" s="1"/>
      <c r="Y1782" s="1"/>
      <c r="Z1782" s="1"/>
    </row>
    <row r="1783" spans="2:37" x14ac:dyDescent="0.3">
      <c r="B1783" s="129" t="s">
        <v>206</v>
      </c>
      <c r="C1783" s="30"/>
      <c r="D1783" s="130"/>
      <c r="E1783" s="130"/>
      <c r="F1783" s="131"/>
      <c r="G1783" s="130"/>
      <c r="H1783" s="30"/>
      <c r="I1783" s="132"/>
      <c r="J1783" s="133"/>
      <c r="K1783" s="134"/>
      <c r="P1783" s="30"/>
      <c r="Q1783" s="30"/>
      <c r="R1783" s="30"/>
      <c r="S1783" s="30"/>
      <c r="T1783" s="30"/>
      <c r="U1783" s="30"/>
      <c r="V1783" s="30"/>
      <c r="W1783" s="30"/>
      <c r="X1783" s="30"/>
      <c r="Y1783" s="30"/>
      <c r="Z1783" s="30"/>
      <c r="AA1783" s="135"/>
      <c r="AB1783" s="135"/>
      <c r="AC1783" s="133"/>
      <c r="AD1783" s="136"/>
      <c r="AE1783" s="136"/>
      <c r="AF1783" s="30"/>
      <c r="AG1783" s="133"/>
      <c r="AH1783" s="133"/>
      <c r="AI1783" s="133"/>
      <c r="AJ1783" s="30"/>
    </row>
    <row r="1784" spans="2:37" x14ac:dyDescent="0.3">
      <c r="B1784" s="137" t="s">
        <v>205</v>
      </c>
      <c r="C1784" s="30"/>
      <c r="D1784" s="130"/>
      <c r="E1784" s="130"/>
      <c r="F1784" s="131"/>
      <c r="G1784" s="130"/>
      <c r="H1784" s="30"/>
      <c r="I1784" s="30"/>
      <c r="J1784" s="138"/>
      <c r="K1784" s="30"/>
      <c r="P1784" s="134"/>
      <c r="Q1784" s="30"/>
      <c r="R1784" s="30"/>
      <c r="S1784" s="30"/>
      <c r="T1784" s="30"/>
      <c r="U1784" s="30"/>
      <c r="V1784" s="30"/>
      <c r="W1784" s="30"/>
      <c r="X1784" s="30"/>
      <c r="Y1784" s="30"/>
      <c r="Z1784" s="30"/>
      <c r="AA1784" s="135"/>
      <c r="AB1784" s="135"/>
      <c r="AC1784" s="136"/>
      <c r="AD1784" s="133"/>
      <c r="AE1784" s="136"/>
      <c r="AF1784" s="139"/>
      <c r="AG1784" s="133"/>
      <c r="AH1784" s="133"/>
      <c r="AI1784" s="133"/>
      <c r="AJ1784" s="30"/>
    </row>
    <row r="1785" spans="2:37" x14ac:dyDescent="0.3">
      <c r="B1785" s="130"/>
      <c r="C1785" s="30"/>
      <c r="D1785" s="130"/>
      <c r="E1785" s="130"/>
      <c r="F1785" s="131"/>
      <c r="G1785" s="130"/>
      <c r="H1785" s="30"/>
      <c r="I1785" s="132"/>
      <c r="J1785" s="133"/>
      <c r="K1785" s="134"/>
      <c r="P1785" s="30"/>
      <c r="Q1785" s="30"/>
      <c r="R1785" s="30"/>
      <c r="S1785" s="30"/>
      <c r="T1785" s="30"/>
      <c r="U1785" s="30"/>
      <c r="V1785" s="30"/>
      <c r="W1785" s="30"/>
      <c r="X1785" s="30"/>
      <c r="Y1785" s="30"/>
      <c r="Z1785" s="30"/>
      <c r="AA1785" s="135"/>
      <c r="AB1785" s="135"/>
      <c r="AC1785" s="133"/>
      <c r="AD1785" s="136"/>
      <c r="AE1785" s="136"/>
      <c r="AF1785" s="30"/>
      <c r="AG1785" s="133"/>
      <c r="AH1785" s="133"/>
      <c r="AI1785" s="133"/>
      <c r="AJ1785" s="30"/>
    </row>
    <row r="1786" spans="2:37" x14ac:dyDescent="0.3">
      <c r="B1786" s="129" t="s">
        <v>122</v>
      </c>
      <c r="C1786" s="140"/>
      <c r="D1786" s="141"/>
      <c r="E1786" s="141"/>
      <c r="F1786" s="89"/>
      <c r="G1786" s="129"/>
      <c r="H1786" s="140"/>
      <c r="I1786" s="142"/>
      <c r="J1786" s="143"/>
      <c r="K1786" s="89"/>
      <c r="P1786" s="89"/>
      <c r="Q1786" s="89"/>
      <c r="R1786" s="89"/>
      <c r="S1786" s="89"/>
      <c r="T1786" s="30"/>
      <c r="U1786" s="89"/>
      <c r="V1786" s="89"/>
      <c r="W1786" s="89"/>
      <c r="X1786" s="89"/>
      <c r="Y1786" s="89"/>
      <c r="Z1786" s="89"/>
      <c r="AA1786" s="144"/>
      <c r="AB1786" s="144"/>
      <c r="AC1786" s="143"/>
      <c r="AD1786" s="143"/>
      <c r="AE1786" s="143"/>
      <c r="AF1786" s="89"/>
      <c r="AG1786" s="143"/>
      <c r="AH1786" s="145"/>
      <c r="AI1786" s="145"/>
      <c r="AJ1786" s="89"/>
    </row>
    <row r="1787" spans="2:37" x14ac:dyDescent="0.3">
      <c r="B1787" s="129" t="s">
        <v>123</v>
      </c>
      <c r="C1787" s="140"/>
      <c r="D1787" s="141"/>
      <c r="E1787" s="141"/>
      <c r="F1787" s="89"/>
      <c r="G1787" s="129"/>
      <c r="H1787" s="140"/>
      <c r="I1787" s="142"/>
      <c r="J1787" s="143"/>
      <c r="K1787" s="89"/>
      <c r="P1787" s="89"/>
      <c r="Q1787" s="89"/>
      <c r="R1787" s="89"/>
      <c r="S1787" s="89"/>
      <c r="T1787" s="30"/>
      <c r="U1787" s="146"/>
      <c r="V1787" s="144"/>
      <c r="W1787" s="144"/>
      <c r="X1787" s="144"/>
      <c r="Y1787" s="144"/>
      <c r="Z1787" s="144"/>
      <c r="AA1787" s="144"/>
      <c r="AB1787" s="144"/>
      <c r="AC1787" s="143"/>
      <c r="AD1787" s="143"/>
      <c r="AE1787" s="143"/>
      <c r="AF1787" s="89"/>
      <c r="AG1787" s="143"/>
      <c r="AH1787" s="145"/>
      <c r="AI1787" s="145"/>
      <c r="AJ1787" s="89"/>
    </row>
    <row r="1788" spans="2:37" x14ac:dyDescent="0.3">
      <c r="B1788" s="147" t="s">
        <v>142</v>
      </c>
      <c r="D1788" s="126"/>
      <c r="F1788" s="1"/>
      <c r="G1788" s="147"/>
      <c r="H1788" s="125"/>
      <c r="I1788" s="124"/>
      <c r="J1788" s="127"/>
      <c r="K1788" s="1"/>
      <c r="T1788" s="30"/>
    </row>
    <row r="1789" spans="2:37" x14ac:dyDescent="0.3">
      <c r="B1789" s="147"/>
      <c r="D1789" s="126"/>
      <c r="F1789" s="1"/>
      <c r="G1789" s="147"/>
      <c r="H1789" s="125"/>
      <c r="I1789" s="124"/>
      <c r="J1789" s="127"/>
      <c r="K1789" s="1"/>
      <c r="T1789" s="30"/>
    </row>
    <row r="1790" spans="2:37" x14ac:dyDescent="0.3">
      <c r="B1790" s="129" t="s">
        <v>124</v>
      </c>
      <c r="C1790" s="140"/>
      <c r="D1790" s="141"/>
      <c r="E1790" s="141"/>
      <c r="F1790" s="89"/>
      <c r="G1790" s="129"/>
      <c r="H1790" s="140"/>
      <c r="I1790" s="142"/>
      <c r="J1790" s="145"/>
      <c r="K1790" s="140"/>
      <c r="P1790" s="140"/>
      <c r="Q1790" s="140"/>
      <c r="R1790" s="140"/>
      <c r="S1790" s="140"/>
      <c r="T1790" s="30"/>
      <c r="U1790" s="140"/>
      <c r="V1790" s="145"/>
      <c r="W1790" s="145"/>
      <c r="X1790" s="145"/>
      <c r="Y1790" s="145"/>
      <c r="Z1790" s="145"/>
      <c r="AA1790" s="145"/>
      <c r="AB1790" s="145"/>
      <c r="AC1790" s="145"/>
      <c r="AD1790" s="145"/>
      <c r="AE1790" s="145"/>
      <c r="AF1790" s="140"/>
      <c r="AG1790" s="145"/>
      <c r="AH1790" s="145"/>
      <c r="AI1790" s="145"/>
      <c r="AJ1790" s="140"/>
    </row>
  </sheetData>
  <autoFilter ref="A6:PZ1778" xr:uid="{00000000-0001-0000-0000-000000000000}"/>
  <mergeCells count="17160">
    <mergeCell ref="AD778:AD780"/>
    <mergeCell ref="AE778:AE780"/>
    <mergeCell ref="AF778:AF780"/>
    <mergeCell ref="AG778:AG780"/>
    <mergeCell ref="AH778:AH780"/>
    <mergeCell ref="AI778:AI780"/>
    <mergeCell ref="AJ778:AJ780"/>
    <mergeCell ref="AJ869:AJ871"/>
    <mergeCell ref="B872:B874"/>
    <mergeCell ref="C872:C874"/>
    <mergeCell ref="Z875:Z877"/>
    <mergeCell ref="AA875:AA877"/>
    <mergeCell ref="AB875:AB877"/>
    <mergeCell ref="AC875:AC877"/>
    <mergeCell ref="AD875:AD877"/>
    <mergeCell ref="AE875:AE877"/>
    <mergeCell ref="AF875:AF877"/>
    <mergeCell ref="AG875:AG877"/>
    <mergeCell ref="AH875:AH877"/>
    <mergeCell ref="AI875:AI877"/>
    <mergeCell ref="AJ875:AJ877"/>
    <mergeCell ref="S1061:S1063"/>
    <mergeCell ref="T1061:T1063"/>
    <mergeCell ref="U1061:U1063"/>
    <mergeCell ref="V1061:V1063"/>
    <mergeCell ref="W1061:W1063"/>
    <mergeCell ref="X1061:X1063"/>
    <mergeCell ref="Y1061:Y1063"/>
    <mergeCell ref="Z1061:Z1063"/>
    <mergeCell ref="AA1061:AA1063"/>
    <mergeCell ref="AB1061:AB1063"/>
    <mergeCell ref="AC1061:AC1063"/>
    <mergeCell ref="AD1061:AD1063"/>
    <mergeCell ref="AE1061:AE1063"/>
    <mergeCell ref="AF1061:AF1063"/>
    <mergeCell ref="AG1061:AG1063"/>
    <mergeCell ref="AH1061:AH1063"/>
    <mergeCell ref="AI1061:AI1063"/>
    <mergeCell ref="AJ1061:AJ1063"/>
    <mergeCell ref="Y878:Y881"/>
    <mergeCell ref="Z878:Z881"/>
    <mergeCell ref="AA878:AA881"/>
    <mergeCell ref="AB878:AB881"/>
    <mergeCell ref="AC878:AC881"/>
    <mergeCell ref="AD878:AD881"/>
    <mergeCell ref="AE878:AE881"/>
    <mergeCell ref="AF878:AF881"/>
    <mergeCell ref="AG878:AG881"/>
    <mergeCell ref="AH878:AH881"/>
    <mergeCell ref="AI878:AI881"/>
    <mergeCell ref="AJ878:AJ881"/>
    <mergeCell ref="B198:B201"/>
    <mergeCell ref="C198:C201"/>
    <mergeCell ref="D198:D201"/>
    <mergeCell ref="E198:E201"/>
    <mergeCell ref="F198:F201"/>
    <mergeCell ref="G198:G201"/>
    <mergeCell ref="H198:H201"/>
    <mergeCell ref="I198:I201"/>
    <mergeCell ref="N198:N201"/>
    <mergeCell ref="O198:O201"/>
    <mergeCell ref="P198:P201"/>
    <mergeCell ref="Q198:Q201"/>
    <mergeCell ref="R198:R201"/>
    <mergeCell ref="S198:S201"/>
    <mergeCell ref="T198:T201"/>
    <mergeCell ref="U198:U201"/>
    <mergeCell ref="V198:V201"/>
    <mergeCell ref="W198:W201"/>
    <mergeCell ref="X198:X201"/>
    <mergeCell ref="Y198:Y201"/>
    <mergeCell ref="Z198:Z201"/>
    <mergeCell ref="AA198:AA201"/>
    <mergeCell ref="AB198:AB201"/>
    <mergeCell ref="AC198:AC201"/>
    <mergeCell ref="AD198:AD201"/>
    <mergeCell ref="AE198:AE201"/>
    <mergeCell ref="AF198:AF201"/>
    <mergeCell ref="AG198:AG201"/>
    <mergeCell ref="AH198:AH201"/>
    <mergeCell ref="AI198:AI201"/>
    <mergeCell ref="AJ198:AJ201"/>
    <mergeCell ref="R678:R680"/>
    <mergeCell ref="S678:S680"/>
    <mergeCell ref="T678:T680"/>
    <mergeCell ref="U678:U680"/>
    <mergeCell ref="V678:V680"/>
    <mergeCell ref="W678:W680"/>
    <mergeCell ref="X678:X680"/>
    <mergeCell ref="Y678:Y680"/>
    <mergeCell ref="Z678:Z680"/>
    <mergeCell ref="AA678:AA680"/>
    <mergeCell ref="AB678:AB680"/>
    <mergeCell ref="AC678:AC680"/>
    <mergeCell ref="AD678:AD680"/>
    <mergeCell ref="AE678:AE680"/>
    <mergeCell ref="AF678:AF680"/>
    <mergeCell ref="AG678:AG680"/>
    <mergeCell ref="AH678:AH680"/>
    <mergeCell ref="AI678:AI680"/>
    <mergeCell ref="AJ678:AJ680"/>
    <mergeCell ref="B543:B545"/>
    <mergeCell ref="C543:C545"/>
    <mergeCell ref="D543:D545"/>
    <mergeCell ref="E543:E545"/>
    <mergeCell ref="F543:F545"/>
    <mergeCell ref="G543:G545"/>
    <mergeCell ref="H543:H545"/>
    <mergeCell ref="I543:I545"/>
    <mergeCell ref="N543:N545"/>
    <mergeCell ref="O543:O545"/>
    <mergeCell ref="P543:P545"/>
    <mergeCell ref="Q543:Q545"/>
    <mergeCell ref="R543:R545"/>
    <mergeCell ref="S543:S545"/>
    <mergeCell ref="AE1421:AE1424"/>
    <mergeCell ref="AF1421:AF1424"/>
    <mergeCell ref="AG1421:AG1424"/>
    <mergeCell ref="AH1421:AH1424"/>
    <mergeCell ref="AI1421:AI1424"/>
    <mergeCell ref="AJ1421:AJ1424"/>
    <mergeCell ref="B1418:B1420"/>
    <mergeCell ref="C1418:C1420"/>
    <mergeCell ref="D1418:D1420"/>
    <mergeCell ref="E1418:E1420"/>
    <mergeCell ref="F1418:F1420"/>
    <mergeCell ref="G1418:G1420"/>
    <mergeCell ref="H1418:H1420"/>
    <mergeCell ref="I1418:I1420"/>
    <mergeCell ref="N1418:N1420"/>
    <mergeCell ref="O1418:O1420"/>
    <mergeCell ref="P1418:P1420"/>
    <mergeCell ref="Q1418:Q1420"/>
    <mergeCell ref="R1418:R1420"/>
    <mergeCell ref="S1418:S1420"/>
    <mergeCell ref="T1418:T1420"/>
    <mergeCell ref="U1418:U1420"/>
    <mergeCell ref="V1418:V1420"/>
    <mergeCell ref="W1418:W1420"/>
    <mergeCell ref="X1418:X1420"/>
    <mergeCell ref="Y1418:Y1420"/>
    <mergeCell ref="Z1418:Z1420"/>
    <mergeCell ref="AA1418:AA1420"/>
    <mergeCell ref="AB1418:AB1420"/>
    <mergeCell ref="AC1418:AC1420"/>
    <mergeCell ref="AD1418:AD1420"/>
    <mergeCell ref="AE1418:AE1420"/>
    <mergeCell ref="AF1418:AF1420"/>
    <mergeCell ref="AG1418:AG1420"/>
    <mergeCell ref="AH1418:AH1420"/>
    <mergeCell ref="AI1418:AI1420"/>
    <mergeCell ref="AJ1418:AJ1420"/>
    <mergeCell ref="AC1421:AC1424"/>
    <mergeCell ref="R869:R871"/>
    <mergeCell ref="S869:S871"/>
    <mergeCell ref="T869:T871"/>
    <mergeCell ref="U869:U871"/>
    <mergeCell ref="V869:V871"/>
    <mergeCell ref="W869:W871"/>
    <mergeCell ref="X869:X871"/>
    <mergeCell ref="Y869:Y871"/>
    <mergeCell ref="Z869:Z871"/>
    <mergeCell ref="AA869:AA871"/>
    <mergeCell ref="AB869:AB871"/>
    <mergeCell ref="AC869:AC871"/>
    <mergeCell ref="B878:B881"/>
    <mergeCell ref="C878:C881"/>
    <mergeCell ref="D878:D881"/>
    <mergeCell ref="E878:E881"/>
    <mergeCell ref="F878:F881"/>
    <mergeCell ref="G878:G881"/>
    <mergeCell ref="H878:H881"/>
    <mergeCell ref="I878:I881"/>
    <mergeCell ref="N878:N881"/>
    <mergeCell ref="O878:O881"/>
    <mergeCell ref="P878:P881"/>
    <mergeCell ref="Q878:Q881"/>
    <mergeCell ref="R878:R881"/>
    <mergeCell ref="S878:S881"/>
    <mergeCell ref="T878:T881"/>
    <mergeCell ref="U878:U881"/>
    <mergeCell ref="V878:V881"/>
    <mergeCell ref="W878:W881"/>
    <mergeCell ref="X878:X881"/>
    <mergeCell ref="AD1421:AD1424"/>
    <mergeCell ref="D872:D874"/>
    <mergeCell ref="E872:E874"/>
    <mergeCell ref="F872:F874"/>
    <mergeCell ref="G872:G874"/>
    <mergeCell ref="H872:H874"/>
    <mergeCell ref="I872:I874"/>
    <mergeCell ref="N872:N874"/>
    <mergeCell ref="O872:O874"/>
    <mergeCell ref="P872:P874"/>
    <mergeCell ref="Q872:Q874"/>
    <mergeCell ref="R872:R874"/>
    <mergeCell ref="S872:S874"/>
    <mergeCell ref="T872:T874"/>
    <mergeCell ref="U872:U874"/>
    <mergeCell ref="V872:V874"/>
    <mergeCell ref="W872:W874"/>
    <mergeCell ref="X872:X874"/>
    <mergeCell ref="Y872:Y874"/>
    <mergeCell ref="Z872:Z874"/>
    <mergeCell ref="AA872:AA874"/>
    <mergeCell ref="AB872:AB874"/>
    <mergeCell ref="AC872:AC874"/>
    <mergeCell ref="AD872:AD874"/>
    <mergeCell ref="R875:R877"/>
    <mergeCell ref="S875:S877"/>
    <mergeCell ref="T875:T877"/>
    <mergeCell ref="U875:U877"/>
    <mergeCell ref="V875:V877"/>
    <mergeCell ref="W875:W877"/>
    <mergeCell ref="X875:X877"/>
    <mergeCell ref="Y875:Y877"/>
    <mergeCell ref="Z1149:Z1151"/>
    <mergeCell ref="AA1149:AA1151"/>
    <mergeCell ref="AB1149:AB1151"/>
    <mergeCell ref="AC1149:AC1151"/>
    <mergeCell ref="X1152:X1154"/>
    <mergeCell ref="Y1152:Y1154"/>
    <mergeCell ref="Z1152:Z1154"/>
    <mergeCell ref="AA1152:AA1154"/>
    <mergeCell ref="AB1152:AB1154"/>
    <mergeCell ref="AC1152:AC1154"/>
    <mergeCell ref="C891:C893"/>
    <mergeCell ref="F891:F893"/>
    <mergeCell ref="H894:H896"/>
    <mergeCell ref="O900:O903"/>
    <mergeCell ref="C897:C899"/>
    <mergeCell ref="D897:D899"/>
    <mergeCell ref="E897:E899"/>
    <mergeCell ref="P633:P635"/>
    <mergeCell ref="Y1486:Y1488"/>
    <mergeCell ref="Z1486:Z1488"/>
    <mergeCell ref="AA1486:AA1488"/>
    <mergeCell ref="AB1486:AB1488"/>
    <mergeCell ref="AC1486:AC1488"/>
    <mergeCell ref="AD1486:AD1488"/>
    <mergeCell ref="AE1486:AE1488"/>
    <mergeCell ref="AF1486:AF1488"/>
    <mergeCell ref="AG1486:AG1488"/>
    <mergeCell ref="AH1486:AH1488"/>
    <mergeCell ref="AI1486:AI1488"/>
    <mergeCell ref="AJ1486:AJ1488"/>
    <mergeCell ref="Z1483:Z1485"/>
    <mergeCell ref="AA1483:AA1485"/>
    <mergeCell ref="AB1483:AB1485"/>
    <mergeCell ref="AC1483:AC1485"/>
    <mergeCell ref="AD1483:AD1485"/>
    <mergeCell ref="AE1483:AE1485"/>
    <mergeCell ref="I1483:I1485"/>
    <mergeCell ref="N1483:N1485"/>
    <mergeCell ref="O1483:O1485"/>
    <mergeCell ref="AC1444:AC1445"/>
    <mergeCell ref="AD1444:AD1445"/>
    <mergeCell ref="AE1444:AE1445"/>
    <mergeCell ref="AF1444:AF1445"/>
    <mergeCell ref="E1470:E1472"/>
    <mergeCell ref="F1450:F1452"/>
    <mergeCell ref="F1428:F1429"/>
    <mergeCell ref="Z1430:Z1431"/>
    <mergeCell ref="H1432:H1435"/>
    <mergeCell ref="E1432:E1435"/>
    <mergeCell ref="E1430:E1431"/>
    <mergeCell ref="H1473:H1475"/>
    <mergeCell ref="N1432:N1435"/>
    <mergeCell ref="Y1473:Y1475"/>
    <mergeCell ref="W1464:W1466"/>
    <mergeCell ref="H1486:H1488"/>
    <mergeCell ref="I1486:I1488"/>
    <mergeCell ref="N1486:N1488"/>
    <mergeCell ref="O1486:O1488"/>
    <mergeCell ref="P1486:P1488"/>
    <mergeCell ref="Q1486:Q1488"/>
    <mergeCell ref="R1486:R1488"/>
    <mergeCell ref="S1486:S1488"/>
    <mergeCell ref="T1486:T1488"/>
    <mergeCell ref="V1486:V1488"/>
    <mergeCell ref="I418:I420"/>
    <mergeCell ref="N418:N420"/>
    <mergeCell ref="O418:O420"/>
    <mergeCell ref="P418:P420"/>
    <mergeCell ref="Q418:Q420"/>
    <mergeCell ref="R418:R420"/>
    <mergeCell ref="S418:S420"/>
    <mergeCell ref="T418:T420"/>
    <mergeCell ref="U418:U420"/>
    <mergeCell ref="V418:V420"/>
    <mergeCell ref="S537:S539"/>
    <mergeCell ref="T537:T539"/>
    <mergeCell ref="U537:U539"/>
    <mergeCell ref="V537:V539"/>
    <mergeCell ref="W537:W539"/>
    <mergeCell ref="X537:X539"/>
    <mergeCell ref="Y537:Y539"/>
    <mergeCell ref="AI1320:AI1322"/>
    <mergeCell ref="AJ1320:AJ1322"/>
    <mergeCell ref="B1489:B1492"/>
    <mergeCell ref="P1483:P1485"/>
    <mergeCell ref="Q1483:Q1485"/>
    <mergeCell ref="R1483:R1485"/>
    <mergeCell ref="S1483:S1485"/>
    <mergeCell ref="T1483:T1485"/>
    <mergeCell ref="U1483:U1485"/>
    <mergeCell ref="V1483:V1485"/>
    <mergeCell ref="W1483:W1485"/>
    <mergeCell ref="X1489:X1492"/>
    <mergeCell ref="Y1489:Y1492"/>
    <mergeCell ref="Z1489:Z1492"/>
    <mergeCell ref="AA1489:AA1492"/>
    <mergeCell ref="AB1489:AB1492"/>
    <mergeCell ref="D1489:D1492"/>
    <mergeCell ref="E1489:E1492"/>
    <mergeCell ref="H1483:H1485"/>
    <mergeCell ref="B465:B468"/>
    <mergeCell ref="C465:C468"/>
    <mergeCell ref="D465:D468"/>
    <mergeCell ref="E465:E468"/>
    <mergeCell ref="G456:G458"/>
    <mergeCell ref="H456:H458"/>
    <mergeCell ref="T1316:T1319"/>
    <mergeCell ref="U1316:U1319"/>
    <mergeCell ref="V1316:V1319"/>
    <mergeCell ref="W1316:W1319"/>
    <mergeCell ref="X1316:X1319"/>
    <mergeCell ref="Y1316:Y1319"/>
    <mergeCell ref="Z1316:Z1319"/>
    <mergeCell ref="AA1316:AA1319"/>
    <mergeCell ref="AB1316:AB1319"/>
    <mergeCell ref="AC1316:AC1319"/>
    <mergeCell ref="B678:B680"/>
    <mergeCell ref="C678:C680"/>
    <mergeCell ref="D678:D680"/>
    <mergeCell ref="E678:E680"/>
    <mergeCell ref="F678:F680"/>
    <mergeCell ref="G678:G680"/>
    <mergeCell ref="H678:H680"/>
    <mergeCell ref="I678:I680"/>
    <mergeCell ref="J678:J680"/>
    <mergeCell ref="K678:K680"/>
    <mergeCell ref="X1149:X1151"/>
    <mergeCell ref="Y1149:Y1151"/>
    <mergeCell ref="Q427:Q429"/>
    <mergeCell ref="P576:P579"/>
    <mergeCell ref="O456:O458"/>
    <mergeCell ref="P456:P458"/>
    <mergeCell ref="Q456:Q458"/>
    <mergeCell ref="AA492:AA495"/>
    <mergeCell ref="AI534:AI536"/>
    <mergeCell ref="AJ534:AJ536"/>
    <mergeCell ref="Y421:Y423"/>
    <mergeCell ref="N473:N475"/>
    <mergeCell ref="O473:O475"/>
    <mergeCell ref="P473:P475"/>
    <mergeCell ref="N502:N504"/>
    <mergeCell ref="AH534:AH536"/>
    <mergeCell ref="AJ502:AJ504"/>
    <mergeCell ref="AG530:AG533"/>
    <mergeCell ref="AH530:AH533"/>
    <mergeCell ref="AH537:AH539"/>
    <mergeCell ref="AI537:AI539"/>
    <mergeCell ref="AJ537:AJ539"/>
    <mergeCell ref="AJ453:AJ455"/>
    <mergeCell ref="AI453:AI455"/>
    <mergeCell ref="AH456:AH458"/>
    <mergeCell ref="AI456:AI458"/>
    <mergeCell ref="T430:T432"/>
    <mergeCell ref="T496:T498"/>
    <mergeCell ref="S482:S484"/>
    <mergeCell ref="T485:T487"/>
    <mergeCell ref="U482:U484"/>
    <mergeCell ref="R465:R468"/>
    <mergeCell ref="S492:S495"/>
    <mergeCell ref="T492:T495"/>
    <mergeCell ref="U492:U495"/>
    <mergeCell ref="N469:N472"/>
    <mergeCell ref="O469:O472"/>
    <mergeCell ref="P492:P495"/>
    <mergeCell ref="T469:T472"/>
    <mergeCell ref="AC473:AC475"/>
    <mergeCell ref="AD473:AD475"/>
    <mergeCell ref="S549:S552"/>
    <mergeCell ref="B537:B539"/>
    <mergeCell ref="C537:C539"/>
    <mergeCell ref="D537:D539"/>
    <mergeCell ref="E537:E539"/>
    <mergeCell ref="F537:F539"/>
    <mergeCell ref="G537:G539"/>
    <mergeCell ref="H537:H539"/>
    <mergeCell ref="I537:I539"/>
    <mergeCell ref="N537:N539"/>
    <mergeCell ref="O537:O539"/>
    <mergeCell ref="P537:P539"/>
    <mergeCell ref="Q537:Q539"/>
    <mergeCell ref="R537:R539"/>
    <mergeCell ref="B621:B623"/>
    <mergeCell ref="C621:C623"/>
    <mergeCell ref="T786:T789"/>
    <mergeCell ref="D818:D820"/>
    <mergeCell ref="E818:E820"/>
    <mergeCell ref="F818:F820"/>
    <mergeCell ref="E808:E810"/>
    <mergeCell ref="E801:E803"/>
    <mergeCell ref="C801:C803"/>
    <mergeCell ref="D804:D807"/>
    <mergeCell ref="E824:E826"/>
    <mergeCell ref="V830:V832"/>
    <mergeCell ref="H786:H789"/>
    <mergeCell ref="AI621:AI623"/>
    <mergeCell ref="AJ621:AJ623"/>
    <mergeCell ref="I549:I552"/>
    <mergeCell ref="N499:N501"/>
    <mergeCell ref="O499:O501"/>
    <mergeCell ref="H574:H575"/>
    <mergeCell ref="O568:O570"/>
    <mergeCell ref="O580:O582"/>
    <mergeCell ref="O564:O567"/>
    <mergeCell ref="I595:I597"/>
    <mergeCell ref="N595:N597"/>
    <mergeCell ref="H590:H591"/>
    <mergeCell ref="I590:I591"/>
    <mergeCell ref="U540:U542"/>
    <mergeCell ref="R508:R510"/>
    <mergeCell ref="S508:S510"/>
    <mergeCell ref="R499:R501"/>
    <mergeCell ref="T546:T548"/>
    <mergeCell ref="U546:U548"/>
    <mergeCell ref="S546:S548"/>
    <mergeCell ref="T499:T501"/>
    <mergeCell ref="B778:B780"/>
    <mergeCell ref="C778:C780"/>
    <mergeCell ref="D778:D780"/>
    <mergeCell ref="E778:E780"/>
    <mergeCell ref="F778:F780"/>
    <mergeCell ref="G778:G780"/>
    <mergeCell ref="H778:H780"/>
    <mergeCell ref="I778:I780"/>
    <mergeCell ref="N778:N780"/>
    <mergeCell ref="O778:O780"/>
    <mergeCell ref="P778:P780"/>
    <mergeCell ref="Q778:Q780"/>
    <mergeCell ref="R778:R780"/>
    <mergeCell ref="S778:S780"/>
    <mergeCell ref="T778:T780"/>
    <mergeCell ref="U778:U780"/>
    <mergeCell ref="V778:V780"/>
    <mergeCell ref="C15:C17"/>
    <mergeCell ref="D15:D17"/>
    <mergeCell ref="E15:E17"/>
    <mergeCell ref="N15:N17"/>
    <mergeCell ref="B709:B712"/>
    <mergeCell ref="E740:E742"/>
    <mergeCell ref="F740:F742"/>
    <mergeCell ref="N740:N742"/>
    <mergeCell ref="C586:C589"/>
    <mergeCell ref="N759:N761"/>
    <mergeCell ref="C601:C603"/>
    <mergeCell ref="P590:P591"/>
    <mergeCell ref="P574:P575"/>
    <mergeCell ref="S586:S589"/>
    <mergeCell ref="C534:C536"/>
    <mergeCell ref="H414:H417"/>
    <mergeCell ref="I414:I417"/>
    <mergeCell ref="N414:N417"/>
    <mergeCell ref="O414:O417"/>
    <mergeCell ref="P414:P417"/>
    <mergeCell ref="Q414:Q417"/>
    <mergeCell ref="R414:R417"/>
    <mergeCell ref="S414:S417"/>
    <mergeCell ref="T414:T417"/>
    <mergeCell ref="U414:U417"/>
    <mergeCell ref="V414:V417"/>
    <mergeCell ref="B492:B495"/>
    <mergeCell ref="B456:B458"/>
    <mergeCell ref="N456:N458"/>
    <mergeCell ref="B383:B385"/>
    <mergeCell ref="C383:C385"/>
    <mergeCell ref="D383:D385"/>
    <mergeCell ref="E383:E385"/>
    <mergeCell ref="F383:F385"/>
    <mergeCell ref="D621:D623"/>
    <mergeCell ref="F621:F623"/>
    <mergeCell ref="G621:G623"/>
    <mergeCell ref="H621:H623"/>
    <mergeCell ref="I621:I623"/>
    <mergeCell ref="N621:N623"/>
    <mergeCell ref="O621:O623"/>
    <mergeCell ref="C736:C739"/>
    <mergeCell ref="AJ5:AJ6"/>
    <mergeCell ref="AJ1142:AJ1144"/>
    <mergeCell ref="X1139:X1141"/>
    <mergeCell ref="Y1139:Y1141"/>
    <mergeCell ref="AJ1106:AJ1108"/>
    <mergeCell ref="AJ1126:AJ1129"/>
    <mergeCell ref="AJ1038:AJ1040"/>
    <mergeCell ref="W1044:W1046"/>
    <mergeCell ref="X1044:X1046"/>
    <mergeCell ref="Y1044:Y1046"/>
    <mergeCell ref="Z1044:Z1046"/>
    <mergeCell ref="AA1044:AA1046"/>
    <mergeCell ref="AB1044:AB1046"/>
    <mergeCell ref="AC1044:AC1046"/>
    <mergeCell ref="AD1044:AD1046"/>
    <mergeCell ref="W998:W1000"/>
    <mergeCell ref="AH991:AH993"/>
    <mergeCell ref="Z998:Z1000"/>
    <mergeCell ref="Z982:Z984"/>
    <mergeCell ref="AF1096:AF1098"/>
    <mergeCell ref="AF1106:AF1108"/>
    <mergeCell ref="AC1126:AC1129"/>
    <mergeCell ref="AI1077:AI1079"/>
    <mergeCell ref="AJ1087:AJ1089"/>
    <mergeCell ref="AJ1080:AJ1082"/>
    <mergeCell ref="AJ1074:AJ1076"/>
    <mergeCell ref="AI1064:AI1066"/>
    <mergeCell ref="AG1145:AG1148"/>
    <mergeCell ref="AF1142:AF1144"/>
    <mergeCell ref="V1130:V1132"/>
    <mergeCell ref="W926:W928"/>
    <mergeCell ref="X926:X928"/>
    <mergeCell ref="Y897:Y899"/>
    <mergeCell ref="W837:W839"/>
    <mergeCell ref="X837:X839"/>
    <mergeCell ref="Y837:Y839"/>
    <mergeCell ref="Z837:Z839"/>
    <mergeCell ref="AA837:AA839"/>
    <mergeCell ref="AB837:AB839"/>
    <mergeCell ref="AC837:AC839"/>
    <mergeCell ref="AD837:AD839"/>
    <mergeCell ref="B894:B896"/>
    <mergeCell ref="Y933:Y935"/>
    <mergeCell ref="AE888:AE890"/>
    <mergeCell ref="B1149:B1151"/>
    <mergeCell ref="C1149:C1151"/>
    <mergeCell ref="D1149:D1151"/>
    <mergeCell ref="E1149:E1151"/>
    <mergeCell ref="F1149:F1151"/>
    <mergeCell ref="G1149:G1151"/>
    <mergeCell ref="H1149:H1151"/>
    <mergeCell ref="I1149:I1151"/>
    <mergeCell ref="N1149:N1151"/>
    <mergeCell ref="O1149:O1151"/>
    <mergeCell ref="P1149:P1151"/>
    <mergeCell ref="Q1149:Q1151"/>
    <mergeCell ref="R1149:R1151"/>
    <mergeCell ref="S1149:S1151"/>
    <mergeCell ref="T1149:T1151"/>
    <mergeCell ref="AJ929:AJ932"/>
    <mergeCell ref="F900:F903"/>
    <mergeCell ref="G900:G903"/>
    <mergeCell ref="C907:C909"/>
    <mergeCell ref="R926:R928"/>
    <mergeCell ref="R936:R938"/>
    <mergeCell ref="AD1149:AD1151"/>
    <mergeCell ref="AE1149:AE1151"/>
    <mergeCell ref="AF1149:AF1151"/>
    <mergeCell ref="AG1149:AG1151"/>
    <mergeCell ref="AH1149:AH1151"/>
    <mergeCell ref="AI1149:AI1151"/>
    <mergeCell ref="AJ1149:AJ1151"/>
    <mergeCell ref="AJ994:AJ997"/>
    <mergeCell ref="AF1004:AF1006"/>
    <mergeCell ref="AG1004:AG1006"/>
    <mergeCell ref="AF998:AF1000"/>
    <mergeCell ref="AH998:AH1000"/>
    <mergeCell ref="AJ1007:AJ1009"/>
    <mergeCell ref="AJ1010:AJ1012"/>
    <mergeCell ref="Y1010:Y1012"/>
    <mergeCell ref="W1013:W1015"/>
    <mergeCell ref="AI1016:AI1018"/>
    <mergeCell ref="Z979:Z981"/>
    <mergeCell ref="AB1013:AB1015"/>
    <mergeCell ref="AB982:AB984"/>
    <mergeCell ref="AJ1145:AJ1148"/>
    <mergeCell ref="AJ1050:AJ1053"/>
    <mergeCell ref="AB1142:AB1144"/>
    <mergeCell ref="AC1145:AC1148"/>
    <mergeCell ref="AD1145:AD1148"/>
    <mergeCell ref="AE1145:AE1148"/>
    <mergeCell ref="T1133:T1135"/>
    <mergeCell ref="U1133:U1135"/>
    <mergeCell ref="V1133:V1135"/>
    <mergeCell ref="V790:V791"/>
    <mergeCell ref="AF837:AF839"/>
    <mergeCell ref="AG837:AG839"/>
    <mergeCell ref="AH837:AH839"/>
    <mergeCell ref="AI837:AI839"/>
    <mergeCell ref="AJ837:AJ839"/>
    <mergeCell ref="P621:P623"/>
    <mergeCell ref="Q621:Q623"/>
    <mergeCell ref="R621:R623"/>
    <mergeCell ref="S621:S623"/>
    <mergeCell ref="T621:T623"/>
    <mergeCell ref="U621:U623"/>
    <mergeCell ref="V621:V623"/>
    <mergeCell ref="W621:W623"/>
    <mergeCell ref="X621:X623"/>
    <mergeCell ref="Y621:Y623"/>
    <mergeCell ref="Z621:Z623"/>
    <mergeCell ref="B624:B626"/>
    <mergeCell ref="C624:C626"/>
    <mergeCell ref="D624:D626"/>
    <mergeCell ref="T543:T545"/>
    <mergeCell ref="U543:U545"/>
    <mergeCell ref="V543:V545"/>
    <mergeCell ref="W543:W545"/>
    <mergeCell ref="X543:X545"/>
    <mergeCell ref="Y543:Y545"/>
    <mergeCell ref="Z543:Z545"/>
    <mergeCell ref="AA543:AA545"/>
    <mergeCell ref="AB543:AB545"/>
    <mergeCell ref="AC543:AC545"/>
    <mergeCell ref="AD543:AD545"/>
    <mergeCell ref="AG882:AG884"/>
    <mergeCell ref="AH882:AH884"/>
    <mergeCell ref="B667:B669"/>
    <mergeCell ref="C667:C669"/>
    <mergeCell ref="D667:D669"/>
    <mergeCell ref="B580:B582"/>
    <mergeCell ref="B586:B589"/>
    <mergeCell ref="E667:E669"/>
    <mergeCell ref="F667:F669"/>
    <mergeCell ref="V706:V708"/>
    <mergeCell ref="I546:I548"/>
    <mergeCell ref="H559:H560"/>
    <mergeCell ref="C580:C582"/>
    <mergeCell ref="E571:E573"/>
    <mergeCell ref="E636:E639"/>
    <mergeCell ref="Q627:Q629"/>
    <mergeCell ref="H644:H646"/>
    <mergeCell ref="C630:C632"/>
    <mergeCell ref="D630:D632"/>
    <mergeCell ref="N633:N635"/>
    <mergeCell ref="O633:O635"/>
    <mergeCell ref="E633:E635"/>
    <mergeCell ref="B837:B839"/>
    <mergeCell ref="C837:C839"/>
    <mergeCell ref="D837:D839"/>
    <mergeCell ref="E837:E839"/>
    <mergeCell ref="F837:F839"/>
    <mergeCell ref="G837:G839"/>
    <mergeCell ref="H837:H839"/>
    <mergeCell ref="I837:I839"/>
    <mergeCell ref="N837:N839"/>
    <mergeCell ref="O837:O839"/>
    <mergeCell ref="P837:P839"/>
    <mergeCell ref="B888:B890"/>
    <mergeCell ref="X900:X903"/>
    <mergeCell ref="AH917:AH919"/>
    <mergeCell ref="AF929:AF932"/>
    <mergeCell ref="AC917:AC919"/>
    <mergeCell ref="AD917:AD919"/>
    <mergeCell ref="AJ926:AJ928"/>
    <mergeCell ref="AF900:AF903"/>
    <mergeCell ref="AG900:AG903"/>
    <mergeCell ref="AF926:AF928"/>
    <mergeCell ref="AB900:AB903"/>
    <mergeCell ref="AE941:AE944"/>
    <mergeCell ref="AJ936:AJ938"/>
    <mergeCell ref="D900:D903"/>
    <mergeCell ref="E900:E903"/>
    <mergeCell ref="S941:S944"/>
    <mergeCell ref="Q926:Q928"/>
    <mergeCell ref="P920:P922"/>
    <mergeCell ref="Q920:Q922"/>
    <mergeCell ref="F936:F938"/>
    <mergeCell ref="D917:D919"/>
    <mergeCell ref="E917:E919"/>
    <mergeCell ref="C920:C922"/>
    <mergeCell ref="B913:B916"/>
    <mergeCell ref="B907:B909"/>
    <mergeCell ref="B891:B893"/>
    <mergeCell ref="AD926:AD928"/>
    <mergeCell ref="AC936:AC938"/>
    <mergeCell ref="AE933:AE935"/>
    <mergeCell ref="AD910:AD912"/>
    <mergeCell ref="Y910:Y912"/>
    <mergeCell ref="B917:B919"/>
    <mergeCell ref="B923:B925"/>
    <mergeCell ref="E923:E925"/>
    <mergeCell ref="AH923:AH925"/>
    <mergeCell ref="AI923:AI925"/>
    <mergeCell ref="G891:G893"/>
    <mergeCell ref="V933:V935"/>
    <mergeCell ref="C888:C890"/>
    <mergeCell ref="E894:E896"/>
    <mergeCell ref="C910:C912"/>
    <mergeCell ref="D910:D912"/>
    <mergeCell ref="E910:E912"/>
    <mergeCell ref="F910:F912"/>
    <mergeCell ref="H891:H893"/>
    <mergeCell ref="O891:O893"/>
    <mergeCell ref="AI920:AI922"/>
    <mergeCell ref="Z900:Z903"/>
    <mergeCell ref="AH894:AH896"/>
    <mergeCell ref="AI904:AI906"/>
    <mergeCell ref="AH904:AH906"/>
    <mergeCell ref="AI917:AI919"/>
    <mergeCell ref="AJ888:AJ890"/>
    <mergeCell ref="Y913:Y916"/>
    <mergeCell ref="Z913:Z916"/>
    <mergeCell ref="AA941:AA944"/>
    <mergeCell ref="B933:B935"/>
    <mergeCell ref="F941:F944"/>
    <mergeCell ref="D929:D932"/>
    <mergeCell ref="B929:B932"/>
    <mergeCell ref="M936:M938"/>
    <mergeCell ref="G904:G906"/>
    <mergeCell ref="H904:H906"/>
    <mergeCell ref="Y891:Y893"/>
    <mergeCell ref="X859:X861"/>
    <mergeCell ref="Z856:Z858"/>
    <mergeCell ref="AJ862:AJ864"/>
    <mergeCell ref="AD849:AD851"/>
    <mergeCell ref="AJ843:AJ845"/>
    <mergeCell ref="AJ856:AJ858"/>
    <mergeCell ref="AJ846:AJ848"/>
    <mergeCell ref="AJ840:AJ842"/>
    <mergeCell ref="Y843:Y845"/>
    <mergeCell ref="G856:G858"/>
    <mergeCell ref="G849:G851"/>
    <mergeCell ref="G846:G848"/>
    <mergeCell ref="G843:G845"/>
    <mergeCell ref="G840:G842"/>
    <mergeCell ref="W843:W845"/>
    <mergeCell ref="P840:P842"/>
    <mergeCell ref="F840:F842"/>
    <mergeCell ref="D846:D848"/>
    <mergeCell ref="Z852:Z855"/>
    <mergeCell ref="Z846:Z848"/>
    <mergeCell ref="AC840:AC842"/>
    <mergeCell ref="AD840:AD842"/>
    <mergeCell ref="AB840:AB842"/>
    <mergeCell ref="Z843:Z845"/>
    <mergeCell ref="T843:T845"/>
    <mergeCell ref="Y856:Y858"/>
    <mergeCell ref="AD843:AD845"/>
    <mergeCell ref="AE846:AE848"/>
    <mergeCell ref="AI862:AI864"/>
    <mergeCell ref="U833:U836"/>
    <mergeCell ref="AJ833:AJ836"/>
    <mergeCell ref="AE837:AE839"/>
    <mergeCell ref="AJ849:AJ851"/>
    <mergeCell ref="Y849:Y851"/>
    <mergeCell ref="T849:T851"/>
    <mergeCell ref="V846:V848"/>
    <mergeCell ref="D843:D845"/>
    <mergeCell ref="G859:G861"/>
    <mergeCell ref="H859:H861"/>
    <mergeCell ref="I862:I864"/>
    <mergeCell ref="N862:N864"/>
    <mergeCell ref="O862:O864"/>
    <mergeCell ref="P862:P864"/>
    <mergeCell ref="Q862:Q864"/>
    <mergeCell ref="R862:R864"/>
    <mergeCell ref="S862:S864"/>
    <mergeCell ref="T862:T864"/>
    <mergeCell ref="U862:U864"/>
    <mergeCell ref="V862:V864"/>
    <mergeCell ref="W840:W842"/>
    <mergeCell ref="F833:F836"/>
    <mergeCell ref="U856:U858"/>
    <mergeCell ref="S833:S836"/>
    <mergeCell ref="T833:T836"/>
    <mergeCell ref="AF843:AF845"/>
    <mergeCell ref="Q837:Q839"/>
    <mergeCell ref="R837:R839"/>
    <mergeCell ref="S837:S839"/>
    <mergeCell ref="T837:T839"/>
    <mergeCell ref="U837:U839"/>
    <mergeCell ref="V837:V839"/>
    <mergeCell ref="AJ414:AJ417"/>
    <mergeCell ref="B436:B438"/>
    <mergeCell ref="C502:C504"/>
    <mergeCell ref="D502:D504"/>
    <mergeCell ref="G453:G455"/>
    <mergeCell ref="H485:H487"/>
    <mergeCell ref="C436:C438"/>
    <mergeCell ref="D436:D438"/>
    <mergeCell ref="D450:D452"/>
    <mergeCell ref="H453:H455"/>
    <mergeCell ref="C482:C484"/>
    <mergeCell ref="G485:G487"/>
    <mergeCell ref="O450:O452"/>
    <mergeCell ref="C479:C481"/>
    <mergeCell ref="O453:O455"/>
    <mergeCell ref="P453:P455"/>
    <mergeCell ref="Q453:Q455"/>
    <mergeCell ref="D517:D519"/>
    <mergeCell ref="I524:I526"/>
    <mergeCell ref="C508:C510"/>
    <mergeCell ref="C456:C458"/>
    <mergeCell ref="E453:E455"/>
    <mergeCell ref="N447:N449"/>
    <mergeCell ref="O447:O449"/>
    <mergeCell ref="P447:P449"/>
    <mergeCell ref="I450:I452"/>
    <mergeCell ref="I447:I449"/>
    <mergeCell ref="Q496:Q498"/>
    <mergeCell ref="B414:B417"/>
    <mergeCell ref="C414:C417"/>
    <mergeCell ref="D414:D417"/>
    <mergeCell ref="E414:E417"/>
    <mergeCell ref="F414:F417"/>
    <mergeCell ref="G414:G417"/>
    <mergeCell ref="X414:X417"/>
    <mergeCell ref="Y414:Y417"/>
    <mergeCell ref="F453:F455"/>
    <mergeCell ref="E479:E481"/>
    <mergeCell ref="F479:F481"/>
    <mergeCell ref="G476:G478"/>
    <mergeCell ref="H469:H472"/>
    <mergeCell ref="G479:G481"/>
    <mergeCell ref="H479:H481"/>
    <mergeCell ref="I479:I481"/>
    <mergeCell ref="B450:B452"/>
    <mergeCell ref="C450:C452"/>
    <mergeCell ref="N453:N455"/>
    <mergeCell ref="P496:P498"/>
    <mergeCell ref="S465:S468"/>
    <mergeCell ref="N427:N429"/>
    <mergeCell ref="G450:G452"/>
    <mergeCell ref="AJ450:AJ452"/>
    <mergeCell ref="B418:B420"/>
    <mergeCell ref="C418:C420"/>
    <mergeCell ref="D418:D420"/>
    <mergeCell ref="E418:E420"/>
    <mergeCell ref="F418:F420"/>
    <mergeCell ref="G418:G420"/>
    <mergeCell ref="AG418:AG420"/>
    <mergeCell ref="AH418:AH420"/>
    <mergeCell ref="AI418:AI420"/>
    <mergeCell ref="AJ418:AJ420"/>
    <mergeCell ref="AB419:AB420"/>
    <mergeCell ref="H418:H420"/>
    <mergeCell ref="AJ1770:AJ1773"/>
    <mergeCell ref="B1185:B1188"/>
    <mergeCell ref="C1185:C1188"/>
    <mergeCell ref="V1185:V1188"/>
    <mergeCell ref="W1185:W1188"/>
    <mergeCell ref="X1185:X1188"/>
    <mergeCell ref="Y1185:Y1188"/>
    <mergeCell ref="Z1185:Z1188"/>
    <mergeCell ref="AA1185:AA1188"/>
    <mergeCell ref="AB1185:AB1188"/>
    <mergeCell ref="AC1185:AC1188"/>
    <mergeCell ref="AD1185:AD1188"/>
    <mergeCell ref="AE1185:AE1188"/>
    <mergeCell ref="AF1185:AF1188"/>
    <mergeCell ref="AG1185:AG1188"/>
    <mergeCell ref="AH1185:AH1188"/>
    <mergeCell ref="AI1185:AI1188"/>
    <mergeCell ref="AJ1185:AJ1188"/>
    <mergeCell ref="B1365:B1368"/>
    <mergeCell ref="C1365:C1368"/>
    <mergeCell ref="D1365:D1368"/>
    <mergeCell ref="E1365:E1368"/>
    <mergeCell ref="F1365:F1368"/>
    <mergeCell ref="G1365:G1368"/>
    <mergeCell ref="H1365:H1368"/>
    <mergeCell ref="I1365:I1368"/>
    <mergeCell ref="N1365:N1368"/>
    <mergeCell ref="O1365:O1368"/>
    <mergeCell ref="P1365:P1368"/>
    <mergeCell ref="G1444:G1445"/>
    <mergeCell ref="H1444:H1445"/>
    <mergeCell ref="I1444:I1445"/>
    <mergeCell ref="N1444:N1445"/>
    <mergeCell ref="O1444:O1445"/>
    <mergeCell ref="P1444:P1445"/>
    <mergeCell ref="Q1444:Q1445"/>
    <mergeCell ref="R1444:R1445"/>
    <mergeCell ref="S1444:S1445"/>
    <mergeCell ref="T1444:T1445"/>
    <mergeCell ref="AG1345:AG1348"/>
    <mergeCell ref="AF1352:AF1354"/>
    <mergeCell ref="AG1352:AG1354"/>
    <mergeCell ref="R1272:R1275"/>
    <mergeCell ref="S1272:S1275"/>
    <mergeCell ref="T1272:T1275"/>
    <mergeCell ref="U1272:U1275"/>
    <mergeCell ref="B1272:B1275"/>
    <mergeCell ref="AJ1563:AJ1565"/>
    <mergeCell ref="AI1546:AI1548"/>
    <mergeCell ref="Y1444:Y1445"/>
    <mergeCell ref="Z1444:Z1445"/>
    <mergeCell ref="AC1770:AC1773"/>
    <mergeCell ref="AD1770:AD1773"/>
    <mergeCell ref="AE1770:AE1773"/>
    <mergeCell ref="D1770:D1773"/>
    <mergeCell ref="E1770:E1773"/>
    <mergeCell ref="F1770:F1773"/>
    <mergeCell ref="AJ1530:AJ1532"/>
    <mergeCell ref="AJ1510:AJ1512"/>
    <mergeCell ref="AG1520:AG1522"/>
    <mergeCell ref="X1520:X1522"/>
    <mergeCell ref="AH1530:AH1532"/>
    <mergeCell ref="AH1507:AH1509"/>
    <mergeCell ref="R1513:R1515"/>
    <mergeCell ref="AB534:AB536"/>
    <mergeCell ref="AC534:AC536"/>
    <mergeCell ref="AD534:AD536"/>
    <mergeCell ref="AE534:AE536"/>
    <mergeCell ref="AF534:AF536"/>
    <mergeCell ref="AG534:AG536"/>
    <mergeCell ref="D571:D573"/>
    <mergeCell ref="O502:O504"/>
    <mergeCell ref="O556:O558"/>
    <mergeCell ref="O546:O548"/>
    <mergeCell ref="Q527:Q529"/>
    <mergeCell ref="O517:O519"/>
    <mergeCell ref="G492:G495"/>
    <mergeCell ref="H492:H495"/>
    <mergeCell ref="P511:P513"/>
    <mergeCell ref="Q511:Q513"/>
    <mergeCell ref="I492:I495"/>
    <mergeCell ref="E482:E484"/>
    <mergeCell ref="G488:G491"/>
    <mergeCell ref="C530:C533"/>
    <mergeCell ref="D530:D533"/>
    <mergeCell ref="D524:D526"/>
    <mergeCell ref="E524:E526"/>
    <mergeCell ref="F524:F526"/>
    <mergeCell ref="V482:V484"/>
    <mergeCell ref="S502:S504"/>
    <mergeCell ref="T502:T504"/>
    <mergeCell ref="P561:P563"/>
    <mergeCell ref="S561:S563"/>
    <mergeCell ref="R549:R552"/>
    <mergeCell ref="P549:P552"/>
    <mergeCell ref="H505:H507"/>
    <mergeCell ref="I505:I507"/>
    <mergeCell ref="I508:I510"/>
    <mergeCell ref="F546:F548"/>
    <mergeCell ref="Q524:Q526"/>
    <mergeCell ref="Q564:Q567"/>
    <mergeCell ref="AB561:AB563"/>
    <mergeCell ref="AA561:AA563"/>
    <mergeCell ref="T568:T570"/>
    <mergeCell ref="S564:S567"/>
    <mergeCell ref="T561:T563"/>
    <mergeCell ref="G505:G507"/>
    <mergeCell ref="G511:G513"/>
    <mergeCell ref="I553:I555"/>
    <mergeCell ref="S517:S519"/>
    <mergeCell ref="R520:R523"/>
    <mergeCell ref="AE543:AE545"/>
    <mergeCell ref="AF543:AF545"/>
    <mergeCell ref="AG543:AG545"/>
    <mergeCell ref="Z537:Z539"/>
    <mergeCell ref="AA537:AA539"/>
    <mergeCell ref="AB537:AB539"/>
    <mergeCell ref="AC537:AC539"/>
    <mergeCell ref="AD537:AD539"/>
    <mergeCell ref="AE537:AE539"/>
    <mergeCell ref="AF537:AF539"/>
    <mergeCell ref="AG537:AG539"/>
    <mergeCell ref="AG511:AG513"/>
    <mergeCell ref="C540:C542"/>
    <mergeCell ref="D534:D536"/>
    <mergeCell ref="E534:E536"/>
    <mergeCell ref="F534:F536"/>
    <mergeCell ref="U496:U498"/>
    <mergeCell ref="P1362:P1364"/>
    <mergeCell ref="AD1362:AD1364"/>
    <mergeCell ref="AE1362:AE1364"/>
    <mergeCell ref="AH1359:AH1361"/>
    <mergeCell ref="C1326:C1329"/>
    <mergeCell ref="D1326:D1329"/>
    <mergeCell ref="B1303:B1305"/>
    <mergeCell ref="C1303:C1305"/>
    <mergeCell ref="P1349:P1351"/>
    <mergeCell ref="Q1349:Q1351"/>
    <mergeCell ref="T1349:T1351"/>
    <mergeCell ref="T1309:T1311"/>
    <mergeCell ref="AH1355:AH1358"/>
    <mergeCell ref="AI1355:AI1358"/>
    <mergeCell ref="AI1442:AI1443"/>
    <mergeCell ref="Q1365:Q1368"/>
    <mergeCell ref="R1365:R1368"/>
    <mergeCell ref="S1365:S1368"/>
    <mergeCell ref="AJ1342:AJ1344"/>
    <mergeCell ref="AJ1323:AJ1325"/>
    <mergeCell ref="AC1330:AC1332"/>
    <mergeCell ref="AJ1339:AJ1341"/>
    <mergeCell ref="AE1323:AE1325"/>
    <mergeCell ref="C746:C748"/>
    <mergeCell ref="E664:E666"/>
    <mergeCell ref="F664:F666"/>
    <mergeCell ref="C664:C666"/>
    <mergeCell ref="B752:B754"/>
    <mergeCell ref="C713:C715"/>
    <mergeCell ref="E743:E745"/>
    <mergeCell ref="P667:P669"/>
    <mergeCell ref="C670:C673"/>
    <mergeCell ref="Q647:Q649"/>
    <mergeCell ref="F728:F730"/>
    <mergeCell ref="H731:H733"/>
    <mergeCell ref="O681:O683"/>
    <mergeCell ref="C696:C698"/>
    <mergeCell ref="I696:I698"/>
    <mergeCell ref="B722:B724"/>
    <mergeCell ref="B725:B727"/>
    <mergeCell ref="E716:E718"/>
    <mergeCell ref="F716:F718"/>
    <mergeCell ref="G716:G718"/>
    <mergeCell ref="H716:H718"/>
    <mergeCell ref="I716:I718"/>
    <mergeCell ref="N716:N718"/>
    <mergeCell ref="O716:O718"/>
    <mergeCell ref="B690:B692"/>
    <mergeCell ref="AI1189:AI1192"/>
    <mergeCell ref="AE1173:AE1176"/>
    <mergeCell ref="Y792:Y795"/>
    <mergeCell ref="Z728:Z730"/>
    <mergeCell ref="W690:W692"/>
    <mergeCell ref="Q713:Q715"/>
    <mergeCell ref="X846:X848"/>
    <mergeCell ref="B859:B861"/>
    <mergeCell ref="C859:C861"/>
    <mergeCell ref="D859:D861"/>
    <mergeCell ref="E859:E861"/>
    <mergeCell ref="AJ852:AJ855"/>
    <mergeCell ref="V833:V836"/>
    <mergeCell ref="W833:W836"/>
    <mergeCell ref="AJ859:AJ861"/>
    <mergeCell ref="Z859:Z861"/>
    <mergeCell ref="AJ1516:AJ1519"/>
    <mergeCell ref="AF1510:AF1512"/>
    <mergeCell ref="V1510:V1512"/>
    <mergeCell ref="V1503:V1506"/>
    <mergeCell ref="AF1503:AF1506"/>
    <mergeCell ref="Y1516:Y1519"/>
    <mergeCell ref="Z1516:Z1519"/>
    <mergeCell ref="AH1500:AH1502"/>
    <mergeCell ref="AI1497:AI1499"/>
    <mergeCell ref="AC1503:AC1506"/>
    <mergeCell ref="AD1503:AD1506"/>
    <mergeCell ref="AE1503:AE1506"/>
    <mergeCell ref="Z1493:Z1496"/>
    <mergeCell ref="X1473:X1475"/>
    <mergeCell ref="Y1497:Y1499"/>
    <mergeCell ref="R1500:R1502"/>
    <mergeCell ref="N1457:N1459"/>
    <mergeCell ref="AE1457:AE1459"/>
    <mergeCell ref="O1464:O1466"/>
    <mergeCell ref="P1464:P1466"/>
    <mergeCell ref="Q1464:Q1466"/>
    <mergeCell ref="R1464:R1466"/>
    <mergeCell ref="S1464:S1466"/>
    <mergeCell ref="AJ1523:AJ1525"/>
    <mergeCell ref="Y1513:Y1515"/>
    <mergeCell ref="Z1513:Z1515"/>
    <mergeCell ref="AF1513:AF1515"/>
    <mergeCell ref="AI1523:AI1525"/>
    <mergeCell ref="AI1503:AI1506"/>
    <mergeCell ref="Y1500:Y1502"/>
    <mergeCell ref="AI1464:AI1466"/>
    <mergeCell ref="AH1467:AH1469"/>
    <mergeCell ref="AG1503:AG1506"/>
    <mergeCell ref="X1500:X1502"/>
    <mergeCell ref="R1516:R1519"/>
    <mergeCell ref="AG1500:AG1502"/>
    <mergeCell ref="AJ1464:AJ1466"/>
    <mergeCell ref="AA1467:AA1469"/>
    <mergeCell ref="AB1467:AB1469"/>
    <mergeCell ref="U1464:U1466"/>
    <mergeCell ref="AC1493:AC1496"/>
    <mergeCell ref="AD1493:AD1496"/>
    <mergeCell ref="V1473:V1475"/>
    <mergeCell ref="Z1476:Z1478"/>
    <mergeCell ref="AA1476:AA1478"/>
    <mergeCell ref="AB1476:AB1478"/>
    <mergeCell ref="AC1476:AC1478"/>
    <mergeCell ref="AG1467:AG1469"/>
    <mergeCell ref="AI1473:AI1475"/>
    <mergeCell ref="AH1476:AH1478"/>
    <mergeCell ref="AI1476:AI1478"/>
    <mergeCell ref="AI1470:AI1472"/>
    <mergeCell ref="AI1493:AI1496"/>
    <mergeCell ref="AJ1520:AJ1522"/>
    <mergeCell ref="R1457:R1459"/>
    <mergeCell ref="X1493:X1496"/>
    <mergeCell ref="AB1493:AB1496"/>
    <mergeCell ref="AJ1497:AJ1499"/>
    <mergeCell ref="AF1470:AF1472"/>
    <mergeCell ref="AD1473:AD1475"/>
    <mergeCell ref="AD1476:AD1478"/>
    <mergeCell ref="AE1464:AE1466"/>
    <mergeCell ref="AF1464:AF1466"/>
    <mergeCell ref="AJ1767:AJ1769"/>
    <mergeCell ref="N1763:N1766"/>
    <mergeCell ref="O1763:O1766"/>
    <mergeCell ref="P1763:P1766"/>
    <mergeCell ref="Q1763:Q1766"/>
    <mergeCell ref="R1763:R1766"/>
    <mergeCell ref="S1763:S1766"/>
    <mergeCell ref="T1763:T1766"/>
    <mergeCell ref="U1763:U1766"/>
    <mergeCell ref="V1763:V1766"/>
    <mergeCell ref="W1763:W1766"/>
    <mergeCell ref="X1763:X1766"/>
    <mergeCell ref="D1760:D1762"/>
    <mergeCell ref="E1760:E1762"/>
    <mergeCell ref="F1760:F1762"/>
    <mergeCell ref="G1760:G1762"/>
    <mergeCell ref="AH1760:AH1762"/>
    <mergeCell ref="AI1760:AI1762"/>
    <mergeCell ref="AJ1760:AJ1762"/>
    <mergeCell ref="H1760:H1762"/>
    <mergeCell ref="I1760:I1762"/>
    <mergeCell ref="N1760:N1762"/>
    <mergeCell ref="O1760:O1762"/>
    <mergeCell ref="P1760:P1762"/>
    <mergeCell ref="AE1588:AE1589"/>
    <mergeCell ref="AF1588:AF1589"/>
    <mergeCell ref="AB1552:AB1555"/>
    <mergeCell ref="AC1552:AC1555"/>
    <mergeCell ref="AA1444:AA1445"/>
    <mergeCell ref="AJ1533:AJ1535"/>
    <mergeCell ref="AF1578:AF1580"/>
    <mergeCell ref="V1581:V1583"/>
    <mergeCell ref="E1467:E1469"/>
    <mergeCell ref="AH1444:AH1445"/>
    <mergeCell ref="AI1444:AI1445"/>
    <mergeCell ref="AJ1444:AJ1445"/>
    <mergeCell ref="T1767:T1769"/>
    <mergeCell ref="U1767:U1769"/>
    <mergeCell ref="V1767:V1769"/>
    <mergeCell ref="H1712:H1715"/>
    <mergeCell ref="E1581:E1583"/>
    <mergeCell ref="F1588:F1589"/>
    <mergeCell ref="F1584:F1587"/>
    <mergeCell ref="E1572:E1574"/>
    <mergeCell ref="E1561:E1562"/>
    <mergeCell ref="I1513:I1515"/>
    <mergeCell ref="AF1763:AF1766"/>
    <mergeCell ref="AG1763:AG1766"/>
    <mergeCell ref="AH1763:AH1766"/>
    <mergeCell ref="AI1763:AI1766"/>
    <mergeCell ref="AJ1763:AJ1766"/>
    <mergeCell ref="AB1473:AB1475"/>
    <mergeCell ref="AC1473:AC1475"/>
    <mergeCell ref="AH1493:AH1496"/>
    <mergeCell ref="AG1676:AG1678"/>
    <mergeCell ref="AF1638:AF1640"/>
    <mergeCell ref="AG1638:AG1640"/>
    <mergeCell ref="AJ1631:AJ1633"/>
    <mergeCell ref="AE1628:AE1630"/>
    <mergeCell ref="AF1628:AF1630"/>
    <mergeCell ref="AG1597:AG1599"/>
    <mergeCell ref="AI1572:AI1574"/>
    <mergeCell ref="AJ1622:AJ1624"/>
    <mergeCell ref="AH1516:AH1519"/>
    <mergeCell ref="AI1767:AI1769"/>
    <mergeCell ref="B1767:B1769"/>
    <mergeCell ref="C1767:C1769"/>
    <mergeCell ref="P1767:P1769"/>
    <mergeCell ref="Q1767:Q1769"/>
    <mergeCell ref="W1770:W1773"/>
    <mergeCell ref="X1770:X1773"/>
    <mergeCell ref="Y1770:Y1773"/>
    <mergeCell ref="AH1399:AH1402"/>
    <mergeCell ref="P1378:P1380"/>
    <mergeCell ref="Q1378:Q1380"/>
    <mergeCell ref="R1378:R1380"/>
    <mergeCell ref="AI1412:AI1414"/>
    <mergeCell ref="Q1390:Q1392"/>
    <mergeCell ref="AH1439:AH1441"/>
    <mergeCell ref="AI1439:AI1441"/>
    <mergeCell ref="C1566:C1568"/>
    <mergeCell ref="D1566:D1568"/>
    <mergeCell ref="U1257:U1259"/>
    <mergeCell ref="V1257:V1259"/>
    <mergeCell ref="AH1263:AH1265"/>
    <mergeCell ref="X1263:X1265"/>
    <mergeCell ref="O1770:O1773"/>
    <mergeCell ref="P1770:P1773"/>
    <mergeCell ref="Q1770:Q1773"/>
    <mergeCell ref="R1770:R1773"/>
    <mergeCell ref="B1770:B1773"/>
    <mergeCell ref="B1442:B1443"/>
    <mergeCell ref="C1442:C1443"/>
    <mergeCell ref="D1442:D1443"/>
    <mergeCell ref="E1442:E1443"/>
    <mergeCell ref="F1442:F1443"/>
    <mergeCell ref="G1442:G1443"/>
    <mergeCell ref="H1442:H1443"/>
    <mergeCell ref="B1533:B1535"/>
    <mergeCell ref="U1442:U1443"/>
    <mergeCell ref="V1442:V1443"/>
    <mergeCell ref="W1442:W1443"/>
    <mergeCell ref="X1442:X1443"/>
    <mergeCell ref="AC1523:AC1525"/>
    <mergeCell ref="Y1634:Y1636"/>
    <mergeCell ref="AB1634:AB1636"/>
    <mergeCell ref="S1770:S1773"/>
    <mergeCell ref="T1770:T1773"/>
    <mergeCell ref="U1770:U1773"/>
    <mergeCell ref="V1770:V1773"/>
    <mergeCell ref="AH1767:AH1769"/>
    <mergeCell ref="C1763:C1766"/>
    <mergeCell ref="D1763:D1766"/>
    <mergeCell ref="AC1526:AC1529"/>
    <mergeCell ref="C1770:C1773"/>
    <mergeCell ref="AH1578:AH1580"/>
    <mergeCell ref="AI1628:AI1630"/>
    <mergeCell ref="Y1581:Y1583"/>
    <mergeCell ref="AC1556:AC1558"/>
    <mergeCell ref="B1561:B1562"/>
    <mergeCell ref="F1536:F1538"/>
    <mergeCell ref="G1516:G1519"/>
    <mergeCell ref="G1520:G1522"/>
    <mergeCell ref="T1523:T1525"/>
    <mergeCell ref="H1520:H1522"/>
    <mergeCell ref="AF1770:AF1773"/>
    <mergeCell ref="AG1770:AG1773"/>
    <mergeCell ref="AH1770:AH1773"/>
    <mergeCell ref="AI1770:AI1773"/>
    <mergeCell ref="I1442:I1443"/>
    <mergeCell ref="N1442:N1443"/>
    <mergeCell ref="O1442:O1443"/>
    <mergeCell ref="P1442:P1443"/>
    <mergeCell ref="Z1770:Z1773"/>
    <mergeCell ref="AA1770:AA1773"/>
    <mergeCell ref="AB1770:AB1773"/>
    <mergeCell ref="V1272:V1275"/>
    <mergeCell ref="W1272:W1275"/>
    <mergeCell ref="X1272:X1275"/>
    <mergeCell ref="Y1272:Y1275"/>
    <mergeCell ref="Z1272:Z1275"/>
    <mergeCell ref="AA1272:AA1275"/>
    <mergeCell ref="AB1272:AB1275"/>
    <mergeCell ref="G1439:G1441"/>
    <mergeCell ref="H1439:H1441"/>
    <mergeCell ref="Y1763:Y1766"/>
    <mergeCell ref="Z1763:Z1766"/>
    <mergeCell ref="AA1763:AA1766"/>
    <mergeCell ref="AB1763:AB1766"/>
    <mergeCell ref="AC1763:AC1766"/>
    <mergeCell ref="AD1763:AD1766"/>
    <mergeCell ref="Y1326:Y1329"/>
    <mergeCell ref="AG1312:AG1315"/>
    <mergeCell ref="Z1303:Z1305"/>
    <mergeCell ref="AA1303:AA1305"/>
    <mergeCell ref="AB1303:AB1305"/>
    <mergeCell ref="AB1309:AB1311"/>
    <mergeCell ref="AA1300:AA1302"/>
    <mergeCell ref="AB1300:AB1302"/>
    <mergeCell ref="AE1300:AE1302"/>
    <mergeCell ref="AE1763:AE1766"/>
    <mergeCell ref="AH1303:AH1305"/>
    <mergeCell ref="AH1631:AH1633"/>
    <mergeCell ref="X1287:X1289"/>
    <mergeCell ref="AG1280:AG1283"/>
    <mergeCell ref="AC1543:AC1545"/>
    <mergeCell ref="AE1526:AE1529"/>
    <mergeCell ref="AF1526:AF1529"/>
    <mergeCell ref="AG1526:AG1529"/>
    <mergeCell ref="AA1625:AA1627"/>
    <mergeCell ref="AF1300:AF1302"/>
    <mergeCell ref="AH1290:AH1292"/>
    <mergeCell ref="AD1297:AD1299"/>
    <mergeCell ref="AD1300:AD1302"/>
    <mergeCell ref="Y1723:Y1725"/>
    <mergeCell ref="AF1739:AF1741"/>
    <mergeCell ref="AE1736:AE1738"/>
    <mergeCell ref="AF1716:AF1719"/>
    <mergeCell ref="AH1709:AH1711"/>
    <mergeCell ref="AI1709:AI1711"/>
    <mergeCell ref="AA1705:AA1708"/>
    <mergeCell ref="AI1733:AI1735"/>
    <mergeCell ref="V1736:V1738"/>
    <mergeCell ref="W1736:W1738"/>
    <mergeCell ref="AE1597:AE1599"/>
    <mergeCell ref="AF1597:AF1599"/>
    <mergeCell ref="Q1584:Q1587"/>
    <mergeCell ref="Y1578:Y1580"/>
    <mergeCell ref="V1606:V1608"/>
    <mergeCell ref="S1634:S1637"/>
    <mergeCell ref="W1767:W1769"/>
    <mergeCell ref="X1767:X1769"/>
    <mergeCell ref="E1479:E1482"/>
    <mergeCell ref="F1479:F1482"/>
    <mergeCell ref="R1767:R1769"/>
    <mergeCell ref="G1770:G1773"/>
    <mergeCell ref="H1770:H1773"/>
    <mergeCell ref="I1770:I1773"/>
    <mergeCell ref="N1770:N1773"/>
    <mergeCell ref="AH1712:AH1715"/>
    <mergeCell ref="S1439:S1441"/>
    <mergeCell ref="T1439:T1441"/>
    <mergeCell ref="U1439:U1441"/>
    <mergeCell ref="V1439:V1441"/>
    <mergeCell ref="U1444:U1445"/>
    <mergeCell ref="D1767:D1769"/>
    <mergeCell ref="E1767:E1769"/>
    <mergeCell ref="F1767:F1769"/>
    <mergeCell ref="G1767:G1769"/>
    <mergeCell ref="H1767:H1769"/>
    <mergeCell ref="I1767:I1769"/>
    <mergeCell ref="N1767:N1769"/>
    <mergeCell ref="B650:B652"/>
    <mergeCell ref="F687:F689"/>
    <mergeCell ref="C653:C655"/>
    <mergeCell ref="D653:D655"/>
    <mergeCell ref="E653:E655"/>
    <mergeCell ref="I1439:I1441"/>
    <mergeCell ref="N1439:N1441"/>
    <mergeCell ref="O1439:O1441"/>
    <mergeCell ref="E1272:E1275"/>
    <mergeCell ref="F1272:F1275"/>
    <mergeCell ref="F1763:F1766"/>
    <mergeCell ref="G1763:G1766"/>
    <mergeCell ref="H1763:H1766"/>
    <mergeCell ref="I1763:I1766"/>
    <mergeCell ref="O1355:O1358"/>
    <mergeCell ref="C1272:C1275"/>
    <mergeCell ref="D1272:D1275"/>
    <mergeCell ref="B840:B842"/>
    <mergeCell ref="B865:B868"/>
    <mergeCell ref="C865:C868"/>
    <mergeCell ref="O1767:O1769"/>
    <mergeCell ref="O1723:O1725"/>
    <mergeCell ref="H1549:H1551"/>
    <mergeCell ref="B1760:B1762"/>
    <mergeCell ref="C1760:C1762"/>
    <mergeCell ref="B1763:B1766"/>
    <mergeCell ref="B1444:B1445"/>
    <mergeCell ref="C1444:C1445"/>
    <mergeCell ref="D1444:D1445"/>
    <mergeCell ref="E1444:E1445"/>
    <mergeCell ref="F1444:F1445"/>
    <mergeCell ref="D792:D795"/>
    <mergeCell ref="G784:G785"/>
    <mergeCell ref="B781:B783"/>
    <mergeCell ref="B1316:B1319"/>
    <mergeCell ref="C1316:C1319"/>
    <mergeCell ref="D1316:D1319"/>
    <mergeCell ref="E1316:E1319"/>
    <mergeCell ref="F1316:F1319"/>
    <mergeCell ref="G1316:G1319"/>
    <mergeCell ref="H1316:H1319"/>
    <mergeCell ref="I1316:I1319"/>
    <mergeCell ref="N1316:N1319"/>
    <mergeCell ref="O1316:O1319"/>
    <mergeCell ref="B1483:B1485"/>
    <mergeCell ref="C1483:C1485"/>
    <mergeCell ref="D1483:D1485"/>
    <mergeCell ref="E1483:E1485"/>
    <mergeCell ref="F1483:F1485"/>
    <mergeCell ref="G1483:G1485"/>
    <mergeCell ref="E1763:E1766"/>
    <mergeCell ref="O1575:O1577"/>
    <mergeCell ref="O1590:O1593"/>
    <mergeCell ref="I1628:I1630"/>
    <mergeCell ref="I1616:I1618"/>
    <mergeCell ref="B1436:B1438"/>
    <mergeCell ref="G1436:G1438"/>
    <mergeCell ref="H684:H686"/>
    <mergeCell ref="D607:D610"/>
    <mergeCell ref="G636:G639"/>
    <mergeCell ref="P630:P632"/>
    <mergeCell ref="B320:B322"/>
    <mergeCell ref="C320:C322"/>
    <mergeCell ref="D320:D322"/>
    <mergeCell ref="E320:E322"/>
    <mergeCell ref="F320:F322"/>
    <mergeCell ref="G320:G322"/>
    <mergeCell ref="H320:H322"/>
    <mergeCell ref="I320:I322"/>
    <mergeCell ref="N320:N322"/>
    <mergeCell ref="O320:O322"/>
    <mergeCell ref="P320:P322"/>
    <mergeCell ref="Q320:Q322"/>
    <mergeCell ref="R320:R322"/>
    <mergeCell ref="S320:S322"/>
    <mergeCell ref="F499:F501"/>
    <mergeCell ref="G524:G526"/>
    <mergeCell ref="H524:H526"/>
    <mergeCell ref="B453:B455"/>
    <mergeCell ref="N476:N478"/>
    <mergeCell ref="C453:C455"/>
    <mergeCell ref="C488:C491"/>
    <mergeCell ref="B488:B491"/>
    <mergeCell ref="I469:I472"/>
    <mergeCell ref="R450:R452"/>
    <mergeCell ref="G358:G360"/>
    <mergeCell ref="H358:H360"/>
    <mergeCell ref="I358:I360"/>
    <mergeCell ref="N358:N360"/>
    <mergeCell ref="F465:F468"/>
    <mergeCell ref="N511:N513"/>
    <mergeCell ref="P499:P501"/>
    <mergeCell ref="Q482:Q484"/>
    <mergeCell ref="O485:O487"/>
    <mergeCell ref="D479:D481"/>
    <mergeCell ref="H511:H513"/>
    <mergeCell ref="F511:F513"/>
    <mergeCell ref="F488:F491"/>
    <mergeCell ref="P514:P516"/>
    <mergeCell ref="G514:G516"/>
    <mergeCell ref="F505:F507"/>
    <mergeCell ref="H502:H504"/>
    <mergeCell ref="O482:O484"/>
    <mergeCell ref="B502:B504"/>
    <mergeCell ref="I459:I461"/>
    <mergeCell ref="H476:H478"/>
    <mergeCell ref="B476:B478"/>
    <mergeCell ref="C476:C478"/>
    <mergeCell ref="G383:G385"/>
    <mergeCell ref="H383:H385"/>
    <mergeCell ref="I383:I385"/>
    <mergeCell ref="C469:C472"/>
    <mergeCell ref="C485:C487"/>
    <mergeCell ref="D485:D487"/>
    <mergeCell ref="P476:P478"/>
    <mergeCell ref="Q476:Q478"/>
    <mergeCell ref="N383:N385"/>
    <mergeCell ref="O383:O385"/>
    <mergeCell ref="C633:C635"/>
    <mergeCell ref="S595:S597"/>
    <mergeCell ref="T690:T692"/>
    <mergeCell ref="Y687:Y689"/>
    <mergeCell ref="W684:W686"/>
    <mergeCell ref="X768:X770"/>
    <mergeCell ref="Y749:Y751"/>
    <mergeCell ref="U706:U708"/>
    <mergeCell ref="Y736:Y739"/>
    <mergeCell ref="X746:X748"/>
    <mergeCell ref="AD746:AD748"/>
    <mergeCell ref="AE746:AE748"/>
    <mergeCell ref="AF746:AF748"/>
    <mergeCell ref="AG746:AG748"/>
    <mergeCell ref="AH746:AH748"/>
    <mergeCell ref="AI746:AI748"/>
    <mergeCell ref="AJ746:AJ748"/>
    <mergeCell ref="AJ743:AJ745"/>
    <mergeCell ref="W743:W745"/>
    <mergeCell ref="X743:X745"/>
    <mergeCell ref="Y743:Y745"/>
    <mergeCell ref="X790:X791"/>
    <mergeCell ref="Y790:Y791"/>
    <mergeCell ref="AA746:AA748"/>
    <mergeCell ref="AB746:AB748"/>
    <mergeCell ref="AC746:AC748"/>
    <mergeCell ref="W790:W791"/>
    <mergeCell ref="T743:T745"/>
    <mergeCell ref="U743:U745"/>
    <mergeCell ref="V743:V745"/>
    <mergeCell ref="W716:W718"/>
    <mergeCell ref="X716:X718"/>
    <mergeCell ref="Y716:Y718"/>
    <mergeCell ref="Z716:Z718"/>
    <mergeCell ref="AA716:AA718"/>
    <mergeCell ref="AB716:AB718"/>
    <mergeCell ref="AC716:AC718"/>
    <mergeCell ref="AA740:AA742"/>
    <mergeCell ref="AG731:AG733"/>
    <mergeCell ref="Y731:Y733"/>
    <mergeCell ref="Z699:Z702"/>
    <mergeCell ref="AI693:AI695"/>
    <mergeCell ref="Y719:Y721"/>
    <mergeCell ref="T765:T767"/>
    <mergeCell ref="V755:V758"/>
    <mergeCell ref="W781:W783"/>
    <mergeCell ref="T728:T730"/>
    <mergeCell ref="X740:X742"/>
    <mergeCell ref="X687:X689"/>
    <mergeCell ref="V687:V689"/>
    <mergeCell ref="V740:V742"/>
    <mergeCell ref="W768:W770"/>
    <mergeCell ref="W784:W785"/>
    <mergeCell ref="AH624:AH626"/>
    <mergeCell ref="Z786:Z789"/>
    <mergeCell ref="X765:X767"/>
    <mergeCell ref="AF762:AF764"/>
    <mergeCell ref="X713:X715"/>
    <mergeCell ref="X690:X692"/>
    <mergeCell ref="AJ725:AJ727"/>
    <mergeCell ref="AF719:AF721"/>
    <mergeCell ref="Y958:Y961"/>
    <mergeCell ref="Z958:Z961"/>
    <mergeCell ref="AA958:AA961"/>
    <mergeCell ref="AB958:AB961"/>
    <mergeCell ref="AC958:AC961"/>
    <mergeCell ref="AJ988:AJ990"/>
    <mergeCell ref="AD982:AD984"/>
    <mergeCell ref="AI926:AI928"/>
    <mergeCell ref="AG926:AG928"/>
    <mergeCell ref="AH926:AH928"/>
    <mergeCell ref="Z920:Z922"/>
    <mergeCell ref="AA920:AA922"/>
    <mergeCell ref="AB920:AB922"/>
    <mergeCell ref="AC920:AC922"/>
    <mergeCell ref="AD920:AD922"/>
    <mergeCell ref="AE920:AE922"/>
    <mergeCell ref="AJ865:AJ868"/>
    <mergeCell ref="AG939:AG940"/>
    <mergeCell ref="AJ941:AJ944"/>
    <mergeCell ref="X920:X922"/>
    <mergeCell ref="Y920:Y922"/>
    <mergeCell ref="W891:W893"/>
    <mergeCell ref="W945:W947"/>
    <mergeCell ref="W897:W899"/>
    <mergeCell ref="AJ904:AJ906"/>
    <mergeCell ref="AJ939:AJ940"/>
    <mergeCell ref="AJ891:AJ893"/>
    <mergeCell ref="AI882:AI884"/>
    <mergeCell ref="AE882:AE884"/>
    <mergeCell ref="AE891:AE893"/>
    <mergeCell ref="AJ907:AJ909"/>
    <mergeCell ref="Z941:Z944"/>
    <mergeCell ref="W936:W938"/>
    <mergeCell ref="W962:W964"/>
    <mergeCell ref="W882:W884"/>
    <mergeCell ref="W894:W896"/>
    <mergeCell ref="X885:X887"/>
    <mergeCell ref="W948:W950"/>
    <mergeCell ref="AI897:AI899"/>
    <mergeCell ref="AE956:AE957"/>
    <mergeCell ref="Y965:Y967"/>
    <mergeCell ref="AI885:AI887"/>
    <mergeCell ref="Z885:Z887"/>
    <mergeCell ref="AJ894:AJ896"/>
    <mergeCell ref="AI891:AI893"/>
    <mergeCell ref="AJ985:AJ987"/>
    <mergeCell ref="Y962:Y964"/>
    <mergeCell ref="AI968:AI971"/>
    <mergeCell ref="AB891:AB893"/>
    <mergeCell ref="AI910:AI912"/>
    <mergeCell ref="AJ972:AJ974"/>
    <mergeCell ref="X897:X899"/>
    <mergeCell ref="AF885:AF887"/>
    <mergeCell ref="AA972:AA974"/>
    <mergeCell ref="AF913:AF916"/>
    <mergeCell ref="Z740:Z742"/>
    <mergeCell ref="W859:W861"/>
    <mergeCell ref="Y900:Y903"/>
    <mergeCell ref="AJ958:AJ961"/>
    <mergeCell ref="AJ968:AJ971"/>
    <mergeCell ref="AI962:AI964"/>
    <mergeCell ref="AE907:AE909"/>
    <mergeCell ref="Z894:Z896"/>
    <mergeCell ref="AH907:AH909"/>
    <mergeCell ref="AA1257:AA1259"/>
    <mergeCell ref="AE1238:AE1240"/>
    <mergeCell ref="AJ1016:AJ1018"/>
    <mergeCell ref="AG1254:AG1256"/>
    <mergeCell ref="AG1257:AG1259"/>
    <mergeCell ref="AA1016:AA1018"/>
    <mergeCell ref="AE1161:AE1163"/>
    <mergeCell ref="AI1155:AI1157"/>
    <mergeCell ref="AI1158:AI1160"/>
    <mergeCell ref="AA962:AA964"/>
    <mergeCell ref="AJ900:AJ903"/>
    <mergeCell ref="AF933:AF935"/>
    <mergeCell ref="Y904:Y906"/>
    <mergeCell ref="AH1205:AH1207"/>
    <mergeCell ref="AI1205:AI1207"/>
    <mergeCell ref="Y1241:Y1243"/>
    <mergeCell ref="AJ962:AJ964"/>
    <mergeCell ref="AI965:AI967"/>
    <mergeCell ref="AJ965:AJ967"/>
    <mergeCell ref="Y948:Y950"/>
    <mergeCell ref="Y953:Y955"/>
    <mergeCell ref="AH933:AH935"/>
    <mergeCell ref="AJ956:AJ957"/>
    <mergeCell ref="AE972:AE974"/>
    <mergeCell ref="AB926:AB928"/>
    <mergeCell ref="AD965:AD967"/>
    <mergeCell ref="AE965:AE967"/>
    <mergeCell ref="AE953:AE955"/>
    <mergeCell ref="AC941:AC944"/>
    <mergeCell ref="Y926:Y928"/>
    <mergeCell ref="AF936:AF938"/>
    <mergeCell ref="AG936:AG938"/>
    <mergeCell ref="AH941:AH944"/>
    <mergeCell ref="AD1152:AD1154"/>
    <mergeCell ref="AE1152:AE1154"/>
    <mergeCell ref="AF1152:AF1154"/>
    <mergeCell ref="AG1152:AG1154"/>
    <mergeCell ref="AH1152:AH1154"/>
    <mergeCell ref="AI1152:AI1154"/>
    <mergeCell ref="AJ1152:AJ1154"/>
    <mergeCell ref="AH975:AH978"/>
    <mergeCell ref="AI975:AI978"/>
    <mergeCell ref="AJ975:AJ978"/>
    <mergeCell ref="AE1044:AE1046"/>
    <mergeCell ref="AG1158:AG1160"/>
    <mergeCell ref="AH1158:AH1160"/>
    <mergeCell ref="AH1257:AH1259"/>
    <mergeCell ref="AA1139:AA1141"/>
    <mergeCell ref="AI1139:AI1141"/>
    <mergeCell ref="AF1044:AF1046"/>
    <mergeCell ref="AG1044:AG1046"/>
    <mergeCell ref="AH1044:AH1046"/>
    <mergeCell ref="AI1044:AI1046"/>
    <mergeCell ref="AJ1044:AJ1046"/>
    <mergeCell ref="AJ1199:AJ1201"/>
    <mergeCell ref="AA926:AA928"/>
    <mergeCell ref="Y939:Y940"/>
    <mergeCell ref="AJ1155:AJ1157"/>
    <mergeCell ref="AG1173:AG1176"/>
    <mergeCell ref="AA1173:AA1176"/>
    <mergeCell ref="AB1173:AB1176"/>
    <mergeCell ref="AI1215:AI1217"/>
    <mergeCell ref="AA1263:AA1265"/>
    <mergeCell ref="Z1266:Z1268"/>
    <mergeCell ref="Y1238:Y1240"/>
    <mergeCell ref="AD1251:AD1253"/>
    <mergeCell ref="AD1254:AD1256"/>
    <mergeCell ref="AD1257:AD1259"/>
    <mergeCell ref="AD1260:AD1262"/>
    <mergeCell ref="Y1287:Y1289"/>
    <mergeCell ref="AF1173:AF1176"/>
    <mergeCell ref="AI1251:AI1253"/>
    <mergeCell ref="AG1234:AG1237"/>
    <mergeCell ref="AI1257:AI1259"/>
    <mergeCell ref="Z1218:Z1220"/>
    <mergeCell ref="AA1218:AA1220"/>
    <mergeCell ref="AG1199:AG1201"/>
    <mergeCell ref="Y1170:Y1172"/>
    <mergeCell ref="AH1208:AH1211"/>
    <mergeCell ref="AG1208:AG1211"/>
    <mergeCell ref="AJ1272:AJ1275"/>
    <mergeCell ref="AF1177:AF1180"/>
    <mergeCell ref="Y1254:Y1256"/>
    <mergeCell ref="AH1254:AH1256"/>
    <mergeCell ref="AC1276:AC1279"/>
    <mergeCell ref="AJ1212:AJ1214"/>
    <mergeCell ref="AJ1193:AJ1195"/>
    <mergeCell ref="AB1164:AB1166"/>
    <mergeCell ref="AC1164:AC1166"/>
    <mergeCell ref="AB1161:AB1163"/>
    <mergeCell ref="AC1161:AC1163"/>
    <mergeCell ref="AF1287:AF1289"/>
    <mergeCell ref="AG1287:AG1289"/>
    <mergeCell ref="AH1287:AH1289"/>
    <mergeCell ref="AJ1287:AJ1289"/>
    <mergeCell ref="AF1284:AF1286"/>
    <mergeCell ref="AC1287:AC1289"/>
    <mergeCell ref="AD1287:AD1289"/>
    <mergeCell ref="AI1244:AI1246"/>
    <mergeCell ref="AI1254:AI1256"/>
    <mergeCell ref="AH1269:AH1271"/>
    <mergeCell ref="AI1276:AI1279"/>
    <mergeCell ref="AH1173:AH1176"/>
    <mergeCell ref="AH1234:AH1237"/>
    <mergeCell ref="AJ1244:AJ1246"/>
    <mergeCell ref="AJ1241:AJ1243"/>
    <mergeCell ref="AJ1238:AJ1240"/>
    <mergeCell ref="AD1280:AD1283"/>
    <mergeCell ref="AE1280:AE1283"/>
    <mergeCell ref="AF1263:AF1265"/>
    <mergeCell ref="AA1287:AA1289"/>
    <mergeCell ref="AC1221:AC1223"/>
    <mergeCell ref="AD1164:AD1166"/>
    <mergeCell ref="AD1158:AD1160"/>
    <mergeCell ref="AF1158:AF1160"/>
    <mergeCell ref="AE1218:AE1220"/>
    <mergeCell ref="AB1199:AB1201"/>
    <mergeCell ref="AJ1263:AJ1265"/>
    <mergeCell ref="AH1266:AH1268"/>
    <mergeCell ref="AH1276:AH1279"/>
    <mergeCell ref="Z1276:Z1279"/>
    <mergeCell ref="AA1276:AA1279"/>
    <mergeCell ref="AB1276:AB1279"/>
    <mergeCell ref="AC1272:AC1275"/>
    <mergeCell ref="AD1272:AD1275"/>
    <mergeCell ref="AE1272:AE1275"/>
    <mergeCell ref="AF1272:AF1275"/>
    <mergeCell ref="AG1272:AG1275"/>
    <mergeCell ref="AJ1276:AJ1279"/>
    <mergeCell ref="AC1266:AC1268"/>
    <mergeCell ref="AE1221:AE1223"/>
    <mergeCell ref="AF1221:AF1223"/>
    <mergeCell ref="X1205:X1207"/>
    <mergeCell ref="AC1202:AC1204"/>
    <mergeCell ref="Z1189:Z1192"/>
    <mergeCell ref="Z1193:Z1195"/>
    <mergeCell ref="AC1189:AC1192"/>
    <mergeCell ref="AD1208:AD1211"/>
    <mergeCell ref="AJ1251:AJ1253"/>
    <mergeCell ref="AJ1247:AJ1250"/>
    <mergeCell ref="AJ1170:AJ1172"/>
    <mergeCell ref="AH1244:AH1246"/>
    <mergeCell ref="AI1212:AI1214"/>
    <mergeCell ref="AH1196:AH1198"/>
    <mergeCell ref="AI1196:AI1198"/>
    <mergeCell ref="AH1212:AH1214"/>
    <mergeCell ref="AI1247:AI1250"/>
    <mergeCell ref="AI1234:AI1237"/>
    <mergeCell ref="AI1238:AI1240"/>
    <mergeCell ref="AI1241:AI1243"/>
    <mergeCell ref="AB1212:AB1214"/>
    <mergeCell ref="AC1212:AC1214"/>
    <mergeCell ref="AI1266:AI1268"/>
    <mergeCell ref="AI1272:AI1275"/>
    <mergeCell ref="AI1269:AI1271"/>
    <mergeCell ref="AI1263:AI1265"/>
    <mergeCell ref="AC1263:AC1265"/>
    <mergeCell ref="AJ1181:AJ1184"/>
    <mergeCell ref="AJ1221:AJ1223"/>
    <mergeCell ref="AI1199:AI1201"/>
    <mergeCell ref="AJ1196:AJ1198"/>
    <mergeCell ref="AI1260:AI1262"/>
    <mergeCell ref="AJ1260:AJ1262"/>
    <mergeCell ref="AG1196:AG1198"/>
    <mergeCell ref="AD1196:AD1198"/>
    <mergeCell ref="AC1196:AC1198"/>
    <mergeCell ref="AH1247:AH1250"/>
    <mergeCell ref="AC1238:AC1240"/>
    <mergeCell ref="Z1228:Z1230"/>
    <mergeCell ref="AA1228:AA1230"/>
    <mergeCell ref="AB1228:AB1230"/>
    <mergeCell ref="AJ1290:AJ1292"/>
    <mergeCell ref="AG1241:AG1243"/>
    <mergeCell ref="AG1244:AG1246"/>
    <mergeCell ref="AG1215:AG1217"/>
    <mergeCell ref="AH1251:AH1253"/>
    <mergeCell ref="AD1247:AD1250"/>
    <mergeCell ref="AC1208:AC1211"/>
    <mergeCell ref="AB1205:AB1207"/>
    <mergeCell ref="AI1170:AI1172"/>
    <mergeCell ref="AJ1234:AJ1237"/>
    <mergeCell ref="AF1616:AF1618"/>
    <mergeCell ref="AG1616:AG1618"/>
    <mergeCell ref="AI1712:AI1715"/>
    <mergeCell ref="AH1696:AH1698"/>
    <mergeCell ref="AI1696:AI1698"/>
    <mergeCell ref="AH1723:AH1725"/>
    <mergeCell ref="AI1723:AI1725"/>
    <mergeCell ref="AH1705:AH1708"/>
    <mergeCell ref="AI1705:AI1708"/>
    <mergeCell ref="R1723:R1725"/>
    <mergeCell ref="AH1739:AH1741"/>
    <mergeCell ref="AI1739:AI1741"/>
    <mergeCell ref="X1676:X1678"/>
    <mergeCell ref="AE1705:AE1708"/>
    <mergeCell ref="AF1705:AF1708"/>
    <mergeCell ref="AG1705:AG1708"/>
    <mergeCell ref="V1676:V1678"/>
    <mergeCell ref="V1679:V1681"/>
    <mergeCell ref="AE1679:AE1681"/>
    <mergeCell ref="AI1676:AI1678"/>
    <mergeCell ref="AF1733:AF1735"/>
    <mergeCell ref="Q1726:Q1728"/>
    <mergeCell ref="Z1739:Z1741"/>
    <mergeCell ref="AA1739:AA1741"/>
    <mergeCell ref="AB1739:AB1741"/>
    <mergeCell ref="AC1739:AC1741"/>
    <mergeCell ref="AD1739:AD1741"/>
    <mergeCell ref="S1712:S1715"/>
    <mergeCell ref="T1712:T1715"/>
    <mergeCell ref="U1712:U1715"/>
    <mergeCell ref="V1712:V1715"/>
    <mergeCell ref="W1712:W1715"/>
    <mergeCell ref="U1699:U1701"/>
    <mergeCell ref="V1699:V1701"/>
    <mergeCell ref="S1692:S1695"/>
    <mergeCell ref="X1736:X1738"/>
    <mergeCell ref="Y1736:Y1738"/>
    <mergeCell ref="AH1736:AH1738"/>
    <mergeCell ref="AI1736:AI1738"/>
    <mergeCell ref="AD1679:AD1681"/>
    <mergeCell ref="AB1705:AB1708"/>
    <mergeCell ref="AC1705:AC1708"/>
    <mergeCell ref="R1676:R1678"/>
    <mergeCell ref="S1676:S1678"/>
    <mergeCell ref="AF1723:AF1725"/>
    <mergeCell ref="AG1723:AG1725"/>
    <mergeCell ref="AH1733:AH1735"/>
    <mergeCell ref="T1676:T1678"/>
    <mergeCell ref="AH1716:AH1719"/>
    <mergeCell ref="AI1716:AI1719"/>
    <mergeCell ref="AH1702:AH1704"/>
    <mergeCell ref="AG1729:AG1732"/>
    <mergeCell ref="AD1729:AD1732"/>
    <mergeCell ref="AD1726:AD1728"/>
    <mergeCell ref="Y1767:Y1769"/>
    <mergeCell ref="Z1767:Z1769"/>
    <mergeCell ref="AA1767:AA1769"/>
    <mergeCell ref="AB1767:AB1769"/>
    <mergeCell ref="AC1767:AC1769"/>
    <mergeCell ref="AD1767:AD1769"/>
    <mergeCell ref="AE1767:AE1769"/>
    <mergeCell ref="AF1767:AF1769"/>
    <mergeCell ref="AG1767:AG1769"/>
    <mergeCell ref="U1644:U1646"/>
    <mergeCell ref="AF1606:AF1608"/>
    <mergeCell ref="U1679:U1681"/>
    <mergeCell ref="T1657:T1659"/>
    <mergeCell ref="U1657:U1659"/>
    <mergeCell ref="AG1736:AG1738"/>
    <mergeCell ref="S1739:S1741"/>
    <mergeCell ref="U1736:U1738"/>
    <mergeCell ref="T1682:T1685"/>
    <mergeCell ref="AG1696:AG1698"/>
    <mergeCell ref="AF1736:AF1738"/>
    <mergeCell ref="AB1729:AB1732"/>
    <mergeCell ref="AE1689:AE1691"/>
    <mergeCell ref="AF1689:AF1691"/>
    <mergeCell ref="S1733:S1735"/>
    <mergeCell ref="T1733:T1735"/>
    <mergeCell ref="U1733:U1735"/>
    <mergeCell ref="AG1739:AG1741"/>
    <mergeCell ref="AB1720:AB1722"/>
    <mergeCell ref="AC1720:AC1722"/>
    <mergeCell ref="T1689:T1691"/>
    <mergeCell ref="U1689:U1691"/>
    <mergeCell ref="T1647:T1649"/>
    <mergeCell ref="U1647:U1649"/>
    <mergeCell ref="V1628:V1630"/>
    <mergeCell ref="AE1676:AE1678"/>
    <mergeCell ref="AF1676:AF1678"/>
    <mergeCell ref="AD1705:AD1708"/>
    <mergeCell ref="AB1679:AB1681"/>
    <mergeCell ref="AC1679:AC1681"/>
    <mergeCell ref="AB1676:AB1678"/>
    <mergeCell ref="AC1676:AC1678"/>
    <mergeCell ref="W1676:W1678"/>
    <mergeCell ref="AB1682:AB1685"/>
    <mergeCell ref="Z1689:Z1691"/>
    <mergeCell ref="AA1689:AA1691"/>
    <mergeCell ref="S1767:S1769"/>
    <mergeCell ref="Z1606:Z1608"/>
    <mergeCell ref="AA1606:AA1608"/>
    <mergeCell ref="X1616:X1618"/>
    <mergeCell ref="Q1760:Q1762"/>
    <mergeCell ref="R1760:R1762"/>
    <mergeCell ref="AE1650:AE1652"/>
    <mergeCell ref="S1760:S1762"/>
    <mergeCell ref="Y1760:Y1762"/>
    <mergeCell ref="Z1760:Z1762"/>
    <mergeCell ref="AA1760:AA1762"/>
    <mergeCell ref="AB1760:AB1762"/>
    <mergeCell ref="Q1739:Q1741"/>
    <mergeCell ref="R1739:R1741"/>
    <mergeCell ref="AE1723:AE1725"/>
    <mergeCell ref="X1726:X1728"/>
    <mergeCell ref="Y1726:Y1728"/>
    <mergeCell ref="Z1726:Z1728"/>
    <mergeCell ref="X1689:X1691"/>
    <mergeCell ref="T1736:T1738"/>
    <mergeCell ref="V1733:V1735"/>
    <mergeCell ref="W1733:W1735"/>
    <mergeCell ref="X1733:X1735"/>
    <mergeCell ref="AG1631:AG1633"/>
    <mergeCell ref="AE1641:AE1643"/>
    <mergeCell ref="AG1657:AG1659"/>
    <mergeCell ref="AD1673:AD1675"/>
    <mergeCell ref="AA1676:AA1678"/>
    <mergeCell ref="Z1686:Z1688"/>
    <mergeCell ref="AA1686:AA1688"/>
    <mergeCell ref="AB1686:AB1688"/>
    <mergeCell ref="AC1686:AC1688"/>
    <mergeCell ref="S1631:S1633"/>
    <mergeCell ref="T1631:T1633"/>
    <mergeCell ref="U1631:U1633"/>
    <mergeCell ref="Y1692:Y1695"/>
    <mergeCell ref="Z1692:Z1695"/>
    <mergeCell ref="W1641:W1643"/>
    <mergeCell ref="X1641:X1643"/>
    <mergeCell ref="Y1641:Y1643"/>
    <mergeCell ref="W1679:W1681"/>
    <mergeCell ref="X1657:X1659"/>
    <mergeCell ref="AD1660:AD1662"/>
    <mergeCell ref="AE1660:AE1662"/>
    <mergeCell ref="AF1660:AF1662"/>
    <mergeCell ref="AG1660:AG1662"/>
    <mergeCell ref="AC1663:AC1666"/>
    <mergeCell ref="AG1702:AG1704"/>
    <mergeCell ref="AF1702:AF1704"/>
    <mergeCell ref="AA1647:AA1649"/>
    <mergeCell ref="AD1686:AD1688"/>
    <mergeCell ref="AA1692:AA1695"/>
    <mergeCell ref="S1663:S1666"/>
    <mergeCell ref="T1663:T1666"/>
    <mergeCell ref="U1663:U1666"/>
    <mergeCell ref="R1663:R1666"/>
    <mergeCell ref="Z1663:Z1666"/>
    <mergeCell ref="AD1653:AD1656"/>
    <mergeCell ref="AC1733:AC1735"/>
    <mergeCell ref="Z1709:Z1711"/>
    <mergeCell ref="AB1733:AB1735"/>
    <mergeCell ref="AF1729:AF1732"/>
    <mergeCell ref="AA1572:AA1574"/>
    <mergeCell ref="T1760:T1762"/>
    <mergeCell ref="U1760:U1762"/>
    <mergeCell ref="V1760:V1762"/>
    <mergeCell ref="W1760:W1762"/>
    <mergeCell ref="X1760:X1762"/>
    <mergeCell ref="AC1760:AC1762"/>
    <mergeCell ref="AD1760:AD1762"/>
    <mergeCell ref="AE1760:AE1762"/>
    <mergeCell ref="AF1760:AF1762"/>
    <mergeCell ref="AG1760:AG1762"/>
    <mergeCell ref="R1619:R1621"/>
    <mergeCell ref="Y1733:Y1735"/>
    <mergeCell ref="AG1749:AG1751"/>
    <mergeCell ref="V1663:V1666"/>
    <mergeCell ref="AF1653:AF1656"/>
    <mergeCell ref="AG1653:AG1656"/>
    <mergeCell ref="AA1663:AA1666"/>
    <mergeCell ref="AB1663:AB1666"/>
    <mergeCell ref="AG1663:AG1666"/>
    <mergeCell ref="AF1625:AF1627"/>
    <mergeCell ref="AA1631:AA1633"/>
    <mergeCell ref="AA1653:AA1656"/>
    <mergeCell ref="AB1653:AB1655"/>
    <mergeCell ref="AC1653:AC1656"/>
    <mergeCell ref="AA1628:AA1630"/>
    <mergeCell ref="AF1663:AF1666"/>
    <mergeCell ref="T1572:T1574"/>
    <mergeCell ref="X1572:X1574"/>
    <mergeCell ref="Y1572:Y1574"/>
    <mergeCell ref="Z1572:Z1574"/>
    <mergeCell ref="R1572:R1574"/>
    <mergeCell ref="AB1613:AB1615"/>
    <mergeCell ref="AC1613:AC1615"/>
    <mergeCell ref="AD1613:AD1615"/>
    <mergeCell ref="AE1613:AE1615"/>
    <mergeCell ref="AF1613:AF1615"/>
    <mergeCell ref="AG1613:AG1615"/>
    <mergeCell ref="S1590:S1593"/>
    <mergeCell ref="R1588:R1589"/>
    <mergeCell ref="S1588:S1589"/>
    <mergeCell ref="R1578:R1580"/>
    <mergeCell ref="S1578:S1580"/>
    <mergeCell ref="S1699:S1701"/>
    <mergeCell ref="AG1625:AG1627"/>
    <mergeCell ref="V1594:V1596"/>
    <mergeCell ref="V1638:V1640"/>
    <mergeCell ref="W1638:W1640"/>
    <mergeCell ref="AC1622:AC1624"/>
    <mergeCell ref="X1625:X1627"/>
    <mergeCell ref="Y1619:Y1621"/>
    <mergeCell ref="AB1689:AB1691"/>
    <mergeCell ref="Z1736:Z1738"/>
    <mergeCell ref="AA1736:AA1738"/>
    <mergeCell ref="AB1736:AB1738"/>
    <mergeCell ref="AC1736:AC1738"/>
    <mergeCell ref="AD1736:AD1738"/>
    <mergeCell ref="S1736:S1738"/>
    <mergeCell ref="AD1723:AD1725"/>
    <mergeCell ref="X1670:X1672"/>
    <mergeCell ref="T1588:T1589"/>
    <mergeCell ref="AH1653:AH1655"/>
    <mergeCell ref="V1543:V1545"/>
    <mergeCell ref="U1572:U1574"/>
    <mergeCell ref="T1569:T1571"/>
    <mergeCell ref="AD1520:AD1522"/>
    <mergeCell ref="AI1526:AI1529"/>
    <mergeCell ref="T1543:T1545"/>
    <mergeCell ref="U1616:U1618"/>
    <mergeCell ref="T1590:T1593"/>
    <mergeCell ref="U1594:U1596"/>
    <mergeCell ref="W1590:W1593"/>
    <mergeCell ref="R1575:R1577"/>
    <mergeCell ref="U1581:U1583"/>
    <mergeCell ref="T1600:T1602"/>
    <mergeCell ref="U1600:U1602"/>
    <mergeCell ref="V1584:V1587"/>
    <mergeCell ref="V1653:V1656"/>
    <mergeCell ref="T1653:T1656"/>
    <mergeCell ref="S1616:S1618"/>
    <mergeCell ref="S1622:S1624"/>
    <mergeCell ref="T1622:T1624"/>
    <mergeCell ref="R1590:R1593"/>
    <mergeCell ref="AH1590:AH1593"/>
    <mergeCell ref="AA1622:AA1624"/>
    <mergeCell ref="AE1647:AE1649"/>
    <mergeCell ref="AE1638:AE1640"/>
    <mergeCell ref="AE1619:AE1621"/>
    <mergeCell ref="X1597:X1599"/>
    <mergeCell ref="Y1597:Y1599"/>
    <mergeCell ref="Z1597:Z1599"/>
    <mergeCell ref="AA1597:AA1599"/>
    <mergeCell ref="AB1597:AB1599"/>
    <mergeCell ref="AC1644:AC1646"/>
    <mergeCell ref="W1606:W1608"/>
    <mergeCell ref="X1606:X1608"/>
    <mergeCell ref="Y1606:Y1608"/>
    <mergeCell ref="AF1609:AF1612"/>
    <mergeCell ref="AG1609:AG1612"/>
    <mergeCell ref="R1569:R1571"/>
    <mergeCell ref="V1556:V1558"/>
    <mergeCell ref="R1546:R1548"/>
    <mergeCell ref="AC1549:AC1551"/>
    <mergeCell ref="AE1549:AE1551"/>
    <mergeCell ref="W1552:W1555"/>
    <mergeCell ref="W1559:W1560"/>
    <mergeCell ref="Y1559:Y1560"/>
    <mergeCell ref="AE1561:AE1562"/>
    <mergeCell ref="AC1584:AC1587"/>
    <mergeCell ref="AE1590:AE1593"/>
    <mergeCell ref="AC1597:AC1599"/>
    <mergeCell ref="AE1578:AE1580"/>
    <mergeCell ref="AD1616:AD1618"/>
    <mergeCell ref="AG1606:AG1608"/>
    <mergeCell ref="AD1575:AD1577"/>
    <mergeCell ref="AF1641:AF1643"/>
    <mergeCell ref="AF1634:AF1637"/>
    <mergeCell ref="AF1581:AF1583"/>
    <mergeCell ref="AB1581:AB1583"/>
    <mergeCell ref="AC1575:AC1577"/>
    <mergeCell ref="AD1581:AD1583"/>
    <mergeCell ref="AE1644:AE1646"/>
    <mergeCell ref="AG1575:AG1577"/>
    <mergeCell ref="Z1575:Z1577"/>
    <mergeCell ref="Y1594:Y1596"/>
    <mergeCell ref="AI1566:AI1568"/>
    <mergeCell ref="AD1572:AD1574"/>
    <mergeCell ref="Y1569:Y1571"/>
    <mergeCell ref="Z1569:Z1571"/>
    <mergeCell ref="AA1569:AA1571"/>
    <mergeCell ref="AB1569:AB1571"/>
    <mergeCell ref="AG1619:AG1621"/>
    <mergeCell ref="AG1572:AG1574"/>
    <mergeCell ref="Y1546:Y1548"/>
    <mergeCell ref="Y1543:Y1545"/>
    <mergeCell ref="AI1584:AI1587"/>
    <mergeCell ref="AD1622:AD1624"/>
    <mergeCell ref="AE1622:AE1624"/>
    <mergeCell ref="AH1625:AH1627"/>
    <mergeCell ref="AH1588:AH1589"/>
    <mergeCell ref="AA1588:AA1589"/>
    <mergeCell ref="AG1588:AG1589"/>
    <mergeCell ref="Z1584:Z1587"/>
    <mergeCell ref="AA1584:AA1587"/>
    <mergeCell ref="AB1584:AB1587"/>
    <mergeCell ref="AE1559:AE1560"/>
    <mergeCell ref="AA1575:AA1577"/>
    <mergeCell ref="AE1575:AE1577"/>
    <mergeCell ref="AD1597:AD1599"/>
    <mergeCell ref="AD1556:AD1558"/>
    <mergeCell ref="AE1556:AE1558"/>
    <mergeCell ref="AF1556:AF1558"/>
    <mergeCell ref="AC1566:AC1568"/>
    <mergeCell ref="AI1647:AI1649"/>
    <mergeCell ref="AH1667:AH1669"/>
    <mergeCell ref="AH1644:AH1646"/>
    <mergeCell ref="Z1588:Z1589"/>
    <mergeCell ref="AH1663:AH1666"/>
    <mergeCell ref="AB1622:AB1624"/>
    <mergeCell ref="AA1650:AA1652"/>
    <mergeCell ref="Y1657:Y1659"/>
    <mergeCell ref="Z1657:Z1659"/>
    <mergeCell ref="AA1657:AA1659"/>
    <mergeCell ref="AB1657:AB1659"/>
    <mergeCell ref="AC1657:AC1659"/>
    <mergeCell ref="AD1657:AD1659"/>
    <mergeCell ref="AE1657:AE1659"/>
    <mergeCell ref="AF1543:AF1545"/>
    <mergeCell ref="Y1566:Y1568"/>
    <mergeCell ref="Z1559:Z1560"/>
    <mergeCell ref="Z1622:Z1624"/>
    <mergeCell ref="AI1622:AI1624"/>
    <mergeCell ref="AI1619:AI1621"/>
    <mergeCell ref="AF1594:AF1596"/>
    <mergeCell ref="AE1594:AE1596"/>
    <mergeCell ref="AD1594:AD1596"/>
    <mergeCell ref="AC1594:AC1596"/>
    <mergeCell ref="AB1594:AB1596"/>
    <mergeCell ref="AE1625:AE1627"/>
    <mergeCell ref="AD1619:AD1621"/>
    <mergeCell ref="AD1625:AD1627"/>
    <mergeCell ref="AB1625:AB1627"/>
    <mergeCell ref="AB1606:AB1608"/>
    <mergeCell ref="AC1606:AC1608"/>
    <mergeCell ref="AD1606:AD1608"/>
    <mergeCell ref="AI1644:AI1646"/>
    <mergeCell ref="AI1594:AI1596"/>
    <mergeCell ref="AH1594:AH1596"/>
    <mergeCell ref="AA1563:AA1565"/>
    <mergeCell ref="X1569:X1571"/>
    <mergeCell ref="AC1569:AC1571"/>
    <mergeCell ref="AI1569:AI1571"/>
    <mergeCell ref="Z1619:Z1621"/>
    <mergeCell ref="AA1619:AA1621"/>
    <mergeCell ref="AE1653:AE1656"/>
    <mergeCell ref="AC1619:AC1621"/>
    <mergeCell ref="AB1590:AB1593"/>
    <mergeCell ref="AC1590:AC1593"/>
    <mergeCell ref="AD1584:AD1587"/>
    <mergeCell ref="AA1594:AA1596"/>
    <mergeCell ref="Z1594:Z1596"/>
    <mergeCell ref="AE1631:AE1633"/>
    <mergeCell ref="X1622:X1624"/>
    <mergeCell ref="Y1622:Y1624"/>
    <mergeCell ref="AE1581:AE1583"/>
    <mergeCell ref="AB1588:AB1589"/>
    <mergeCell ref="AI1549:AI1551"/>
    <mergeCell ref="AF1566:AF1568"/>
    <mergeCell ref="AG1566:AG1568"/>
    <mergeCell ref="AH1584:AH1587"/>
    <mergeCell ref="R1552:R1555"/>
    <mergeCell ref="Q1556:Q1558"/>
    <mergeCell ref="O1559:O1560"/>
    <mergeCell ref="P1539:P1542"/>
    <mergeCell ref="Q1539:Q1542"/>
    <mergeCell ref="T1513:T1515"/>
    <mergeCell ref="AC1559:AC1560"/>
    <mergeCell ref="AD1559:AD1560"/>
    <mergeCell ref="AD1566:AD1568"/>
    <mergeCell ref="AE1566:AE1568"/>
    <mergeCell ref="Y1561:Y1562"/>
    <mergeCell ref="Z1561:Z1562"/>
    <mergeCell ref="AA1561:AA1562"/>
    <mergeCell ref="AH1561:AH1562"/>
    <mergeCell ref="AB1572:AB1574"/>
    <mergeCell ref="S1569:S1571"/>
    <mergeCell ref="P1569:P1571"/>
    <mergeCell ref="S1572:S1574"/>
    <mergeCell ref="W1572:W1574"/>
    <mergeCell ref="W1569:W1571"/>
    <mergeCell ref="AI1563:AI1565"/>
    <mergeCell ref="AI1552:AI1555"/>
    <mergeCell ref="AH1546:AH1548"/>
    <mergeCell ref="AH1520:AH1522"/>
    <mergeCell ref="AH1572:AH1574"/>
    <mergeCell ref="AI1556:AI1558"/>
    <mergeCell ref="AI1559:AI1560"/>
    <mergeCell ref="AF1569:AF1571"/>
    <mergeCell ref="AI1561:AI1562"/>
    <mergeCell ref="AI1536:AI1538"/>
    <mergeCell ref="AH1559:AH1560"/>
    <mergeCell ref="AH1536:AH1538"/>
    <mergeCell ref="AH1539:AH1542"/>
    <mergeCell ref="AG1536:AG1538"/>
    <mergeCell ref="AG1539:AG1542"/>
    <mergeCell ref="AG1552:AG1555"/>
    <mergeCell ref="AG1523:AG1525"/>
    <mergeCell ref="AH1563:AH1565"/>
    <mergeCell ref="AH1552:AH1555"/>
    <mergeCell ref="AB1536:AB1538"/>
    <mergeCell ref="AC1536:AC1538"/>
    <mergeCell ref="P1561:P1562"/>
    <mergeCell ref="AH1556:AH1558"/>
    <mergeCell ref="S1559:S1560"/>
    <mergeCell ref="S1561:S1562"/>
    <mergeCell ref="S1563:S1565"/>
    <mergeCell ref="T1552:T1555"/>
    <mergeCell ref="U1552:U1555"/>
    <mergeCell ref="T1563:T1565"/>
    <mergeCell ref="U1546:U1548"/>
    <mergeCell ref="V1546:V1548"/>
    <mergeCell ref="AA1556:AA1558"/>
    <mergeCell ref="AB1556:AB1558"/>
    <mergeCell ref="AE1530:AE1532"/>
    <mergeCell ref="AD1543:AD1545"/>
    <mergeCell ref="AF1523:AF1525"/>
    <mergeCell ref="AD1561:AD1562"/>
    <mergeCell ref="AA1559:AA1560"/>
    <mergeCell ref="U1556:U1558"/>
    <mergeCell ref="AA1530:AA1532"/>
    <mergeCell ref="AA1546:AA1548"/>
    <mergeCell ref="V1552:V1555"/>
    <mergeCell ref="T1556:T1558"/>
    <mergeCell ref="V1561:V1562"/>
    <mergeCell ref="I1559:I1560"/>
    <mergeCell ref="R1556:R1558"/>
    <mergeCell ref="AC1520:AC1522"/>
    <mergeCell ref="AB1530:AB1532"/>
    <mergeCell ref="R1543:R1545"/>
    <mergeCell ref="AF1546:AF1548"/>
    <mergeCell ref="U1530:U1532"/>
    <mergeCell ref="U1513:U1515"/>
    <mergeCell ref="V1563:V1565"/>
    <mergeCell ref="I1520:I1522"/>
    <mergeCell ref="E1520:E1522"/>
    <mergeCell ref="F1549:F1551"/>
    <mergeCell ref="G1549:G1551"/>
    <mergeCell ref="F1552:F1555"/>
    <mergeCell ref="I1530:I1532"/>
    <mergeCell ref="R1549:R1551"/>
    <mergeCell ref="H1533:H1535"/>
    <mergeCell ref="Q1523:Q1525"/>
    <mergeCell ref="S1523:S1525"/>
    <mergeCell ref="R1520:R1522"/>
    <mergeCell ref="R1523:R1525"/>
    <mergeCell ref="Q1543:Q1545"/>
    <mergeCell ref="AD1530:AD1532"/>
    <mergeCell ref="Q1533:Q1535"/>
    <mergeCell ref="W1520:W1522"/>
    <mergeCell ref="W1556:W1558"/>
    <mergeCell ref="O1561:O1562"/>
    <mergeCell ref="O1543:O1545"/>
    <mergeCell ref="Y1539:Y1542"/>
    <mergeCell ref="V1549:V1551"/>
    <mergeCell ref="Y1526:Y1529"/>
    <mergeCell ref="AC1530:AC1532"/>
    <mergeCell ref="T1533:T1535"/>
    <mergeCell ref="T1549:T1551"/>
    <mergeCell ref="U1549:U1551"/>
    <mergeCell ref="V1533:V1535"/>
    <mergeCell ref="AA1536:AA1538"/>
    <mergeCell ref="AD1578:AD1580"/>
    <mergeCell ref="AJ1575:AJ1577"/>
    <mergeCell ref="AA1613:AA1615"/>
    <mergeCell ref="AJ1584:AJ1587"/>
    <mergeCell ref="R1628:R1630"/>
    <mergeCell ref="O1616:O1618"/>
    <mergeCell ref="O1629:O1630"/>
    <mergeCell ref="AA1634:AA1637"/>
    <mergeCell ref="N1647:N1649"/>
    <mergeCell ref="O1647:O1649"/>
    <mergeCell ref="N1619:N1621"/>
    <mergeCell ref="W1631:W1633"/>
    <mergeCell ref="X1631:X1633"/>
    <mergeCell ref="Q1619:Q1621"/>
    <mergeCell ref="X1578:X1580"/>
    <mergeCell ref="Q1644:Q1646"/>
    <mergeCell ref="S1581:S1583"/>
    <mergeCell ref="T1581:T1583"/>
    <mergeCell ref="T1594:T1596"/>
    <mergeCell ref="W1594:W1596"/>
    <mergeCell ref="X1628:X1630"/>
    <mergeCell ref="Z1628:Z1630"/>
    <mergeCell ref="X1638:X1640"/>
    <mergeCell ref="Y1638:Y1640"/>
    <mergeCell ref="Z1638:Z1640"/>
    <mergeCell ref="R1584:R1587"/>
    <mergeCell ref="T1575:T1577"/>
    <mergeCell ref="U1575:U1577"/>
    <mergeCell ref="P1590:P1593"/>
    <mergeCell ref="Q1590:Q1593"/>
    <mergeCell ref="W1622:W1624"/>
    <mergeCell ref="O1578:O1580"/>
    <mergeCell ref="P1578:P1580"/>
    <mergeCell ref="Q1578:Q1580"/>
    <mergeCell ref="AA1578:AA1580"/>
    <mergeCell ref="Q1581:Q1583"/>
    <mergeCell ref="P1594:P1596"/>
    <mergeCell ref="N1616:N1618"/>
    <mergeCell ref="W1625:W1627"/>
    <mergeCell ref="V1625:V1627"/>
    <mergeCell ref="AA1590:AA1593"/>
    <mergeCell ref="V1641:V1643"/>
    <mergeCell ref="V1600:V1602"/>
    <mergeCell ref="S1641:S1643"/>
    <mergeCell ref="T1641:T1643"/>
    <mergeCell ref="AH1634:AH1636"/>
    <mergeCell ref="AH1616:AH1618"/>
    <mergeCell ref="AH1619:AH1621"/>
    <mergeCell ref="AJ1628:AJ1630"/>
    <mergeCell ref="Z1581:Z1583"/>
    <mergeCell ref="AA1581:AA1583"/>
    <mergeCell ref="AJ1644:AJ1646"/>
    <mergeCell ref="AJ1638:AJ1640"/>
    <mergeCell ref="AH1609:AH1612"/>
    <mergeCell ref="AI1609:AI1612"/>
    <mergeCell ref="X1594:X1596"/>
    <mergeCell ref="AD1590:AD1593"/>
    <mergeCell ref="X1590:X1593"/>
    <mergeCell ref="AG1594:AG1596"/>
    <mergeCell ref="AG1628:AG1630"/>
    <mergeCell ref="AF1619:AF1621"/>
    <mergeCell ref="AF1600:AF1602"/>
    <mergeCell ref="AG1600:AG1602"/>
    <mergeCell ref="R1613:R1615"/>
    <mergeCell ref="S1613:S1615"/>
    <mergeCell ref="T1613:T1615"/>
    <mergeCell ref="U1613:U1615"/>
    <mergeCell ref="V1613:V1615"/>
    <mergeCell ref="AJ1546:AJ1548"/>
    <mergeCell ref="Q1549:Q1551"/>
    <mergeCell ref="N1559:N1560"/>
    <mergeCell ref="N1549:N1551"/>
    <mergeCell ref="N1552:N1555"/>
    <mergeCell ref="U1563:U1565"/>
    <mergeCell ref="S1566:S1568"/>
    <mergeCell ref="S1628:S1630"/>
    <mergeCell ref="T1628:T1630"/>
    <mergeCell ref="V1590:V1593"/>
    <mergeCell ref="Y1590:Y1593"/>
    <mergeCell ref="W1581:W1583"/>
    <mergeCell ref="X1581:X1583"/>
    <mergeCell ref="AH1600:AH1602"/>
    <mergeCell ref="AI1600:AI1602"/>
    <mergeCell ref="AJ1600:AJ1602"/>
    <mergeCell ref="W1600:W1602"/>
    <mergeCell ref="X1600:X1602"/>
    <mergeCell ref="Y1600:Y1602"/>
    <mergeCell ref="Z1600:Z1602"/>
    <mergeCell ref="AA1600:AA1602"/>
    <mergeCell ref="AB1600:AB1602"/>
    <mergeCell ref="AC1600:AC1602"/>
    <mergeCell ref="AD1600:AD1602"/>
    <mergeCell ref="AE1600:AE1602"/>
    <mergeCell ref="AC1625:AC1627"/>
    <mergeCell ref="R1594:R1596"/>
    <mergeCell ref="U1619:U1621"/>
    <mergeCell ref="V1619:V1621"/>
    <mergeCell ref="AJ1616:AJ1618"/>
    <mergeCell ref="S1603:S1605"/>
    <mergeCell ref="T1603:T1605"/>
    <mergeCell ref="R1597:R1599"/>
    <mergeCell ref="AI1588:AI1589"/>
    <mergeCell ref="AH1575:AH1577"/>
    <mergeCell ref="W1584:W1587"/>
    <mergeCell ref="AJ1549:AJ1551"/>
    <mergeCell ref="AJ1552:AJ1555"/>
    <mergeCell ref="X1552:X1555"/>
    <mergeCell ref="AJ1569:AJ1571"/>
    <mergeCell ref="AC1588:AC1589"/>
    <mergeCell ref="AD1588:AD1589"/>
    <mergeCell ref="X1559:X1560"/>
    <mergeCell ref="P1566:P1568"/>
    <mergeCell ref="Q1566:Q1568"/>
    <mergeCell ref="AC1628:AC1630"/>
    <mergeCell ref="W1634:W1637"/>
    <mergeCell ref="X1634:X1637"/>
    <mergeCell ref="V1660:V1662"/>
    <mergeCell ref="R1673:R1675"/>
    <mergeCell ref="N1653:N1656"/>
    <mergeCell ref="O1653:O1656"/>
    <mergeCell ref="P1653:P1656"/>
    <mergeCell ref="Q1653:Q1656"/>
    <mergeCell ref="X1653:X1656"/>
    <mergeCell ref="Y1653:Y1655"/>
    <mergeCell ref="Z1653:Z1656"/>
    <mergeCell ref="Z1634:Z1637"/>
    <mergeCell ref="U1634:U1637"/>
    <mergeCell ref="U1622:U1624"/>
    <mergeCell ref="U1628:U1630"/>
    <mergeCell ref="U1653:U1656"/>
    <mergeCell ref="U1641:U1643"/>
    <mergeCell ref="AH1628:AH1630"/>
    <mergeCell ref="P1634:P1637"/>
    <mergeCell ref="Q1634:Q1637"/>
    <mergeCell ref="T1670:T1672"/>
    <mergeCell ref="Q1622:Q1624"/>
    <mergeCell ref="W1619:W1621"/>
    <mergeCell ref="W1616:W1618"/>
    <mergeCell ref="AE1616:AE1618"/>
    <mergeCell ref="V1609:V1612"/>
    <mergeCell ref="W1609:W1612"/>
    <mergeCell ref="T1634:T1637"/>
    <mergeCell ref="U1638:U1640"/>
    <mergeCell ref="P1616:P1618"/>
    <mergeCell ref="AC1650:AC1652"/>
    <mergeCell ref="AD1650:AD1652"/>
    <mergeCell ref="X1609:X1612"/>
    <mergeCell ref="Y1609:Y1612"/>
    <mergeCell ref="Z1609:Z1612"/>
    <mergeCell ref="AA1609:AA1612"/>
    <mergeCell ref="AB1609:AB1612"/>
    <mergeCell ref="AC1609:AC1612"/>
    <mergeCell ref="AD1609:AD1612"/>
    <mergeCell ref="AE1609:AE1612"/>
    <mergeCell ref="AD1638:AD1640"/>
    <mergeCell ref="V1634:V1637"/>
    <mergeCell ref="Q1638:Q1640"/>
    <mergeCell ref="R1638:R1640"/>
    <mergeCell ref="AA1638:AA1640"/>
    <mergeCell ref="AD1631:AD1633"/>
    <mergeCell ref="AC1631:AC1633"/>
    <mergeCell ref="AF1650:AF1652"/>
    <mergeCell ref="AF1673:AF1675"/>
    <mergeCell ref="AG1673:AG1675"/>
    <mergeCell ref="S1625:S1627"/>
    <mergeCell ref="T1625:T1627"/>
    <mergeCell ref="U1625:U1627"/>
    <mergeCell ref="N1650:N1652"/>
    <mergeCell ref="V1650:V1652"/>
    <mergeCell ref="V1644:V1646"/>
    <mergeCell ref="R1650:R1652"/>
    <mergeCell ref="W1663:W1666"/>
    <mergeCell ref="S1619:S1621"/>
    <mergeCell ref="O1663:O1666"/>
    <mergeCell ref="N1644:N1646"/>
    <mergeCell ref="O1644:O1646"/>
    <mergeCell ref="N1628:N1630"/>
    <mergeCell ref="T1619:T1621"/>
    <mergeCell ref="Z1625:Z1627"/>
    <mergeCell ref="Y1663:Y1666"/>
    <mergeCell ref="W1650:W1652"/>
    <mergeCell ref="R1641:R1643"/>
    <mergeCell ref="O1641:O1643"/>
    <mergeCell ref="T1644:T1646"/>
    <mergeCell ref="AI1653:AI1655"/>
    <mergeCell ref="W1653:W1656"/>
    <mergeCell ref="AG1641:AG1643"/>
    <mergeCell ref="AG1650:AG1652"/>
    <mergeCell ref="AC1638:AC1640"/>
    <mergeCell ref="AC1673:AC1675"/>
    <mergeCell ref="AJ1702:AJ1704"/>
    <mergeCell ref="AC1667:AC1669"/>
    <mergeCell ref="AC1670:AC1672"/>
    <mergeCell ref="AD1670:AD1672"/>
    <mergeCell ref="AB1673:AB1675"/>
    <mergeCell ref="AJ1682:AJ1685"/>
    <mergeCell ref="AI1679:AI1681"/>
    <mergeCell ref="AF1682:AF1685"/>
    <mergeCell ref="AG1682:AG1685"/>
    <mergeCell ref="AH1682:AH1685"/>
    <mergeCell ref="AE1634:AE1637"/>
    <mergeCell ref="AJ1647:AJ1649"/>
    <mergeCell ref="AG1634:AG1637"/>
    <mergeCell ref="AC1641:AC1643"/>
    <mergeCell ref="AD1641:AD1643"/>
    <mergeCell ref="AI1634:AI1636"/>
    <mergeCell ref="AJ1641:AJ1643"/>
    <mergeCell ref="AE1686:AE1688"/>
    <mergeCell ref="AF1686:AF1688"/>
    <mergeCell ref="AI1657:AI1659"/>
    <mergeCell ref="AJ1657:AJ1659"/>
    <mergeCell ref="AC1699:AC1701"/>
    <mergeCell ref="AD1699:AD1701"/>
    <mergeCell ref="AE1699:AE1701"/>
    <mergeCell ref="AF1699:AF1701"/>
    <mergeCell ref="AG1699:AG1701"/>
    <mergeCell ref="AH1699:AH1701"/>
    <mergeCell ref="AI1699:AI1701"/>
    <mergeCell ref="AJ1699:AJ1701"/>
    <mergeCell ref="AH1660:AH1662"/>
    <mergeCell ref="AI1660:AI1662"/>
    <mergeCell ref="AJ1660:AJ1662"/>
    <mergeCell ref="AI1682:AI1685"/>
    <mergeCell ref="AI1673:AI1675"/>
    <mergeCell ref="AE1682:AE1685"/>
    <mergeCell ref="AE1670:AE1672"/>
    <mergeCell ref="AF1644:AF1646"/>
    <mergeCell ref="AG1644:AG1646"/>
    <mergeCell ref="AI1650:AI1652"/>
    <mergeCell ref="AH1650:AH1652"/>
    <mergeCell ref="AJ1676:AJ1678"/>
    <mergeCell ref="AC1647:AC1649"/>
    <mergeCell ref="AJ1670:AJ1672"/>
    <mergeCell ref="AJ1653:AJ1656"/>
    <mergeCell ref="AH1676:AH1678"/>
    <mergeCell ref="AH1679:AH1681"/>
    <mergeCell ref="AF1679:AF1681"/>
    <mergeCell ref="AG1679:AG1681"/>
    <mergeCell ref="AI1625:AI1627"/>
    <mergeCell ref="Z1631:Z1633"/>
    <mergeCell ref="W1670:W1672"/>
    <mergeCell ref="AI1702:AI1704"/>
    <mergeCell ref="AE1696:AE1698"/>
    <mergeCell ref="AF1696:AF1698"/>
    <mergeCell ref="AF1667:AF1669"/>
    <mergeCell ref="AG1667:AG1669"/>
    <mergeCell ref="AE1673:AE1675"/>
    <mergeCell ref="AE1667:AE1669"/>
    <mergeCell ref="AH1673:AH1675"/>
    <mergeCell ref="AG1686:AG1688"/>
    <mergeCell ref="AD1647:AD1649"/>
    <mergeCell ref="AE1663:AE1666"/>
    <mergeCell ref="AD1676:AD1678"/>
    <mergeCell ref="AD1667:AD1669"/>
    <mergeCell ref="AB1650:AB1652"/>
    <mergeCell ref="AH1657:AH1659"/>
    <mergeCell ref="W1696:W1698"/>
    <mergeCell ref="X1696:X1698"/>
    <mergeCell ref="Y1696:Y1698"/>
    <mergeCell ref="Z1696:Z1698"/>
    <mergeCell ref="AA1696:AA1698"/>
    <mergeCell ref="W1699:W1701"/>
    <mergeCell ref="X1699:X1701"/>
    <mergeCell ref="Y1699:Y1701"/>
    <mergeCell ref="Z1699:Z1701"/>
    <mergeCell ref="AA1699:AA1701"/>
    <mergeCell ref="AB1699:AB1701"/>
    <mergeCell ref="AJ1689:AJ1691"/>
    <mergeCell ref="AD1696:AD1698"/>
    <mergeCell ref="AH1613:AH1615"/>
    <mergeCell ref="AI1613:AI1615"/>
    <mergeCell ref="AJ1613:AJ1615"/>
    <mergeCell ref="AJ1594:AJ1596"/>
    <mergeCell ref="AI1689:AI1691"/>
    <mergeCell ref="AJ1673:AJ1675"/>
    <mergeCell ref="AJ1667:AJ1669"/>
    <mergeCell ref="AB1638:AB1640"/>
    <mergeCell ref="AJ1634:AJ1637"/>
    <mergeCell ref="AF1647:AF1649"/>
    <mergeCell ref="AG1647:AG1649"/>
    <mergeCell ref="AH1647:AH1649"/>
    <mergeCell ref="Y1670:Y1672"/>
    <mergeCell ref="W1644:W1646"/>
    <mergeCell ref="X1644:X1646"/>
    <mergeCell ref="Y1644:Y1646"/>
    <mergeCell ref="Z1644:Z1646"/>
    <mergeCell ref="Y1650:Y1652"/>
    <mergeCell ref="Z1650:Z1652"/>
    <mergeCell ref="X1663:X1666"/>
    <mergeCell ref="Y1676:Y1678"/>
    <mergeCell ref="Z1676:Z1678"/>
    <mergeCell ref="Z1670:Z1672"/>
    <mergeCell ref="Z1673:Z1675"/>
    <mergeCell ref="AJ1692:AJ1695"/>
    <mergeCell ref="AJ1619:AJ1621"/>
    <mergeCell ref="AI1670:AI1672"/>
    <mergeCell ref="AI1663:AI1666"/>
    <mergeCell ref="AJ1663:AJ1666"/>
    <mergeCell ref="AH1641:AH1643"/>
    <mergeCell ref="AH1638:AH1640"/>
    <mergeCell ref="AC1634:AC1637"/>
    <mergeCell ref="AD1634:AD1637"/>
    <mergeCell ref="AD1644:AD1646"/>
    <mergeCell ref="AJ1650:AJ1652"/>
    <mergeCell ref="AJ1609:AJ1612"/>
    <mergeCell ref="W1660:W1662"/>
    <mergeCell ref="X1660:X1662"/>
    <mergeCell ref="Y1660:Y1662"/>
    <mergeCell ref="Z1660:Z1662"/>
    <mergeCell ref="AA1660:AA1662"/>
    <mergeCell ref="AJ1606:AJ1608"/>
    <mergeCell ref="AH1622:AH1624"/>
    <mergeCell ref="AI1616:AI1618"/>
    <mergeCell ref="AI1631:AI1633"/>
    <mergeCell ref="AJ1625:AJ1627"/>
    <mergeCell ref="X1619:X1621"/>
    <mergeCell ref="AB1619:AB1621"/>
    <mergeCell ref="AF1590:AF1593"/>
    <mergeCell ref="AF1552:AF1555"/>
    <mergeCell ref="Z1578:Z1580"/>
    <mergeCell ref="AA1667:AA1669"/>
    <mergeCell ref="AF1657:AF1659"/>
    <mergeCell ref="AJ1572:AJ1574"/>
    <mergeCell ref="AJ1556:AJ1558"/>
    <mergeCell ref="AG1578:AG1580"/>
    <mergeCell ref="AF1536:AF1538"/>
    <mergeCell ref="Y1552:Y1555"/>
    <mergeCell ref="AH1523:AH1525"/>
    <mergeCell ref="Y1536:Y1538"/>
    <mergeCell ref="Z1536:Z1538"/>
    <mergeCell ref="AE1563:AE1565"/>
    <mergeCell ref="AF1563:AF1565"/>
    <mergeCell ref="AG1563:AG1565"/>
    <mergeCell ref="AG1561:AG1562"/>
    <mergeCell ref="Z1552:Z1555"/>
    <mergeCell ref="AC1563:AC1565"/>
    <mergeCell ref="W1563:W1565"/>
    <mergeCell ref="X1563:X1565"/>
    <mergeCell ref="X1650:X1652"/>
    <mergeCell ref="W1613:W1615"/>
    <mergeCell ref="X1613:X1615"/>
    <mergeCell ref="Y1613:Y1615"/>
    <mergeCell ref="Z1613:Z1615"/>
    <mergeCell ref="W1667:W1669"/>
    <mergeCell ref="Z1616:Z1618"/>
    <mergeCell ref="AA1616:AA1618"/>
    <mergeCell ref="AB1616:AB1618"/>
    <mergeCell ref="AC1616:AC1618"/>
    <mergeCell ref="AJ1603:AJ1605"/>
    <mergeCell ref="AI1641:AI1643"/>
    <mergeCell ref="AE1569:AE1571"/>
    <mergeCell ref="AF1631:AF1633"/>
    <mergeCell ref="AF1622:AF1624"/>
    <mergeCell ref="AG1622:AG1624"/>
    <mergeCell ref="AG1590:AG1593"/>
    <mergeCell ref="AH1569:AH1571"/>
    <mergeCell ref="AG1559:AG1560"/>
    <mergeCell ref="AH1543:AH1545"/>
    <mergeCell ref="AI1667:AI1669"/>
    <mergeCell ref="Y1667:Y1669"/>
    <mergeCell ref="Z1667:Z1669"/>
    <mergeCell ref="AB1667:AB1669"/>
    <mergeCell ref="Z1641:Z1643"/>
    <mergeCell ref="AA1641:AA1643"/>
    <mergeCell ref="AB1641:AB1643"/>
    <mergeCell ref="AH1566:AH1568"/>
    <mergeCell ref="Y1563:Y1565"/>
    <mergeCell ref="Z1563:Z1565"/>
    <mergeCell ref="W1628:W1630"/>
    <mergeCell ref="AE1572:AE1574"/>
    <mergeCell ref="AF1572:AF1574"/>
    <mergeCell ref="AJ1581:AJ1583"/>
    <mergeCell ref="AC1533:AC1535"/>
    <mergeCell ref="X1533:X1535"/>
    <mergeCell ref="Z1507:Z1509"/>
    <mergeCell ref="AA1507:AA1509"/>
    <mergeCell ref="V1520:V1522"/>
    <mergeCell ref="AJ1536:AJ1538"/>
    <mergeCell ref="AJ1566:AJ1568"/>
    <mergeCell ref="Y1530:Y1532"/>
    <mergeCell ref="Y1533:Y1535"/>
    <mergeCell ref="AA1516:AA1519"/>
    <mergeCell ref="Z1526:Z1529"/>
    <mergeCell ref="Y1520:Y1522"/>
    <mergeCell ref="AG1513:AG1515"/>
    <mergeCell ref="AI1507:AI1509"/>
    <mergeCell ref="AB1507:AB1509"/>
    <mergeCell ref="W1543:W1545"/>
    <mergeCell ref="AG1510:AG1512"/>
    <mergeCell ref="AI1539:AI1542"/>
    <mergeCell ref="W1566:W1568"/>
    <mergeCell ref="X1566:X1568"/>
    <mergeCell ref="AB1578:AB1580"/>
    <mergeCell ref="AC1578:AC1580"/>
    <mergeCell ref="AB1546:AB1548"/>
    <mergeCell ref="AA1552:AA1555"/>
    <mergeCell ref="AB1563:AB1565"/>
    <mergeCell ref="Z1533:Z1535"/>
    <mergeCell ref="V1536:V1538"/>
    <mergeCell ref="W1546:W1548"/>
    <mergeCell ref="AA1549:AA1551"/>
    <mergeCell ref="X1549:X1551"/>
    <mergeCell ref="Z1539:Z1542"/>
    <mergeCell ref="AI1520:AI1522"/>
    <mergeCell ref="Y1510:Y1512"/>
    <mergeCell ref="AJ1543:AJ1545"/>
    <mergeCell ref="AD1552:AD1555"/>
    <mergeCell ref="AE1552:AE1555"/>
    <mergeCell ref="AD1569:AD1571"/>
    <mergeCell ref="AI1575:AI1577"/>
    <mergeCell ref="AJ1539:AJ1542"/>
    <mergeCell ref="AJ1559:AJ1560"/>
    <mergeCell ref="AJ1561:AJ1562"/>
    <mergeCell ref="AJ1526:AJ1529"/>
    <mergeCell ref="AJ1513:AJ1515"/>
    <mergeCell ref="W1513:W1515"/>
    <mergeCell ref="X1513:X1515"/>
    <mergeCell ref="AI1510:AI1512"/>
    <mergeCell ref="AI1513:AI1515"/>
    <mergeCell ref="X1556:X1558"/>
    <mergeCell ref="Y1556:Y1558"/>
    <mergeCell ref="AD1533:AD1535"/>
    <mergeCell ref="AC1510:AC1512"/>
    <mergeCell ref="AG1556:AG1558"/>
    <mergeCell ref="AI1578:AI1580"/>
    <mergeCell ref="AG1581:AG1583"/>
    <mergeCell ref="X1575:X1577"/>
    <mergeCell ref="AH1581:AH1583"/>
    <mergeCell ref="AI1581:AI1583"/>
    <mergeCell ref="AD1516:AD1519"/>
    <mergeCell ref="AB1510:AB1512"/>
    <mergeCell ref="AC1572:AC1574"/>
    <mergeCell ref="AC1581:AC1583"/>
    <mergeCell ref="AF1507:AF1509"/>
    <mergeCell ref="AC1561:AC1562"/>
    <mergeCell ref="AD1510:AD1512"/>
    <mergeCell ref="AF1530:AF1532"/>
    <mergeCell ref="AG1530:AG1532"/>
    <mergeCell ref="AA1543:AA1545"/>
    <mergeCell ref="AA1533:AA1535"/>
    <mergeCell ref="AB1533:AB1535"/>
    <mergeCell ref="AB1559:AB1560"/>
    <mergeCell ref="W1561:W1562"/>
    <mergeCell ref="Z1556:Z1558"/>
    <mergeCell ref="U1533:U1535"/>
    <mergeCell ref="AB1516:AB1519"/>
    <mergeCell ref="AA1513:AA1515"/>
    <mergeCell ref="AH1513:AH1515"/>
    <mergeCell ref="AH1526:AH1529"/>
    <mergeCell ref="AB1561:AB1562"/>
    <mergeCell ref="Z1543:Z1545"/>
    <mergeCell ref="AE1543:AE1545"/>
    <mergeCell ref="AI1530:AI1532"/>
    <mergeCell ref="V1559:V1560"/>
    <mergeCell ref="AH1510:AH1512"/>
    <mergeCell ref="AD1526:AD1529"/>
    <mergeCell ref="AC1516:AC1519"/>
    <mergeCell ref="Z1530:Z1532"/>
    <mergeCell ref="X1530:X1532"/>
    <mergeCell ref="X1546:X1548"/>
    <mergeCell ref="W1533:W1535"/>
    <mergeCell ref="AE1516:AE1519"/>
    <mergeCell ref="U1520:U1522"/>
    <mergeCell ref="U1510:U1512"/>
    <mergeCell ref="AD1507:AD1509"/>
    <mergeCell ref="AE1507:AE1509"/>
    <mergeCell ref="X1507:X1509"/>
    <mergeCell ref="AG1546:AG1548"/>
    <mergeCell ref="W1507:W1509"/>
    <mergeCell ref="AI1516:AI1519"/>
    <mergeCell ref="W1516:W1519"/>
    <mergeCell ref="X1516:X1519"/>
    <mergeCell ref="AE1533:AE1535"/>
    <mergeCell ref="AF1533:AF1535"/>
    <mergeCell ref="AB1549:AB1551"/>
    <mergeCell ref="AD1513:AD1515"/>
    <mergeCell ref="AE1513:AE1515"/>
    <mergeCell ref="AE1536:AE1538"/>
    <mergeCell ref="AC1513:AC1515"/>
    <mergeCell ref="Z1546:Z1548"/>
    <mergeCell ref="W1549:W1551"/>
    <mergeCell ref="U1536:U1538"/>
    <mergeCell ref="AF1549:AF1551"/>
    <mergeCell ref="AG1549:AG1551"/>
    <mergeCell ref="AF1561:AF1562"/>
    <mergeCell ref="AF1559:AF1560"/>
    <mergeCell ref="U1559:U1560"/>
    <mergeCell ref="X1561:X1562"/>
    <mergeCell ref="AG1390:AG1392"/>
    <mergeCell ref="AH1390:AH1392"/>
    <mergeCell ref="AI1432:AI1435"/>
    <mergeCell ref="S1476:S1478"/>
    <mergeCell ref="AF1436:AF1438"/>
    <mergeCell ref="AF1432:AF1435"/>
    <mergeCell ref="U1476:U1478"/>
    <mergeCell ref="AG1385:AG1386"/>
    <mergeCell ref="Q1409:Q1411"/>
    <mergeCell ref="AI1399:AI1402"/>
    <mergeCell ref="S1355:S1358"/>
    <mergeCell ref="Y1385:Y1386"/>
    <mergeCell ref="Z1385:Z1386"/>
    <mergeCell ref="AA1385:AA1386"/>
    <mergeCell ref="AB1385:AB1386"/>
    <mergeCell ref="AC1385:AC1386"/>
    <mergeCell ref="U1359:U1361"/>
    <mergeCell ref="V1359:V1361"/>
    <mergeCell ref="W1359:W1361"/>
    <mergeCell ref="W1375:W1377"/>
    <mergeCell ref="X1406:X1408"/>
    <mergeCell ref="R1399:R1402"/>
    <mergeCell ref="S1399:S1402"/>
    <mergeCell ref="Q1428:Q1429"/>
    <mergeCell ref="AI1428:AI1429"/>
    <mergeCell ref="AA1399:AA1402"/>
    <mergeCell ref="AC1399:AC1402"/>
    <mergeCell ref="AD1399:AD1402"/>
    <mergeCell ref="R1430:R1431"/>
    <mergeCell ref="U1432:U1435"/>
    <mergeCell ref="AA1473:AA1475"/>
    <mergeCell ref="AA1442:AA1443"/>
    <mergeCell ref="AB1442:AB1443"/>
    <mergeCell ref="Q1399:Q1402"/>
    <mergeCell ref="Y1432:Y1435"/>
    <mergeCell ref="U1390:U1392"/>
    <mergeCell ref="AB1415:AB1417"/>
    <mergeCell ref="V1387:V1389"/>
    <mergeCell ref="W1387:W1389"/>
    <mergeCell ref="X1390:X1392"/>
    <mergeCell ref="R1396:R1398"/>
    <mergeCell ref="X1403:X1405"/>
    <mergeCell ref="AI1396:AI1398"/>
    <mergeCell ref="AH1393:AH1395"/>
    <mergeCell ref="AH1415:AH1417"/>
    <mergeCell ref="AI1415:AI1417"/>
    <mergeCell ref="AG1444:AG1445"/>
    <mergeCell ref="AH1453:AH1456"/>
    <mergeCell ref="AC1457:AC1459"/>
    <mergeCell ref="AD1457:AD1459"/>
    <mergeCell ref="AA1453:AA1456"/>
    <mergeCell ref="AF1467:AF1469"/>
    <mergeCell ref="R1439:R1441"/>
    <mergeCell ref="Q1421:Q1424"/>
    <mergeCell ref="R1421:R1424"/>
    <mergeCell ref="S1421:S1424"/>
    <mergeCell ref="T1421:T1424"/>
    <mergeCell ref="U1421:U1424"/>
    <mergeCell ref="V1421:V1424"/>
    <mergeCell ref="W1421:W1424"/>
    <mergeCell ref="X1421:X1424"/>
    <mergeCell ref="Y1421:Y1424"/>
    <mergeCell ref="Z1421:Z1424"/>
    <mergeCell ref="AA1421:AA1424"/>
    <mergeCell ref="AI1457:AI1459"/>
    <mergeCell ref="AF1476:AF1478"/>
    <mergeCell ref="AH1479:AH1482"/>
    <mergeCell ref="AH1470:AH1472"/>
    <mergeCell ref="AC1479:AC1482"/>
    <mergeCell ref="AH1464:AH1466"/>
    <mergeCell ref="AF1493:AF1496"/>
    <mergeCell ref="V1493:V1496"/>
    <mergeCell ref="AH1442:AH1443"/>
    <mergeCell ref="Y1493:Y1496"/>
    <mergeCell ref="U1493:U1496"/>
    <mergeCell ref="AJ1460:AJ1463"/>
    <mergeCell ref="AG1450:AG1452"/>
    <mergeCell ref="AJ1450:AJ1452"/>
    <mergeCell ref="AH1473:AH1475"/>
    <mergeCell ref="U1479:U1482"/>
    <mergeCell ref="AD1442:AD1443"/>
    <mergeCell ref="AE1442:AE1443"/>
    <mergeCell ref="AF1442:AF1443"/>
    <mergeCell ref="AG1442:AG1443"/>
    <mergeCell ref="Y1442:Y1443"/>
    <mergeCell ref="Z1442:Z1443"/>
    <mergeCell ref="W1476:W1478"/>
    <mergeCell ref="X1476:X1478"/>
    <mergeCell ref="Y1476:Y1478"/>
    <mergeCell ref="AI1467:AI1469"/>
    <mergeCell ref="AI1479:AI1482"/>
    <mergeCell ref="AG1479:AG1482"/>
    <mergeCell ref="AH1457:AH1459"/>
    <mergeCell ref="AC1450:AC1452"/>
    <mergeCell ref="AC1453:AC1456"/>
    <mergeCell ref="AD1464:AD1466"/>
    <mergeCell ref="AI1453:AI1456"/>
    <mergeCell ref="AH1489:AH1492"/>
    <mergeCell ref="AI1489:AI1492"/>
    <mergeCell ref="AJ1489:AJ1492"/>
    <mergeCell ref="AF1483:AF1485"/>
    <mergeCell ref="AG1483:AG1485"/>
    <mergeCell ref="AH1483:AH1485"/>
    <mergeCell ref="AI1483:AI1485"/>
    <mergeCell ref="AJ1483:AJ1485"/>
    <mergeCell ref="U1486:U1488"/>
    <mergeCell ref="AC1442:AC1443"/>
    <mergeCell ref="AB1457:AB1459"/>
    <mergeCell ref="AE1450:AE1452"/>
    <mergeCell ref="AF1450:AF1452"/>
    <mergeCell ref="AJ1442:AJ1443"/>
    <mergeCell ref="W1486:W1488"/>
    <mergeCell ref="X1486:X1488"/>
    <mergeCell ref="AJ1493:AJ1496"/>
    <mergeCell ref="AG1493:AG1496"/>
    <mergeCell ref="Y1479:Y1482"/>
    <mergeCell ref="X1470:X1472"/>
    <mergeCell ref="W1473:W1475"/>
    <mergeCell ref="AE1467:AE1469"/>
    <mergeCell ref="AJ1297:AJ1299"/>
    <mergeCell ref="AH1345:AH1348"/>
    <mergeCell ref="AH1352:AH1354"/>
    <mergeCell ref="U1339:U1341"/>
    <mergeCell ref="AF1409:AF1411"/>
    <mergeCell ref="AJ1330:AJ1332"/>
    <mergeCell ref="W1355:W1358"/>
    <mergeCell ref="X1355:X1358"/>
    <mergeCell ref="Y1355:Y1358"/>
    <mergeCell ref="Z1355:Z1358"/>
    <mergeCell ref="AA1355:AA1358"/>
    <mergeCell ref="AJ1439:AJ1441"/>
    <mergeCell ref="AD1439:AD1441"/>
    <mergeCell ref="AE1439:AE1441"/>
    <mergeCell ref="AJ1359:AJ1361"/>
    <mergeCell ref="AF1365:AF1368"/>
    <mergeCell ref="AG1365:AG1368"/>
    <mergeCell ref="AG1412:AG1414"/>
    <mergeCell ref="AB1412:AB1414"/>
    <mergeCell ref="AC1412:AC1414"/>
    <mergeCell ref="AD1412:AD1414"/>
    <mergeCell ref="AA1336:AA1338"/>
    <mergeCell ref="AC1336:AC1338"/>
    <mergeCell ref="AH1349:AH1351"/>
    <mergeCell ref="AH1336:AH1338"/>
    <mergeCell ref="Y1333:Y1335"/>
    <mergeCell ref="AF1362:AF1364"/>
    <mergeCell ref="AG1362:AG1364"/>
    <mergeCell ref="AH1362:AH1364"/>
    <mergeCell ref="AI1362:AI1364"/>
    <mergeCell ref="AJ1362:AJ1364"/>
    <mergeCell ref="AH1430:AH1431"/>
    <mergeCell ref="AI1430:AI1431"/>
    <mergeCell ref="AD1425:AD1427"/>
    <mergeCell ref="X1428:X1429"/>
    <mergeCell ref="W1403:W1405"/>
    <mergeCell ref="Y1381:Y1384"/>
    <mergeCell ref="Y1393:Y1395"/>
    <mergeCell ref="Z1352:Z1354"/>
    <mergeCell ref="Z1393:Z1395"/>
    <mergeCell ref="AA1393:AA1395"/>
    <mergeCell ref="Z1415:Z1417"/>
    <mergeCell ref="AC1430:AC1431"/>
    <mergeCell ref="U1403:U1405"/>
    <mergeCell ref="AG1399:AG1402"/>
    <mergeCell ref="X1396:X1398"/>
    <mergeCell ref="AI1365:AI1368"/>
    <mergeCell ref="AJ1365:AJ1368"/>
    <mergeCell ref="AI1390:AI1392"/>
    <mergeCell ref="W1352:W1354"/>
    <mergeCell ref="AB1430:AB1431"/>
    <mergeCell ref="AJ1432:AJ1435"/>
    <mergeCell ref="AG1409:AG1411"/>
    <mergeCell ref="AH1409:AH1411"/>
    <mergeCell ref="AI1409:AI1411"/>
    <mergeCell ref="AI1436:AI1438"/>
    <mergeCell ref="W1399:W1402"/>
    <mergeCell ref="W1430:W1431"/>
    <mergeCell ref="AJ1355:AJ1358"/>
    <mergeCell ref="W1428:W1429"/>
    <mergeCell ref="Y1387:Y1389"/>
    <mergeCell ref="Z1387:Z1389"/>
    <mergeCell ref="AA1387:AA1389"/>
    <mergeCell ref="AB1387:AB1389"/>
    <mergeCell ref="AB1352:AB1354"/>
    <mergeCell ref="T1312:T1315"/>
    <mergeCell ref="AD1330:AD1332"/>
    <mergeCell ref="W1309:W1311"/>
    <mergeCell ref="U1330:U1332"/>
    <mergeCell ref="S1385:S1386"/>
    <mergeCell ref="X1345:X1348"/>
    <mergeCell ref="AB1359:AB1361"/>
    <mergeCell ref="U1333:U1335"/>
    <mergeCell ref="AF1312:AF1315"/>
    <mergeCell ref="V1336:V1338"/>
    <mergeCell ref="AB1336:AB1338"/>
    <mergeCell ref="AB1339:AB1341"/>
    <mergeCell ref="AB1342:AB1344"/>
    <mergeCell ref="Z1349:Z1351"/>
    <mergeCell ref="V1330:V1332"/>
    <mergeCell ref="S1339:S1341"/>
    <mergeCell ref="V1339:V1341"/>
    <mergeCell ref="AC1339:AC1341"/>
    <mergeCell ref="U1365:U1368"/>
    <mergeCell ref="V1365:V1368"/>
    <mergeCell ref="AD1336:AD1338"/>
    <mergeCell ref="AE1385:AE1386"/>
    <mergeCell ref="X1362:X1364"/>
    <mergeCell ref="Y1362:Y1364"/>
    <mergeCell ref="Z1362:Z1364"/>
    <mergeCell ref="AA1362:AA1364"/>
    <mergeCell ref="AB1362:AB1364"/>
    <mergeCell ref="AC1362:AC1364"/>
    <mergeCell ref="AB1355:AB1358"/>
    <mergeCell ref="AC1355:AC1358"/>
    <mergeCell ref="AD1352:AD1354"/>
    <mergeCell ref="AC1359:AC1361"/>
    <mergeCell ref="AD1359:AD1361"/>
    <mergeCell ref="AD1355:AD1358"/>
    <mergeCell ref="AE1355:AE1358"/>
    <mergeCell ref="AF1309:AF1311"/>
    <mergeCell ref="Z1326:Z1329"/>
    <mergeCell ref="AB1330:AB1332"/>
    <mergeCell ref="Z1330:Z1332"/>
    <mergeCell ref="AA1330:AA1332"/>
    <mergeCell ref="T1352:T1354"/>
    <mergeCell ref="Y1352:Y1354"/>
    <mergeCell ref="T1355:T1358"/>
    <mergeCell ref="U1355:U1358"/>
    <mergeCell ref="V1355:V1358"/>
    <mergeCell ref="AA1349:AA1351"/>
    <mergeCell ref="AB1349:AB1351"/>
    <mergeCell ref="Z1345:Z1348"/>
    <mergeCell ref="AE1330:AE1332"/>
    <mergeCell ref="AC1323:AC1325"/>
    <mergeCell ref="W1365:W1368"/>
    <mergeCell ref="X1365:X1368"/>
    <mergeCell ref="Y1365:Y1368"/>
    <mergeCell ref="T1365:T1368"/>
    <mergeCell ref="AC1365:AC1368"/>
    <mergeCell ref="AD1365:AD1368"/>
    <mergeCell ref="AE1365:AE1368"/>
    <mergeCell ref="X1330:X1332"/>
    <mergeCell ref="AF1375:AF1377"/>
    <mergeCell ref="X1381:X1384"/>
    <mergeCell ref="Z1390:Z1392"/>
    <mergeCell ref="AA1390:AA1392"/>
    <mergeCell ref="AC1390:AC1392"/>
    <mergeCell ref="X1359:X1361"/>
    <mergeCell ref="Y1359:Y1361"/>
    <mergeCell ref="X1333:X1335"/>
    <mergeCell ref="X1336:X1338"/>
    <mergeCell ref="Y1349:Y1351"/>
    <mergeCell ref="AE1352:AE1354"/>
    <mergeCell ref="C1543:C1545"/>
    <mergeCell ref="E1641:E1643"/>
    <mergeCell ref="F1641:F1643"/>
    <mergeCell ref="G1641:G1643"/>
    <mergeCell ref="H1641:H1643"/>
    <mergeCell ref="G1546:G1548"/>
    <mergeCell ref="R1526:R1529"/>
    <mergeCell ref="S1536:S1538"/>
    <mergeCell ref="W1536:W1538"/>
    <mergeCell ref="S1539:S1542"/>
    <mergeCell ref="T1539:T1542"/>
    <mergeCell ref="U1539:U1542"/>
    <mergeCell ref="T1578:T1580"/>
    <mergeCell ref="U1578:U1580"/>
    <mergeCell ref="O1594:O1596"/>
    <mergeCell ref="P1572:P1574"/>
    <mergeCell ref="Q1572:Q1574"/>
    <mergeCell ref="S1556:S1558"/>
    <mergeCell ref="G1559:G1560"/>
    <mergeCell ref="H1552:H1555"/>
    <mergeCell ref="Q1594:Q1596"/>
    <mergeCell ref="D1543:D1545"/>
    <mergeCell ref="N1473:N1475"/>
    <mergeCell ref="V1497:V1499"/>
    <mergeCell ref="G1581:G1583"/>
    <mergeCell ref="C1575:C1577"/>
    <mergeCell ref="T1561:T1562"/>
    <mergeCell ref="N1575:N1577"/>
    <mergeCell ref="S1396:S1398"/>
    <mergeCell ref="W1493:W1496"/>
    <mergeCell ref="AE1493:AE1496"/>
    <mergeCell ref="AF1425:AF1427"/>
    <mergeCell ref="AB1432:AB1435"/>
    <mergeCell ref="AB1453:AB1456"/>
    <mergeCell ref="AE1430:AE1431"/>
    <mergeCell ref="X1457:X1459"/>
    <mergeCell ref="Y1457:Y1459"/>
    <mergeCell ref="Z1457:Z1459"/>
    <mergeCell ref="AB1479:AB1482"/>
    <mergeCell ref="AC1432:AC1435"/>
    <mergeCell ref="W1503:W1506"/>
    <mergeCell ref="U1396:U1398"/>
    <mergeCell ref="G1412:G1414"/>
    <mergeCell ref="T1510:T1512"/>
    <mergeCell ref="H1503:H1506"/>
    <mergeCell ref="X1339:X1341"/>
    <mergeCell ref="Z1339:Z1341"/>
    <mergeCell ref="AA1352:AA1354"/>
    <mergeCell ref="B1539:B1542"/>
    <mergeCell ref="E1543:E1545"/>
    <mergeCell ref="I1533:I1535"/>
    <mergeCell ref="N1530:N1532"/>
    <mergeCell ref="C1619:C1621"/>
    <mergeCell ref="B1641:B1643"/>
    <mergeCell ref="C1641:C1643"/>
    <mergeCell ref="AH1406:AH1408"/>
    <mergeCell ref="AH1497:AH1499"/>
    <mergeCell ref="Z1436:Z1438"/>
    <mergeCell ref="AD1430:AD1431"/>
    <mergeCell ref="AE1412:AE1414"/>
    <mergeCell ref="AF1412:AF1414"/>
    <mergeCell ref="AF1439:AF1441"/>
    <mergeCell ref="AG1439:AG1441"/>
    <mergeCell ref="AD1432:AD1435"/>
    <mergeCell ref="AD1428:AD1429"/>
    <mergeCell ref="AE1415:AE1417"/>
    <mergeCell ref="AF1415:AF1417"/>
    <mergeCell ref="AH1412:AH1414"/>
    <mergeCell ref="AH1425:AH1427"/>
    <mergeCell ref="AC1415:AC1417"/>
    <mergeCell ref="X1543:X1545"/>
    <mergeCell ref="U1543:U1545"/>
    <mergeCell ref="AG1507:AG1509"/>
    <mergeCell ref="AG1533:AG1535"/>
    <mergeCell ref="AE1520:AE1522"/>
    <mergeCell ref="AF1520:AF1522"/>
    <mergeCell ref="AD1523:AD1525"/>
    <mergeCell ref="AE1523:AE1525"/>
    <mergeCell ref="AE1546:AE1548"/>
    <mergeCell ref="AB1520:AB1522"/>
    <mergeCell ref="O1569:O1571"/>
    <mergeCell ref="Y1584:Y1587"/>
    <mergeCell ref="AE1584:AE1587"/>
    <mergeCell ref="N1561:N1562"/>
    <mergeCell ref="S1575:S1577"/>
    <mergeCell ref="O1563:O1565"/>
    <mergeCell ref="I1625:I1627"/>
    <mergeCell ref="G1486:G1488"/>
    <mergeCell ref="Z1510:Z1512"/>
    <mergeCell ref="R1533:R1535"/>
    <mergeCell ref="S1533:S1535"/>
    <mergeCell ref="R1566:R1568"/>
    <mergeCell ref="S1594:S1596"/>
    <mergeCell ref="S1520:S1522"/>
    <mergeCell ref="C1533:C1535"/>
    <mergeCell ref="P1641:P1643"/>
    <mergeCell ref="Q1641:Q1643"/>
    <mergeCell ref="N1625:N1627"/>
    <mergeCell ref="O1625:O1627"/>
    <mergeCell ref="P1625:P1627"/>
    <mergeCell ref="N1631:N1633"/>
    <mergeCell ref="O1631:O1633"/>
    <mergeCell ref="P1631:P1633"/>
    <mergeCell ref="Q1631:Q1633"/>
    <mergeCell ref="F1559:F1560"/>
    <mergeCell ref="H1559:H1560"/>
    <mergeCell ref="R1510:R1512"/>
    <mergeCell ref="Q1479:Q1482"/>
    <mergeCell ref="R1479:R1482"/>
    <mergeCell ref="S1479:S1482"/>
    <mergeCell ref="T1479:T1482"/>
    <mergeCell ref="AE1476:AE1478"/>
    <mergeCell ref="V1566:V1568"/>
    <mergeCell ref="S1450:S1452"/>
    <mergeCell ref="R1581:R1583"/>
    <mergeCell ref="I1507:I1509"/>
    <mergeCell ref="I1566:I1568"/>
    <mergeCell ref="L1561:L1562"/>
    <mergeCell ref="H1575:H1577"/>
    <mergeCell ref="H1566:H1568"/>
    <mergeCell ref="C1486:C1488"/>
    <mergeCell ref="D1486:D1488"/>
    <mergeCell ref="E1486:E1488"/>
    <mergeCell ref="F1486:F1488"/>
    <mergeCell ref="Q1412:Q1414"/>
    <mergeCell ref="T1467:T1469"/>
    <mergeCell ref="U1467:U1469"/>
    <mergeCell ref="V1467:V1469"/>
    <mergeCell ref="U1450:U1452"/>
    <mergeCell ref="T1497:T1499"/>
    <mergeCell ref="S1503:S1506"/>
    <mergeCell ref="R1503:R1506"/>
    <mergeCell ref="Q1520:Q1522"/>
    <mergeCell ref="N1500:N1502"/>
    <mergeCell ref="P1493:P1496"/>
    <mergeCell ref="P1470:P1472"/>
    <mergeCell ref="O1473:O1475"/>
    <mergeCell ref="H1493:H1496"/>
    <mergeCell ref="D1450:D1452"/>
    <mergeCell ref="G1523:G1525"/>
    <mergeCell ref="P1536:P1538"/>
    <mergeCell ref="G1556:G1558"/>
    <mergeCell ref="N1543:N1545"/>
    <mergeCell ref="N1539:N1542"/>
    <mergeCell ref="O1539:O1542"/>
    <mergeCell ref="O1581:O1583"/>
    <mergeCell ref="U1507:U1509"/>
    <mergeCell ref="Q1500:Q1502"/>
    <mergeCell ref="I1450:I1452"/>
    <mergeCell ref="D1464:D1466"/>
    <mergeCell ref="D1467:D1469"/>
    <mergeCell ref="D1500:D1502"/>
    <mergeCell ref="G1510:G1512"/>
    <mergeCell ref="G1457:G1459"/>
    <mergeCell ref="H1457:H1459"/>
    <mergeCell ref="D1569:D1571"/>
    <mergeCell ref="C1563:C1565"/>
    <mergeCell ref="D1563:D1565"/>
    <mergeCell ref="C1578:C1580"/>
    <mergeCell ref="D1578:D1580"/>
    <mergeCell ref="C1581:C1583"/>
    <mergeCell ref="T1473:T1475"/>
    <mergeCell ref="U1526:U1529"/>
    <mergeCell ref="V1526:V1529"/>
    <mergeCell ref="V1523:V1525"/>
    <mergeCell ref="O1566:O1568"/>
    <mergeCell ref="O1549:O1551"/>
    <mergeCell ref="O1552:O1555"/>
    <mergeCell ref="T1546:T1548"/>
    <mergeCell ref="T1559:T1560"/>
    <mergeCell ref="T1566:T1568"/>
    <mergeCell ref="U1566:U1568"/>
    <mergeCell ref="Q1569:Q1571"/>
    <mergeCell ref="R1559:R1560"/>
    <mergeCell ref="O1556:O1558"/>
    <mergeCell ref="R1563:R1565"/>
    <mergeCell ref="AE1381:AE1384"/>
    <mergeCell ref="Y1378:Y1380"/>
    <mergeCell ref="H1450:H1452"/>
    <mergeCell ref="Y1483:Y1485"/>
    <mergeCell ref="T1457:T1459"/>
    <mergeCell ref="U1457:U1459"/>
    <mergeCell ref="V1457:V1459"/>
    <mergeCell ref="S1412:S1414"/>
    <mergeCell ref="T1412:T1414"/>
    <mergeCell ref="W1436:W1438"/>
    <mergeCell ref="X1436:X1438"/>
    <mergeCell ref="U1415:U1417"/>
    <mergeCell ref="V1415:V1417"/>
    <mergeCell ref="W1409:W1411"/>
    <mergeCell ref="X1409:X1411"/>
    <mergeCell ref="Z1460:Z1463"/>
    <mergeCell ref="AA1460:AA1463"/>
    <mergeCell ref="Y1412:Y1414"/>
    <mergeCell ref="W1439:W1441"/>
    <mergeCell ref="U1409:U1411"/>
    <mergeCell ref="V1409:V1411"/>
    <mergeCell ref="V1403:V1405"/>
    <mergeCell ref="U1473:U1475"/>
    <mergeCell ref="X1467:X1469"/>
    <mergeCell ref="Y1467:Y1469"/>
    <mergeCell ref="Z1467:Z1469"/>
    <mergeCell ref="U1406:U1408"/>
    <mergeCell ref="V1406:V1408"/>
    <mergeCell ref="Z1453:Z1456"/>
    <mergeCell ref="W1444:W1445"/>
    <mergeCell ref="X1444:X1445"/>
    <mergeCell ref="U1489:U1492"/>
    <mergeCell ref="V1489:V1492"/>
    <mergeCell ref="W1489:W1492"/>
    <mergeCell ref="AE1399:AE1402"/>
    <mergeCell ref="X1483:X1485"/>
    <mergeCell ref="W1406:W1408"/>
    <mergeCell ref="W1457:W1459"/>
    <mergeCell ref="AB1399:AB1402"/>
    <mergeCell ref="Q1439:Q1441"/>
    <mergeCell ref="I1453:I1456"/>
    <mergeCell ref="V1430:V1431"/>
    <mergeCell ref="N1425:N1427"/>
    <mergeCell ref="V1464:V1466"/>
    <mergeCell ref="N1428:N1429"/>
    <mergeCell ref="N1430:N1431"/>
    <mergeCell ref="T1425:T1427"/>
    <mergeCell ref="T1428:T1429"/>
    <mergeCell ref="R1428:R1429"/>
    <mergeCell ref="U1425:U1427"/>
    <mergeCell ref="U1428:U1429"/>
    <mergeCell ref="U1430:U1431"/>
    <mergeCell ref="T1430:T1431"/>
    <mergeCell ref="P1457:P1459"/>
    <mergeCell ref="AD1390:AD1392"/>
    <mergeCell ref="AB1390:AB1392"/>
    <mergeCell ref="X1378:X1380"/>
    <mergeCell ref="AC1403:AC1405"/>
    <mergeCell ref="R1393:R1395"/>
    <mergeCell ref="S1393:S1395"/>
    <mergeCell ref="W1415:W1417"/>
    <mergeCell ref="H1479:H1482"/>
    <mergeCell ref="I1421:I1424"/>
    <mergeCell ref="N1421:N1424"/>
    <mergeCell ref="T1387:T1389"/>
    <mergeCell ref="E1536:E1538"/>
    <mergeCell ref="T1507:T1509"/>
    <mergeCell ref="AG1473:AG1475"/>
    <mergeCell ref="AG1476:AG1478"/>
    <mergeCell ref="AG1464:AG1466"/>
    <mergeCell ref="AA1479:AA1482"/>
    <mergeCell ref="AB1439:AB1441"/>
    <mergeCell ref="AC1439:AC1441"/>
    <mergeCell ref="V1399:V1402"/>
    <mergeCell ref="AE1470:AE1472"/>
    <mergeCell ref="AF1479:AF1482"/>
    <mergeCell ref="AD1406:AD1408"/>
    <mergeCell ref="AG1428:AG1429"/>
    <mergeCell ref="AA1430:AA1431"/>
    <mergeCell ref="AB1464:AB1466"/>
    <mergeCell ref="Y1470:Y1472"/>
    <mergeCell ref="Z1470:Z1472"/>
    <mergeCell ref="W1412:W1414"/>
    <mergeCell ref="X1464:X1466"/>
    <mergeCell ref="Z1425:Z1427"/>
    <mergeCell ref="AA1425:AA1427"/>
    <mergeCell ref="AA1415:AA1417"/>
    <mergeCell ref="T1464:T1466"/>
    <mergeCell ref="T1396:T1398"/>
    <mergeCell ref="S1457:S1459"/>
    <mergeCell ref="X1399:X1402"/>
    <mergeCell ref="S1467:S1469"/>
    <mergeCell ref="V1444:V1445"/>
    <mergeCell ref="AI1336:AI1338"/>
    <mergeCell ref="AH1333:AH1335"/>
    <mergeCell ref="F1489:F1492"/>
    <mergeCell ref="G1489:G1492"/>
    <mergeCell ref="H1489:H1492"/>
    <mergeCell ref="I1489:I1492"/>
    <mergeCell ref="N1489:N1492"/>
    <mergeCell ref="O1489:O1492"/>
    <mergeCell ref="AF1489:AF1492"/>
    <mergeCell ref="AG1489:AG1492"/>
    <mergeCell ref="AI1359:AI1361"/>
    <mergeCell ref="V1333:V1335"/>
    <mergeCell ref="W1336:W1338"/>
    <mergeCell ref="AH1365:AH1368"/>
    <mergeCell ref="AD1381:AD1384"/>
    <mergeCell ref="AD1372:AD1374"/>
    <mergeCell ref="AE1372:AE1374"/>
    <mergeCell ref="N1349:N1351"/>
    <mergeCell ref="I1349:I1351"/>
    <mergeCell ref="F1385:F1386"/>
    <mergeCell ref="F1355:F1358"/>
    <mergeCell ref="G1355:G1358"/>
    <mergeCell ref="N1362:N1364"/>
    <mergeCell ref="R1355:R1358"/>
    <mergeCell ref="N1355:N1358"/>
    <mergeCell ref="Q1342:Q1344"/>
    <mergeCell ref="AD1396:AD1398"/>
    <mergeCell ref="AG1432:AG1435"/>
    <mergeCell ref="Q1381:Q1384"/>
    <mergeCell ref="U1362:U1364"/>
    <mergeCell ref="V1362:V1364"/>
    <mergeCell ref="W1362:W1364"/>
    <mergeCell ref="I1359:I1361"/>
    <mergeCell ref="S1333:S1335"/>
    <mergeCell ref="R1362:R1364"/>
    <mergeCell ref="U1453:U1456"/>
    <mergeCell ref="P1425:P1427"/>
    <mergeCell ref="U1470:U1472"/>
    <mergeCell ref="P1510:P1512"/>
    <mergeCell ref="V1539:V1542"/>
    <mergeCell ref="W1539:W1542"/>
    <mergeCell ref="X1539:X1542"/>
    <mergeCell ref="V1513:V1515"/>
    <mergeCell ref="O1510:O1512"/>
    <mergeCell ref="O1530:O1532"/>
    <mergeCell ref="F1464:F1466"/>
    <mergeCell ref="X1503:X1506"/>
    <mergeCell ref="Y1503:Y1506"/>
    <mergeCell ref="G1476:G1478"/>
    <mergeCell ref="G1470:G1472"/>
    <mergeCell ref="AB1403:AB1405"/>
    <mergeCell ref="H1470:H1472"/>
    <mergeCell ref="N1470:N1472"/>
    <mergeCell ref="O1470:O1472"/>
    <mergeCell ref="Q1457:Q1459"/>
    <mergeCell ref="AA1457:AA1459"/>
    <mergeCell ref="Y1464:Y1466"/>
    <mergeCell ref="Z1464:Z1466"/>
    <mergeCell ref="N1467:N1469"/>
    <mergeCell ref="O1467:O1469"/>
    <mergeCell ref="V1450:V1452"/>
    <mergeCell ref="W1450:W1452"/>
    <mergeCell ref="X1450:X1452"/>
    <mergeCell ref="V1393:V1395"/>
    <mergeCell ref="R1539:R1542"/>
    <mergeCell ref="G1390:G1392"/>
    <mergeCell ref="I1390:I1392"/>
    <mergeCell ref="O1412:O1414"/>
    <mergeCell ref="AB1513:AB1515"/>
    <mergeCell ref="V1507:V1509"/>
    <mergeCell ref="AA1510:AA1512"/>
    <mergeCell ref="V1470:V1472"/>
    <mergeCell ref="W1470:W1472"/>
    <mergeCell ref="G1497:G1499"/>
    <mergeCell ref="F1439:F1441"/>
    <mergeCell ref="G1453:G1456"/>
    <mergeCell ref="F1409:F1411"/>
    <mergeCell ref="N1503:N1506"/>
    <mergeCell ref="W1526:W1529"/>
    <mergeCell ref="W1523:W1525"/>
    <mergeCell ref="X1523:X1525"/>
    <mergeCell ref="Y1523:Y1525"/>
    <mergeCell ref="Z1523:Z1525"/>
    <mergeCell ref="AA1523:AA1525"/>
    <mergeCell ref="AB1523:AB1525"/>
    <mergeCell ref="Z1520:Z1522"/>
    <mergeCell ref="AA1526:AA1529"/>
    <mergeCell ref="F1513:F1515"/>
    <mergeCell ref="G1513:G1515"/>
    <mergeCell ref="F1421:F1424"/>
    <mergeCell ref="G1421:G1424"/>
    <mergeCell ref="O1421:O1424"/>
    <mergeCell ref="P1421:P1424"/>
    <mergeCell ref="AB1421:AB1424"/>
    <mergeCell ref="AJ1303:AJ1305"/>
    <mergeCell ref="X1303:X1305"/>
    <mergeCell ref="U1323:U1325"/>
    <mergeCell ref="V1323:V1325"/>
    <mergeCell ref="Y1323:Y1325"/>
    <mergeCell ref="AI1303:AI1305"/>
    <mergeCell ref="AI1300:AI1302"/>
    <mergeCell ref="AJ1300:AJ1302"/>
    <mergeCell ref="AJ1333:AJ1335"/>
    <mergeCell ref="AJ1336:AJ1338"/>
    <mergeCell ref="Z1336:Z1338"/>
    <mergeCell ref="S1352:S1354"/>
    <mergeCell ref="Q1352:Q1354"/>
    <mergeCell ref="AH1326:AH1329"/>
    <mergeCell ref="AA1312:AA1315"/>
    <mergeCell ref="AB1312:AB1315"/>
    <mergeCell ref="AC1312:AC1315"/>
    <mergeCell ref="AB1333:AB1335"/>
    <mergeCell ref="W1330:W1332"/>
    <mergeCell ref="Q1309:Q1311"/>
    <mergeCell ref="T1303:T1305"/>
    <mergeCell ref="AB1287:AB1289"/>
    <mergeCell ref="AI1306:AI1308"/>
    <mergeCell ref="AJ1306:AJ1308"/>
    <mergeCell ref="AI1309:AI1311"/>
    <mergeCell ref="AJ1309:AJ1311"/>
    <mergeCell ref="W1306:W1308"/>
    <mergeCell ref="X1306:X1308"/>
    <mergeCell ref="Y1306:Y1308"/>
    <mergeCell ref="AJ1345:AJ1348"/>
    <mergeCell ref="AI1287:AI1289"/>
    <mergeCell ref="AI1290:AI1292"/>
    <mergeCell ref="AE1303:AE1305"/>
    <mergeCell ref="AF1303:AF1305"/>
    <mergeCell ref="AG1303:AG1305"/>
    <mergeCell ref="Y1303:Y1305"/>
    <mergeCell ref="AG1349:AG1351"/>
    <mergeCell ref="AI1349:AI1351"/>
    <mergeCell ref="AI1339:AI1341"/>
    <mergeCell ref="AH1300:AH1302"/>
    <mergeCell ref="AE1316:AE1319"/>
    <mergeCell ref="AF1316:AF1319"/>
    <mergeCell ref="AG1316:AG1319"/>
    <mergeCell ref="AH1316:AH1319"/>
    <mergeCell ref="AI1316:AI1319"/>
    <mergeCell ref="AJ1316:AJ1319"/>
    <mergeCell ref="Q1320:Q1322"/>
    <mergeCell ref="R1320:R1322"/>
    <mergeCell ref="S1320:S1322"/>
    <mergeCell ref="T1320:T1322"/>
    <mergeCell ref="U1320:U1322"/>
    <mergeCell ref="V1320:V1322"/>
    <mergeCell ref="W1320:W1322"/>
    <mergeCell ref="X1320:X1322"/>
    <mergeCell ref="Y1320:Y1322"/>
    <mergeCell ref="Z1320:Z1322"/>
    <mergeCell ref="AA1320:AA1322"/>
    <mergeCell ref="R1323:R1325"/>
    <mergeCell ref="V1326:V1329"/>
    <mergeCell ref="R1297:R1299"/>
    <mergeCell ref="AC1309:AC1311"/>
    <mergeCell ref="U1290:U1292"/>
    <mergeCell ref="AG1290:AG1292"/>
    <mergeCell ref="Z1323:Z1325"/>
    <mergeCell ref="AG1497:AG1499"/>
    <mergeCell ref="AF1500:AF1502"/>
    <mergeCell ref="AC1507:AC1509"/>
    <mergeCell ref="W1510:W1512"/>
    <mergeCell ref="Y1507:Y1509"/>
    <mergeCell ref="AC1489:AC1492"/>
    <mergeCell ref="AC1306:AC1308"/>
    <mergeCell ref="AD1306:AD1308"/>
    <mergeCell ref="AE1309:AE1311"/>
    <mergeCell ref="AF1280:AF1283"/>
    <mergeCell ref="X1297:X1299"/>
    <mergeCell ref="Y1293:Y1296"/>
    <mergeCell ref="AA1293:AA1296"/>
    <mergeCell ref="AA1333:AA1335"/>
    <mergeCell ref="AF1333:AF1335"/>
    <mergeCell ref="AG1333:AG1335"/>
    <mergeCell ref="AI1284:AI1286"/>
    <mergeCell ref="T1362:T1364"/>
    <mergeCell ref="AF1297:AF1299"/>
    <mergeCell ref="AG1297:AG1299"/>
    <mergeCell ref="X1352:X1354"/>
    <mergeCell ref="U1385:U1386"/>
    <mergeCell ref="AF1323:AF1325"/>
    <mergeCell ref="AG1323:AG1325"/>
    <mergeCell ref="Z1375:Z1377"/>
    <mergeCell ref="AD1333:AD1335"/>
    <mergeCell ref="W1345:W1348"/>
    <mergeCell ref="W1339:W1341"/>
    <mergeCell ref="U1352:U1354"/>
    <mergeCell ref="V1352:V1354"/>
    <mergeCell ref="U1349:U1351"/>
    <mergeCell ref="V1349:V1351"/>
    <mergeCell ref="U1336:U1338"/>
    <mergeCell ref="AI1375:AI1377"/>
    <mergeCell ref="T1290:T1292"/>
    <mergeCell ref="AF1453:AF1456"/>
    <mergeCell ref="AE1453:AE1456"/>
    <mergeCell ref="AF1473:AF1475"/>
    <mergeCell ref="AB1444:AB1445"/>
    <mergeCell ref="AH1381:AH1384"/>
    <mergeCell ref="T1375:T1377"/>
    <mergeCell ref="T1306:T1308"/>
    <mergeCell ref="U1306:U1308"/>
    <mergeCell ref="Y1309:Y1311"/>
    <mergeCell ref="V1306:V1308"/>
    <mergeCell ref="AG1306:AG1308"/>
    <mergeCell ref="V1284:V1286"/>
    <mergeCell ref="AI1403:AI1405"/>
    <mergeCell ref="AC1396:AC1398"/>
    <mergeCell ref="AI1500:AI1502"/>
    <mergeCell ref="AH1503:AH1506"/>
    <mergeCell ref="U1503:U1506"/>
    <mergeCell ref="T1493:T1496"/>
    <mergeCell ref="AC1464:AC1466"/>
    <mergeCell ref="AG1326:AG1329"/>
    <mergeCell ref="Z1333:Z1335"/>
    <mergeCell ref="AA1280:AA1283"/>
    <mergeCell ref="Y1284:Y1286"/>
    <mergeCell ref="Z1284:Z1286"/>
    <mergeCell ref="W1280:W1283"/>
    <mergeCell ref="AH1309:AH1311"/>
    <mergeCell ref="AF1326:AF1329"/>
    <mergeCell ref="T1297:T1299"/>
    <mergeCell ref="AC1372:AC1374"/>
    <mergeCell ref="S1362:S1364"/>
    <mergeCell ref="R1336:R1338"/>
    <mergeCell ref="S1336:S1338"/>
    <mergeCell ref="R1303:R1305"/>
    <mergeCell ref="S1303:S1305"/>
    <mergeCell ref="AF1355:AF1358"/>
    <mergeCell ref="AG1355:AG1358"/>
    <mergeCell ref="AB1365:AB1368"/>
    <mergeCell ref="AC1303:AC1305"/>
    <mergeCell ref="W1303:W1305"/>
    <mergeCell ref="AF1330:AF1332"/>
    <mergeCell ref="AG1330:AG1332"/>
    <mergeCell ref="W1333:W1335"/>
    <mergeCell ref="W1385:W1386"/>
    <mergeCell ref="AB1375:AB1377"/>
    <mergeCell ref="AC1375:AC1377"/>
    <mergeCell ref="AD1349:AD1351"/>
    <mergeCell ref="Z1381:Z1384"/>
    <mergeCell ref="O1390:O1392"/>
    <mergeCell ref="AE1349:AE1351"/>
    <mergeCell ref="AF1342:AF1344"/>
    <mergeCell ref="AG1342:AG1344"/>
    <mergeCell ref="AH1375:AH1377"/>
    <mergeCell ref="X1375:X1377"/>
    <mergeCell ref="Y1375:Y1377"/>
    <mergeCell ref="AD1339:AD1341"/>
    <mergeCell ref="AD1342:AD1344"/>
    <mergeCell ref="AE1339:AE1341"/>
    <mergeCell ref="AF1339:AF1341"/>
    <mergeCell ref="Q1355:Q1358"/>
    <mergeCell ref="P1385:P1386"/>
    <mergeCell ref="X1312:X1315"/>
    <mergeCell ref="W1323:W1325"/>
    <mergeCell ref="X1323:X1325"/>
    <mergeCell ref="W1312:W1315"/>
    <mergeCell ref="AH1387:AH1389"/>
    <mergeCell ref="T1359:T1361"/>
    <mergeCell ref="O1375:O1377"/>
    <mergeCell ref="O1320:O1322"/>
    <mergeCell ref="P1320:P1322"/>
    <mergeCell ref="AB1320:AB1322"/>
    <mergeCell ref="AC1320:AC1322"/>
    <mergeCell ref="AD1320:AD1322"/>
    <mergeCell ref="AE1320:AE1322"/>
    <mergeCell ref="AF1320:AF1322"/>
    <mergeCell ref="AG1320:AG1322"/>
    <mergeCell ref="AH1320:AH1322"/>
    <mergeCell ref="S1390:S1392"/>
    <mergeCell ref="Y1390:Y1392"/>
    <mergeCell ref="R1349:R1351"/>
    <mergeCell ref="S1349:S1351"/>
    <mergeCell ref="V1390:V1392"/>
    <mergeCell ref="P1359:P1361"/>
    <mergeCell ref="Q1375:Q1377"/>
    <mergeCell ref="P1390:P1392"/>
    <mergeCell ref="AG1378:AG1380"/>
    <mergeCell ref="AF1390:AF1392"/>
    <mergeCell ref="Z1365:Z1368"/>
    <mergeCell ref="AA1365:AA1368"/>
    <mergeCell ref="W1390:W1392"/>
    <mergeCell ref="Z1378:Z1380"/>
    <mergeCell ref="X1387:X1389"/>
    <mergeCell ref="O1362:O1364"/>
    <mergeCell ref="S1387:S1389"/>
    <mergeCell ref="AD1309:AD1311"/>
    <mergeCell ref="AD1316:AD1319"/>
    <mergeCell ref="V1303:V1305"/>
    <mergeCell ref="AH1339:AH1341"/>
    <mergeCell ref="AG1336:AG1338"/>
    <mergeCell ref="AD1385:AD1386"/>
    <mergeCell ref="AB1372:AB1374"/>
    <mergeCell ref="Y1300:Y1302"/>
    <mergeCell ref="Z1300:Z1302"/>
    <mergeCell ref="E1385:E1386"/>
    <mergeCell ref="AD1387:AD1389"/>
    <mergeCell ref="U1345:U1348"/>
    <mergeCell ref="V1345:V1348"/>
    <mergeCell ref="W1378:W1380"/>
    <mergeCell ref="W1381:W1384"/>
    <mergeCell ref="G1387:G1389"/>
    <mergeCell ref="H1387:H1389"/>
    <mergeCell ref="I1387:I1389"/>
    <mergeCell ref="N1387:N1389"/>
    <mergeCell ref="O1387:O1389"/>
    <mergeCell ref="P1387:P1389"/>
    <mergeCell ref="Q1387:Q1389"/>
    <mergeCell ref="U1375:U1377"/>
    <mergeCell ref="V1375:V1377"/>
    <mergeCell ref="AD1375:AD1377"/>
    <mergeCell ref="T1378:T1380"/>
    <mergeCell ref="T1381:T1384"/>
    <mergeCell ref="G1385:G1386"/>
    <mergeCell ref="G1381:G1384"/>
    <mergeCell ref="I1381:I1384"/>
    <mergeCell ref="V1385:V1386"/>
    <mergeCell ref="H1381:H1384"/>
    <mergeCell ref="AC1345:AC1348"/>
    <mergeCell ref="AG1339:AG1341"/>
    <mergeCell ref="E1381:E1384"/>
    <mergeCell ref="U1387:U1389"/>
    <mergeCell ref="AF1385:AF1386"/>
    <mergeCell ref="AE1359:AE1361"/>
    <mergeCell ref="AF1359:AF1361"/>
    <mergeCell ref="AG1359:AG1361"/>
    <mergeCell ref="Z1359:Z1361"/>
    <mergeCell ref="AA1359:AA1361"/>
    <mergeCell ref="AA1375:AA1377"/>
    <mergeCell ref="R1352:R1354"/>
    <mergeCell ref="AF1387:AF1389"/>
    <mergeCell ref="AG1387:AG1389"/>
    <mergeCell ref="X1385:X1386"/>
    <mergeCell ref="U1378:U1380"/>
    <mergeCell ref="T1342:T1344"/>
    <mergeCell ref="N1375:N1377"/>
    <mergeCell ref="F1381:F1384"/>
    <mergeCell ref="AF1381:AF1384"/>
    <mergeCell ref="T1339:T1341"/>
    <mergeCell ref="AF1345:AF1348"/>
    <mergeCell ref="E1362:E1364"/>
    <mergeCell ref="F1362:F1364"/>
    <mergeCell ref="S1342:S1344"/>
    <mergeCell ref="H1342:H1344"/>
    <mergeCell ref="AC1387:AC1389"/>
    <mergeCell ref="Q1359:Q1361"/>
    <mergeCell ref="R1359:R1361"/>
    <mergeCell ref="S1359:S1361"/>
    <mergeCell ref="Q1362:Q1364"/>
    <mergeCell ref="AA1323:AA1325"/>
    <mergeCell ref="AD1500:AD1502"/>
    <mergeCell ref="AC1500:AC1502"/>
    <mergeCell ref="AE1500:AE1502"/>
    <mergeCell ref="I1412:I1414"/>
    <mergeCell ref="S1406:S1408"/>
    <mergeCell ref="I1467:I1469"/>
    <mergeCell ref="P1489:P1492"/>
    <mergeCell ref="Q1489:Q1492"/>
    <mergeCell ref="R1489:R1492"/>
    <mergeCell ref="S1489:S1492"/>
    <mergeCell ref="T1489:T1492"/>
    <mergeCell ref="T1503:T1506"/>
    <mergeCell ref="AA1470:AA1472"/>
    <mergeCell ref="AB1470:AB1472"/>
    <mergeCell ref="AE1510:AE1512"/>
    <mergeCell ref="X1412:X1414"/>
    <mergeCell ref="P1450:P1452"/>
    <mergeCell ref="AD1489:AD1492"/>
    <mergeCell ref="AE1489:AE1492"/>
    <mergeCell ref="AF1396:AF1398"/>
    <mergeCell ref="AF1393:AF1395"/>
    <mergeCell ref="AE1428:AE1429"/>
    <mergeCell ref="AF1428:AF1429"/>
    <mergeCell ref="Z1428:Z1429"/>
    <mergeCell ref="Y1425:Y1427"/>
    <mergeCell ref="AE1497:AE1499"/>
    <mergeCell ref="AD1470:AD1472"/>
    <mergeCell ref="AE1473:AE1475"/>
    <mergeCell ref="AA1403:AA1405"/>
    <mergeCell ref="AD1403:AD1405"/>
    <mergeCell ref="AE1403:AE1405"/>
    <mergeCell ref="Y1428:Y1429"/>
    <mergeCell ref="W1432:W1435"/>
    <mergeCell ref="W1396:W1398"/>
    <mergeCell ref="Z1396:Z1398"/>
    <mergeCell ref="O1503:O1506"/>
    <mergeCell ref="S1510:S1512"/>
    <mergeCell ref="N1406:N1408"/>
    <mergeCell ref="Z1399:Z1402"/>
    <mergeCell ref="U1460:U1463"/>
    <mergeCell ref="V1460:V1463"/>
    <mergeCell ref="R1442:R1443"/>
    <mergeCell ref="S1442:S1443"/>
    <mergeCell ref="V1396:V1398"/>
    <mergeCell ref="R1436:R1438"/>
    <mergeCell ref="S1436:S1438"/>
    <mergeCell ref="T1436:T1438"/>
    <mergeCell ref="S1403:S1405"/>
    <mergeCell ref="R1432:R1435"/>
    <mergeCell ref="T1415:T1417"/>
    <mergeCell ref="Q1393:Q1395"/>
    <mergeCell ref="T1399:T1402"/>
    <mergeCell ref="X1453:X1456"/>
    <mergeCell ref="N1507:N1509"/>
    <mergeCell ref="O1507:O1509"/>
    <mergeCell ref="N1476:N1478"/>
    <mergeCell ref="O1476:O1478"/>
    <mergeCell ref="P1476:P1478"/>
    <mergeCell ref="Q1476:Q1478"/>
    <mergeCell ref="AB1396:AB1398"/>
    <mergeCell ref="X1510:X1512"/>
    <mergeCell ref="AB1500:AB1502"/>
    <mergeCell ref="Z1503:Z1506"/>
    <mergeCell ref="Y1403:Y1405"/>
    <mergeCell ref="AC1293:AC1296"/>
    <mergeCell ref="AD1293:AD1296"/>
    <mergeCell ref="AE1293:AE1296"/>
    <mergeCell ref="X1234:X1237"/>
    <mergeCell ref="AD1266:AD1268"/>
    <mergeCell ref="S1276:S1279"/>
    <mergeCell ref="T1269:T1271"/>
    <mergeCell ref="R1293:R1296"/>
    <mergeCell ref="Z1306:Z1308"/>
    <mergeCell ref="AA1306:AA1308"/>
    <mergeCell ref="AB1306:AB1308"/>
    <mergeCell ref="AC1260:AC1262"/>
    <mergeCell ref="AB1263:AB1265"/>
    <mergeCell ref="AI1393:AI1395"/>
    <mergeCell ref="AG1396:AG1398"/>
    <mergeCell ref="H1516:H1519"/>
    <mergeCell ref="N1510:N1512"/>
    <mergeCell ref="U1393:U1395"/>
    <mergeCell ref="W1393:W1395"/>
    <mergeCell ref="S1470:S1472"/>
    <mergeCell ref="U1399:U1402"/>
    <mergeCell ref="Q1513:Q1515"/>
    <mergeCell ref="AB1393:AB1395"/>
    <mergeCell ref="AB1503:AB1506"/>
    <mergeCell ref="AI1333:AI1335"/>
    <mergeCell ref="AH1330:AH1332"/>
    <mergeCell ref="AI1330:AI1332"/>
    <mergeCell ref="AH1323:AH1325"/>
    <mergeCell ref="AC1352:AC1354"/>
    <mergeCell ref="X1309:X1311"/>
    <mergeCell ref="AI1297:AI1299"/>
    <mergeCell ref="AH1306:AH1308"/>
    <mergeCell ref="AB1280:AB1283"/>
    <mergeCell ref="AH1284:AH1286"/>
    <mergeCell ref="T1326:T1329"/>
    <mergeCell ref="AF1349:AF1351"/>
    <mergeCell ref="AA1345:AA1348"/>
    <mergeCell ref="W1349:W1351"/>
    <mergeCell ref="X1349:X1351"/>
    <mergeCell ref="R1333:R1335"/>
    <mergeCell ref="Y1336:Y1338"/>
    <mergeCell ref="Y1339:Y1341"/>
    <mergeCell ref="Y1342:Y1344"/>
    <mergeCell ref="V1342:V1344"/>
    <mergeCell ref="U1342:U1344"/>
    <mergeCell ref="Y1345:Y1348"/>
    <mergeCell ref="AC1349:AC1351"/>
    <mergeCell ref="P1381:P1384"/>
    <mergeCell ref="R1375:R1377"/>
    <mergeCell ref="T1390:T1392"/>
    <mergeCell ref="AI1293:AI1296"/>
    <mergeCell ref="AH1293:AH1296"/>
    <mergeCell ref="AD1303:AD1305"/>
    <mergeCell ref="AG1309:AG1311"/>
    <mergeCell ref="AI1280:AI1283"/>
    <mergeCell ref="AB1323:AB1325"/>
    <mergeCell ref="AC1497:AC1499"/>
    <mergeCell ref="AD1497:AD1499"/>
    <mergeCell ref="Z1500:Z1502"/>
    <mergeCell ref="Z1473:Z1475"/>
    <mergeCell ref="AA1500:AA1502"/>
    <mergeCell ref="AA1428:AA1429"/>
    <mergeCell ref="AC1470:AC1472"/>
    <mergeCell ref="AA1464:AA1466"/>
    <mergeCell ref="AD1323:AD1325"/>
    <mergeCell ref="AF1306:AF1308"/>
    <mergeCell ref="AF1212:AF1214"/>
    <mergeCell ref="AA1269:AA1271"/>
    <mergeCell ref="T1300:T1302"/>
    <mergeCell ref="T1323:T1325"/>
    <mergeCell ref="X1326:X1329"/>
    <mergeCell ref="X1290:X1292"/>
    <mergeCell ref="AF1290:AF1292"/>
    <mergeCell ref="AC1297:AC1299"/>
    <mergeCell ref="AB1218:AB1220"/>
    <mergeCell ref="AC1218:AC1220"/>
    <mergeCell ref="X1254:X1256"/>
    <mergeCell ref="Z1309:Z1311"/>
    <mergeCell ref="U1280:U1283"/>
    <mergeCell ref="T1280:T1283"/>
    <mergeCell ref="X1208:X1211"/>
    <mergeCell ref="W1215:W1217"/>
    <mergeCell ref="X1215:X1217"/>
    <mergeCell ref="AD1218:AD1220"/>
    <mergeCell ref="AC1228:AC1230"/>
    <mergeCell ref="AD1228:AD1230"/>
    <mergeCell ref="AG1300:AG1302"/>
    <mergeCell ref="Y1221:Y1223"/>
    <mergeCell ref="Z1221:Z1223"/>
    <mergeCell ref="AA1221:AA1223"/>
    <mergeCell ref="AB1221:AB1223"/>
    <mergeCell ref="AC1251:AC1253"/>
    <mergeCell ref="Z1234:Z1237"/>
    <mergeCell ref="AA1247:AA1250"/>
    <mergeCell ref="Z1251:Z1253"/>
    <mergeCell ref="AF1293:AF1296"/>
    <mergeCell ref="AG1293:AG1296"/>
    <mergeCell ref="AF1266:AF1268"/>
    <mergeCell ref="T1238:T1240"/>
    <mergeCell ref="AG1221:AG1223"/>
    <mergeCell ref="V1221:V1223"/>
    <mergeCell ref="AF1215:AF1217"/>
    <mergeCell ref="Y1215:Y1217"/>
    <mergeCell ref="AE1276:AE1279"/>
    <mergeCell ref="AF1276:AF1279"/>
    <mergeCell ref="AG1247:AG1250"/>
    <mergeCell ref="AE1234:AE1237"/>
    <mergeCell ref="AF1234:AF1237"/>
    <mergeCell ref="AE1247:AE1250"/>
    <mergeCell ref="AF1247:AF1250"/>
    <mergeCell ref="V1238:V1240"/>
    <mergeCell ref="AC1300:AC1302"/>
    <mergeCell ref="U1303:U1305"/>
    <mergeCell ref="W1263:W1265"/>
    <mergeCell ref="W1254:W1256"/>
    <mergeCell ref="W1257:W1259"/>
    <mergeCell ref="W1260:W1262"/>
    <mergeCell ref="Z1297:Z1299"/>
    <mergeCell ref="AA1297:AA1299"/>
    <mergeCell ref="X1266:X1268"/>
    <mergeCell ref="X1280:X1283"/>
    <mergeCell ref="V1297:V1299"/>
    <mergeCell ref="AD1244:AD1246"/>
    <mergeCell ref="T1257:T1259"/>
    <mergeCell ref="AG1276:AG1279"/>
    <mergeCell ref="U1263:U1265"/>
    <mergeCell ref="V1263:V1265"/>
    <mergeCell ref="V1254:V1256"/>
    <mergeCell ref="AG1269:AG1271"/>
    <mergeCell ref="Y1263:Y1265"/>
    <mergeCell ref="V1266:V1268"/>
    <mergeCell ref="AH1238:AH1240"/>
    <mergeCell ref="AH1241:AH1243"/>
    <mergeCell ref="AH1189:AH1192"/>
    <mergeCell ref="AG1205:AG1207"/>
    <mergeCell ref="W1297:W1299"/>
    <mergeCell ref="AA1290:AA1292"/>
    <mergeCell ref="AH1221:AH1223"/>
    <mergeCell ref="V1212:V1214"/>
    <mergeCell ref="V1208:V1211"/>
    <mergeCell ref="E1218:E1220"/>
    <mergeCell ref="H1218:H1220"/>
    <mergeCell ref="I1218:I1220"/>
    <mergeCell ref="N1218:N1220"/>
    <mergeCell ref="N1196:N1198"/>
    <mergeCell ref="O1196:O1198"/>
    <mergeCell ref="P1196:P1198"/>
    <mergeCell ref="W1202:W1204"/>
    <mergeCell ref="U1199:U1201"/>
    <mergeCell ref="V1199:V1201"/>
    <mergeCell ref="R1189:R1192"/>
    <mergeCell ref="S1215:S1217"/>
    <mergeCell ref="T1218:T1220"/>
    <mergeCell ref="U1218:U1220"/>
    <mergeCell ref="V1218:V1220"/>
    <mergeCell ref="S1234:S1237"/>
    <mergeCell ref="U1234:U1237"/>
    <mergeCell ref="AE1257:AE1259"/>
    <mergeCell ref="AF1257:AF1259"/>
    <mergeCell ref="AE1260:AE1262"/>
    <mergeCell ref="AA1251:AA1253"/>
    <mergeCell ref="U1238:U1240"/>
    <mergeCell ref="AA1238:AA1240"/>
    <mergeCell ref="Z1241:Z1243"/>
    <mergeCell ref="AA1241:AA1243"/>
    <mergeCell ref="Z1244:Z1246"/>
    <mergeCell ref="AB1251:AB1253"/>
    <mergeCell ref="AA1193:AA1195"/>
    <mergeCell ref="AF1205:AF1207"/>
    <mergeCell ref="F1208:F1211"/>
    <mergeCell ref="F1257:F1259"/>
    <mergeCell ref="N1215:N1217"/>
    <mergeCell ref="G1218:G1220"/>
    <mergeCell ref="O1244:O1246"/>
    <mergeCell ref="Z1215:Z1217"/>
    <mergeCell ref="AA1215:AA1217"/>
    <mergeCell ref="AB1215:AB1217"/>
    <mergeCell ref="G1238:G1240"/>
    <mergeCell ref="S1238:S1240"/>
    <mergeCell ref="Q1234:Q1237"/>
    <mergeCell ref="R1234:R1237"/>
    <mergeCell ref="S1221:S1223"/>
    <mergeCell ref="R1218:R1220"/>
    <mergeCell ref="S1218:S1220"/>
    <mergeCell ref="W1221:W1223"/>
    <mergeCell ref="T1247:T1250"/>
    <mergeCell ref="Y1257:Y1259"/>
    <mergeCell ref="Y1260:Y1262"/>
    <mergeCell ref="Z1257:Z1259"/>
    <mergeCell ref="X1269:X1271"/>
    <mergeCell ref="U1276:U1279"/>
    <mergeCell ref="U1251:U1253"/>
    <mergeCell ref="Z1181:Z1184"/>
    <mergeCell ref="W1208:W1211"/>
    <mergeCell ref="Y1189:Y1192"/>
    <mergeCell ref="Y1205:Y1207"/>
    <mergeCell ref="AG1189:AG1192"/>
    <mergeCell ref="AG1238:AG1240"/>
    <mergeCell ref="AD1212:AD1214"/>
    <mergeCell ref="AC1215:AC1217"/>
    <mergeCell ref="AD1215:AD1217"/>
    <mergeCell ref="AE1208:AE1211"/>
    <mergeCell ref="AB1208:AB1211"/>
    <mergeCell ref="O1221:O1223"/>
    <mergeCell ref="P1221:P1223"/>
    <mergeCell ref="U1241:U1243"/>
    <mergeCell ref="O1234:O1237"/>
    <mergeCell ref="W1218:W1220"/>
    <mergeCell ref="S1181:S1184"/>
    <mergeCell ref="P1218:P1220"/>
    <mergeCell ref="X1212:X1214"/>
    <mergeCell ref="Z1199:Z1201"/>
    <mergeCell ref="W1205:W1207"/>
    <mergeCell ref="AC1205:AC1207"/>
    <mergeCell ref="AD1205:AD1207"/>
    <mergeCell ref="W1181:W1184"/>
    <mergeCell ref="Y1202:Y1204"/>
    <mergeCell ref="Y1181:Y1184"/>
    <mergeCell ref="W1193:W1195"/>
    <mergeCell ref="R1266:R1268"/>
    <mergeCell ref="O1247:O1250"/>
    <mergeCell ref="E1254:E1256"/>
    <mergeCell ref="N1244:N1246"/>
    <mergeCell ref="O1238:O1240"/>
    <mergeCell ref="T1254:T1256"/>
    <mergeCell ref="U1254:U1256"/>
    <mergeCell ref="T1260:T1262"/>
    <mergeCell ref="T1263:T1265"/>
    <mergeCell ref="T1251:T1253"/>
    <mergeCell ref="AE1263:AE1265"/>
    <mergeCell ref="S1263:S1265"/>
    <mergeCell ref="Q1212:Q1214"/>
    <mergeCell ref="G1208:G1211"/>
    <mergeCell ref="H1208:H1211"/>
    <mergeCell ref="S1266:S1268"/>
    <mergeCell ref="AG1263:AG1265"/>
    <mergeCell ref="AG1266:AG1268"/>
    <mergeCell ref="Y1247:Y1250"/>
    <mergeCell ref="AF1251:AF1253"/>
    <mergeCell ref="AE1254:AE1256"/>
    <mergeCell ref="AG1251:AG1253"/>
    <mergeCell ref="X1181:X1184"/>
    <mergeCell ref="Z1269:Z1271"/>
    <mergeCell ref="AB1293:AB1296"/>
    <mergeCell ref="I1263:I1265"/>
    <mergeCell ref="N1263:N1265"/>
    <mergeCell ref="I1266:I1268"/>
    <mergeCell ref="R1260:R1262"/>
    <mergeCell ref="Y1234:Y1237"/>
    <mergeCell ref="U1221:U1223"/>
    <mergeCell ref="V1300:V1302"/>
    <mergeCell ref="Z1238:Z1240"/>
    <mergeCell ref="AB1247:AB1250"/>
    <mergeCell ref="X1238:X1240"/>
    <mergeCell ref="I1254:I1256"/>
    <mergeCell ref="Q1251:Q1253"/>
    <mergeCell ref="I1224:I1227"/>
    <mergeCell ref="N1224:N1227"/>
    <mergeCell ref="P1228:P1230"/>
    <mergeCell ref="Q1228:Q1230"/>
    <mergeCell ref="R1312:R1315"/>
    <mergeCell ref="S1312:S1315"/>
    <mergeCell ref="X1241:X1243"/>
    <mergeCell ref="W1234:W1237"/>
    <mergeCell ref="V1276:V1279"/>
    <mergeCell ref="R1284:R1286"/>
    <mergeCell ref="U1284:U1286"/>
    <mergeCell ref="Z1293:Z1296"/>
    <mergeCell ref="Y1280:Y1283"/>
    <mergeCell ref="X1276:X1279"/>
    <mergeCell ref="Y1276:Y1279"/>
    <mergeCell ref="Y1251:Y1253"/>
    <mergeCell ref="AA1309:AA1311"/>
    <mergeCell ref="I1312:I1315"/>
    <mergeCell ref="O1297:O1299"/>
    <mergeCell ref="P1297:P1299"/>
    <mergeCell ref="S1293:S1296"/>
    <mergeCell ref="AA1231:AA1233"/>
    <mergeCell ref="AB1231:AB1233"/>
    <mergeCell ref="X1228:X1230"/>
    <mergeCell ref="P1266:P1268"/>
    <mergeCell ref="Q1266:Q1268"/>
    <mergeCell ref="R1251:R1253"/>
    <mergeCell ref="S1251:S1253"/>
    <mergeCell ref="S1254:S1256"/>
    <mergeCell ref="S1257:S1259"/>
    <mergeCell ref="P1238:P1240"/>
    <mergeCell ref="R1228:R1230"/>
    <mergeCell ref="R1309:R1311"/>
    <mergeCell ref="S1309:S1311"/>
    <mergeCell ref="Y1297:Y1299"/>
    <mergeCell ref="AB1284:AB1286"/>
    <mergeCell ref="P1309:P1311"/>
    <mergeCell ref="Y1231:Y1233"/>
    <mergeCell ref="P1257:P1259"/>
    <mergeCell ref="P1260:P1262"/>
    <mergeCell ref="Q1260:Q1262"/>
    <mergeCell ref="Z1254:Z1256"/>
    <mergeCell ref="AA1254:AA1256"/>
    <mergeCell ref="S1228:S1230"/>
    <mergeCell ref="AB1234:AB1237"/>
    <mergeCell ref="AA1266:AA1268"/>
    <mergeCell ref="AB1269:AB1271"/>
    <mergeCell ref="W1269:W1271"/>
    <mergeCell ref="U1300:U1302"/>
    <mergeCell ref="F1352:F1354"/>
    <mergeCell ref="D1362:D1364"/>
    <mergeCell ref="D1359:D1361"/>
    <mergeCell ref="O1326:O1329"/>
    <mergeCell ref="S1306:S1308"/>
    <mergeCell ref="Q1303:Q1305"/>
    <mergeCell ref="Q1323:Q1325"/>
    <mergeCell ref="R1339:R1341"/>
    <mergeCell ref="P1355:P1358"/>
    <mergeCell ref="N1326:N1329"/>
    <mergeCell ref="I1326:I1329"/>
    <mergeCell ref="I1330:I1332"/>
    <mergeCell ref="I1333:I1335"/>
    <mergeCell ref="I1336:I1338"/>
    <mergeCell ref="P1316:P1319"/>
    <mergeCell ref="Q1316:Q1319"/>
    <mergeCell ref="R1316:R1319"/>
    <mergeCell ref="S1316:S1319"/>
    <mergeCell ref="D1355:D1358"/>
    <mergeCell ref="E1355:E1358"/>
    <mergeCell ref="P1330:P1332"/>
    <mergeCell ref="F1238:F1240"/>
    <mergeCell ref="O1280:O1283"/>
    <mergeCell ref="F1218:F1220"/>
    <mergeCell ref="D1224:D1227"/>
    <mergeCell ref="D1221:D1223"/>
    <mergeCell ref="E1221:E1223"/>
    <mergeCell ref="G1290:G1292"/>
    <mergeCell ref="H1290:H1292"/>
    <mergeCell ref="D1247:D1250"/>
    <mergeCell ref="D1254:D1256"/>
    <mergeCell ref="E1312:E1315"/>
    <mergeCell ref="P1263:P1265"/>
    <mergeCell ref="N1251:N1253"/>
    <mergeCell ref="O1251:O1253"/>
    <mergeCell ref="N1257:N1259"/>
    <mergeCell ref="D1257:D1259"/>
    <mergeCell ref="E1257:E1259"/>
    <mergeCell ref="D1251:D1253"/>
    <mergeCell ref="E1251:E1253"/>
    <mergeCell ref="P1336:P1338"/>
    <mergeCell ref="Q1336:Q1338"/>
    <mergeCell ref="R1300:R1302"/>
    <mergeCell ref="N1297:N1299"/>
    <mergeCell ref="P1272:P1275"/>
    <mergeCell ref="P1247:P1250"/>
    <mergeCell ref="Q1247:Q1250"/>
    <mergeCell ref="R1244:R1246"/>
    <mergeCell ref="P1352:P1354"/>
    <mergeCell ref="R1345:R1348"/>
    <mergeCell ref="G1336:G1338"/>
    <mergeCell ref="E1359:E1361"/>
    <mergeCell ref="F1359:F1361"/>
    <mergeCell ref="I1352:I1354"/>
    <mergeCell ref="O1352:O1354"/>
    <mergeCell ref="N1280:N1283"/>
    <mergeCell ref="N1284:N1286"/>
    <mergeCell ref="I1280:I1283"/>
    <mergeCell ref="O1306:O1308"/>
    <mergeCell ref="I1300:I1302"/>
    <mergeCell ref="O1323:O1325"/>
    <mergeCell ref="O1290:O1292"/>
    <mergeCell ref="Q1241:Q1243"/>
    <mergeCell ref="O1241:O1243"/>
    <mergeCell ref="O1266:O1268"/>
    <mergeCell ref="N1269:N1271"/>
    <mergeCell ref="O1269:O1271"/>
    <mergeCell ref="G1269:G1271"/>
    <mergeCell ref="N1276:N1279"/>
    <mergeCell ref="O1276:O1279"/>
    <mergeCell ref="B1284:B1286"/>
    <mergeCell ref="C1284:C1286"/>
    <mergeCell ref="B1276:B1279"/>
    <mergeCell ref="H1306:H1308"/>
    <mergeCell ref="O1287:O1289"/>
    <mergeCell ref="C1276:C1279"/>
    <mergeCell ref="G1326:G1329"/>
    <mergeCell ref="B1309:B1311"/>
    <mergeCell ref="C1309:C1311"/>
    <mergeCell ref="B1326:B1329"/>
    <mergeCell ref="C1300:C1302"/>
    <mergeCell ref="P1312:P1315"/>
    <mergeCell ref="Q1312:Q1315"/>
    <mergeCell ref="X1293:X1296"/>
    <mergeCell ref="T1293:T1296"/>
    <mergeCell ref="R1215:R1217"/>
    <mergeCell ref="O1284:O1286"/>
    <mergeCell ref="N1247:N1250"/>
    <mergeCell ref="O1218:O1220"/>
    <mergeCell ref="V1215:V1217"/>
    <mergeCell ref="X1257:X1259"/>
    <mergeCell ref="X1260:X1262"/>
    <mergeCell ref="T1276:T1279"/>
    <mergeCell ref="U1326:U1329"/>
    <mergeCell ref="U1293:U1296"/>
    <mergeCell ref="R1290:R1292"/>
    <mergeCell ref="C1287:C1289"/>
    <mergeCell ref="D1287:D1289"/>
    <mergeCell ref="G1287:G1289"/>
    <mergeCell ref="H1287:H1289"/>
    <mergeCell ref="I1287:I1289"/>
    <mergeCell ref="D1309:D1311"/>
    <mergeCell ref="E1309:E1311"/>
    <mergeCell ref="F1309:F1311"/>
    <mergeCell ref="G1309:G1311"/>
    <mergeCell ref="H1309:H1311"/>
    <mergeCell ref="I1309:I1311"/>
    <mergeCell ref="N1309:N1311"/>
    <mergeCell ref="Q1306:Q1308"/>
    <mergeCell ref="R1306:R1308"/>
    <mergeCell ref="D1312:D1315"/>
    <mergeCell ref="B1300:B1302"/>
    <mergeCell ref="N1272:N1275"/>
    <mergeCell ref="C1312:C1315"/>
    <mergeCell ref="O1272:O1275"/>
    <mergeCell ref="H1293:H1296"/>
    <mergeCell ref="I1293:I1296"/>
    <mergeCell ref="N1293:N1296"/>
    <mergeCell ref="O1293:O1296"/>
    <mergeCell ref="I1306:I1308"/>
    <mergeCell ref="U1309:U1311"/>
    <mergeCell ref="V1309:V1311"/>
    <mergeCell ref="O1309:O1311"/>
    <mergeCell ref="P1234:P1237"/>
    <mergeCell ref="W1300:W1302"/>
    <mergeCell ref="X1300:X1302"/>
    <mergeCell ref="I1320:I1322"/>
    <mergeCell ref="N1320:N1322"/>
    <mergeCell ref="B1352:B1354"/>
    <mergeCell ref="C1352:C1354"/>
    <mergeCell ref="D1352:D1354"/>
    <mergeCell ref="D1375:D1377"/>
    <mergeCell ref="I1339:I1341"/>
    <mergeCell ref="P1375:P1377"/>
    <mergeCell ref="N1339:N1341"/>
    <mergeCell ref="O1339:O1341"/>
    <mergeCell ref="N1342:N1344"/>
    <mergeCell ref="O1342:O1344"/>
    <mergeCell ref="O1349:O1351"/>
    <mergeCell ref="N1352:N1354"/>
    <mergeCell ref="N1330:N1332"/>
    <mergeCell ref="B1362:B1364"/>
    <mergeCell ref="C1362:C1364"/>
    <mergeCell ref="H1333:H1335"/>
    <mergeCell ref="O1330:O1332"/>
    <mergeCell ref="N1333:N1335"/>
    <mergeCell ref="O1333:O1335"/>
    <mergeCell ref="N1336:N1338"/>
    <mergeCell ref="O1336:O1338"/>
    <mergeCell ref="P1339:P1341"/>
    <mergeCell ref="C1330:C1332"/>
    <mergeCell ref="Q1339:Q1341"/>
    <mergeCell ref="B1333:B1335"/>
    <mergeCell ref="B1336:B1338"/>
    <mergeCell ref="Q1330:Q1332"/>
    <mergeCell ref="C1323:C1325"/>
    <mergeCell ref="P1323:P1325"/>
    <mergeCell ref="P1342:P1344"/>
    <mergeCell ref="D1345:D1348"/>
    <mergeCell ref="E1345:E1348"/>
    <mergeCell ref="F1333:F1335"/>
    <mergeCell ref="G1333:G1335"/>
    <mergeCell ref="Q1345:Q1348"/>
    <mergeCell ref="H1355:H1358"/>
    <mergeCell ref="I1355:I1358"/>
    <mergeCell ref="N1345:N1348"/>
    <mergeCell ref="O1345:O1348"/>
    <mergeCell ref="B1359:B1361"/>
    <mergeCell ref="C1359:C1361"/>
    <mergeCell ref="H1336:H1338"/>
    <mergeCell ref="C1336:C1338"/>
    <mergeCell ref="D1336:D1338"/>
    <mergeCell ref="D1339:D1341"/>
    <mergeCell ref="E1339:E1341"/>
    <mergeCell ref="E1336:E1338"/>
    <mergeCell ref="G1342:G1344"/>
    <mergeCell ref="H1323:H1325"/>
    <mergeCell ref="P1326:P1329"/>
    <mergeCell ref="Q1326:Q1329"/>
    <mergeCell ref="P1345:P1348"/>
    <mergeCell ref="F1375:F1377"/>
    <mergeCell ref="H1375:H1377"/>
    <mergeCell ref="B1355:B1358"/>
    <mergeCell ref="C1355:C1358"/>
    <mergeCell ref="G1359:G1361"/>
    <mergeCell ref="G1375:G1377"/>
    <mergeCell ref="I1375:I1377"/>
    <mergeCell ref="H1349:H1351"/>
    <mergeCell ref="F1336:F1338"/>
    <mergeCell ref="E1342:E1344"/>
    <mergeCell ref="F1342:F1344"/>
    <mergeCell ref="G1339:G1341"/>
    <mergeCell ref="H1339:H1341"/>
    <mergeCell ref="F1345:F1348"/>
    <mergeCell ref="I1342:I1344"/>
    <mergeCell ref="E1330:E1332"/>
    <mergeCell ref="G1362:G1364"/>
    <mergeCell ref="H1362:H1364"/>
    <mergeCell ref="I1362:I1364"/>
    <mergeCell ref="E1326:E1329"/>
    <mergeCell ref="D1330:D1332"/>
    <mergeCell ref="P1333:P1335"/>
    <mergeCell ref="Q1333:Q1335"/>
    <mergeCell ref="B1330:B1332"/>
    <mergeCell ref="B1312:B1315"/>
    <mergeCell ref="B1385:B1386"/>
    <mergeCell ref="N1378:N1380"/>
    <mergeCell ref="O1378:O1380"/>
    <mergeCell ref="N1381:N1384"/>
    <mergeCell ref="N1385:N1386"/>
    <mergeCell ref="O1381:O1384"/>
    <mergeCell ref="F1300:F1302"/>
    <mergeCell ref="F1312:F1315"/>
    <mergeCell ref="G1312:G1315"/>
    <mergeCell ref="H1312:H1315"/>
    <mergeCell ref="I1290:I1292"/>
    <mergeCell ref="D1381:D1384"/>
    <mergeCell ref="B1349:B1351"/>
    <mergeCell ref="C1349:C1351"/>
    <mergeCell ref="E1375:E1377"/>
    <mergeCell ref="H1326:H1329"/>
    <mergeCell ref="H1330:H1332"/>
    <mergeCell ref="F1339:F1341"/>
    <mergeCell ref="B1339:B1341"/>
    <mergeCell ref="C1342:C1344"/>
    <mergeCell ref="D1342:D1344"/>
    <mergeCell ref="E1333:E1335"/>
    <mergeCell ref="B1381:B1384"/>
    <mergeCell ref="C1381:C1384"/>
    <mergeCell ref="C1378:C1380"/>
    <mergeCell ref="N1359:N1361"/>
    <mergeCell ref="O1359:O1361"/>
    <mergeCell ref="G1323:G1325"/>
    <mergeCell ref="N1323:N1325"/>
    <mergeCell ref="B1345:B1348"/>
    <mergeCell ref="C1345:C1348"/>
    <mergeCell ref="D1349:D1351"/>
    <mergeCell ref="N1312:N1315"/>
    <mergeCell ref="O1312:O1315"/>
    <mergeCell ref="E1349:E1351"/>
    <mergeCell ref="F1349:F1351"/>
    <mergeCell ref="G1349:G1351"/>
    <mergeCell ref="G1345:G1348"/>
    <mergeCell ref="H1345:H1348"/>
    <mergeCell ref="I1345:I1348"/>
    <mergeCell ref="E1352:E1354"/>
    <mergeCell ref="H1359:H1361"/>
    <mergeCell ref="G1378:G1380"/>
    <mergeCell ref="I1378:I1380"/>
    <mergeCell ref="B1375:B1377"/>
    <mergeCell ref="C1375:C1377"/>
    <mergeCell ref="B1342:B1344"/>
    <mergeCell ref="C1339:C1341"/>
    <mergeCell ref="G1352:G1354"/>
    <mergeCell ref="H1352:H1354"/>
    <mergeCell ref="B1378:B1380"/>
    <mergeCell ref="F1326:F1329"/>
    <mergeCell ref="F1330:F1332"/>
    <mergeCell ref="G1330:G1332"/>
    <mergeCell ref="C1333:C1335"/>
    <mergeCell ref="D1333:D1335"/>
    <mergeCell ref="D1323:D1325"/>
    <mergeCell ref="E1323:E1325"/>
    <mergeCell ref="F1323:F1325"/>
    <mergeCell ref="I1323:I1325"/>
    <mergeCell ref="G1306:G1308"/>
    <mergeCell ref="B1234:B1237"/>
    <mergeCell ref="C1234:C1237"/>
    <mergeCell ref="D1234:D1237"/>
    <mergeCell ref="B1238:B1240"/>
    <mergeCell ref="C1238:C1240"/>
    <mergeCell ref="D1238:D1240"/>
    <mergeCell ref="I1244:I1246"/>
    <mergeCell ref="I1247:I1250"/>
    <mergeCell ref="I1251:I1253"/>
    <mergeCell ref="I1257:I1259"/>
    <mergeCell ref="H1244:H1246"/>
    <mergeCell ref="H1247:H1250"/>
    <mergeCell ref="H1251:H1253"/>
    <mergeCell ref="H1254:H1256"/>
    <mergeCell ref="C1254:C1256"/>
    <mergeCell ref="B1208:B1211"/>
    <mergeCell ref="B1231:B1233"/>
    <mergeCell ref="C1231:C1233"/>
    <mergeCell ref="D1231:D1233"/>
    <mergeCell ref="E1231:E1233"/>
    <mergeCell ref="C1266:C1268"/>
    <mergeCell ref="E1266:E1268"/>
    <mergeCell ref="F1266:F1268"/>
    <mergeCell ref="I1269:I1271"/>
    <mergeCell ref="D1306:D1308"/>
    <mergeCell ref="E1306:E1308"/>
    <mergeCell ref="F1306:F1308"/>
    <mergeCell ref="D1303:D1305"/>
    <mergeCell ref="E1303:E1305"/>
    <mergeCell ref="F1303:F1305"/>
    <mergeCell ref="G1303:G1305"/>
    <mergeCell ref="B1306:B1308"/>
    <mergeCell ref="E1212:E1214"/>
    <mergeCell ref="B1251:B1253"/>
    <mergeCell ref="C1251:C1253"/>
    <mergeCell ref="B1323:B1325"/>
    <mergeCell ref="G1300:G1302"/>
    <mergeCell ref="H1300:H1302"/>
    <mergeCell ref="E1290:E1292"/>
    <mergeCell ref="E1269:E1271"/>
    <mergeCell ref="F1269:F1271"/>
    <mergeCell ref="E1276:E1279"/>
    <mergeCell ref="C1263:C1265"/>
    <mergeCell ref="H1257:H1259"/>
    <mergeCell ref="G1266:G1268"/>
    <mergeCell ref="B1260:B1262"/>
    <mergeCell ref="H1303:H1305"/>
    <mergeCell ref="B1320:B1322"/>
    <mergeCell ref="C1320:C1322"/>
    <mergeCell ref="D1320:D1322"/>
    <mergeCell ref="E1320:E1322"/>
    <mergeCell ref="F1320:F1322"/>
    <mergeCell ref="G1320:G1322"/>
    <mergeCell ref="H1320:H1322"/>
    <mergeCell ref="D1266:D1268"/>
    <mergeCell ref="F1263:F1265"/>
    <mergeCell ref="G1263:G1265"/>
    <mergeCell ref="H1260:H1262"/>
    <mergeCell ref="H1263:H1265"/>
    <mergeCell ref="N1260:N1262"/>
    <mergeCell ref="B1280:B1283"/>
    <mergeCell ref="G1293:G1296"/>
    <mergeCell ref="E1238:E1240"/>
    <mergeCell ref="D1276:D1279"/>
    <mergeCell ref="P1244:P1246"/>
    <mergeCell ref="Q1244:Q1246"/>
    <mergeCell ref="N1306:N1308"/>
    <mergeCell ref="G1297:G1299"/>
    <mergeCell ref="H1297:H1299"/>
    <mergeCell ref="E1234:E1237"/>
    <mergeCell ref="F1234:F1237"/>
    <mergeCell ref="B1263:B1265"/>
    <mergeCell ref="B1266:B1268"/>
    <mergeCell ref="E1287:E1289"/>
    <mergeCell ref="E1247:E1250"/>
    <mergeCell ref="C1306:C1308"/>
    <mergeCell ref="E1297:E1299"/>
    <mergeCell ref="F1297:F1299"/>
    <mergeCell ref="I1303:I1305"/>
    <mergeCell ref="N1303:N1305"/>
    <mergeCell ref="O1303:O1305"/>
    <mergeCell ref="P1303:P1305"/>
    <mergeCell ref="P1251:P1253"/>
    <mergeCell ref="Q1297:Q1299"/>
    <mergeCell ref="G1272:G1275"/>
    <mergeCell ref="H1272:H1275"/>
    <mergeCell ref="I1272:I1275"/>
    <mergeCell ref="H1238:H1240"/>
    <mergeCell ref="C1241:C1243"/>
    <mergeCell ref="D1241:D1243"/>
    <mergeCell ref="N1290:N1292"/>
    <mergeCell ref="O1257:O1259"/>
    <mergeCell ref="Q1276:Q1279"/>
    <mergeCell ref="N1266:N1268"/>
    <mergeCell ref="P1287:P1289"/>
    <mergeCell ref="P1284:P1286"/>
    <mergeCell ref="Q1300:Q1302"/>
    <mergeCell ref="Q1272:Q1275"/>
    <mergeCell ref="B1254:B1256"/>
    <mergeCell ref="D1297:D1299"/>
    <mergeCell ref="B1297:B1299"/>
    <mergeCell ref="G1260:G1262"/>
    <mergeCell ref="C1280:C1283"/>
    <mergeCell ref="D1280:D1283"/>
    <mergeCell ref="E1280:E1283"/>
    <mergeCell ref="C1293:C1296"/>
    <mergeCell ref="D1293:D1296"/>
    <mergeCell ref="E1293:E1296"/>
    <mergeCell ref="F1290:F1292"/>
    <mergeCell ref="F1293:F1296"/>
    <mergeCell ref="D1300:D1302"/>
    <mergeCell ref="E1300:E1302"/>
    <mergeCell ref="G1257:G1259"/>
    <mergeCell ref="F1247:F1250"/>
    <mergeCell ref="G1247:G1250"/>
    <mergeCell ref="C1297:C1299"/>
    <mergeCell ref="Q1284:Q1286"/>
    <mergeCell ref="I1284:I1286"/>
    <mergeCell ref="B1257:B1259"/>
    <mergeCell ref="R1254:R1256"/>
    <mergeCell ref="C1257:C1259"/>
    <mergeCell ref="B1215:B1217"/>
    <mergeCell ref="F1251:F1253"/>
    <mergeCell ref="G1251:G1253"/>
    <mergeCell ref="O1212:O1214"/>
    <mergeCell ref="P1212:P1214"/>
    <mergeCell ref="B1199:B1201"/>
    <mergeCell ref="B1202:B1204"/>
    <mergeCell ref="C1202:C1204"/>
    <mergeCell ref="B1205:B1207"/>
    <mergeCell ref="C1205:C1207"/>
    <mergeCell ref="B1212:B1214"/>
    <mergeCell ref="C1212:C1214"/>
    <mergeCell ref="D1212:D1214"/>
    <mergeCell ref="P1254:P1256"/>
    <mergeCell ref="B1218:B1220"/>
    <mergeCell ref="C1218:C1220"/>
    <mergeCell ref="D1218:D1220"/>
    <mergeCell ref="N1241:N1243"/>
    <mergeCell ref="I1205:I1207"/>
    <mergeCell ref="G1212:G1214"/>
    <mergeCell ref="O1202:O1204"/>
    <mergeCell ref="P1202:P1204"/>
    <mergeCell ref="F1231:F1233"/>
    <mergeCell ref="G1231:G1233"/>
    <mergeCell ref="E1228:E1230"/>
    <mergeCell ref="F1228:F1230"/>
    <mergeCell ref="G1228:G1230"/>
    <mergeCell ref="H1228:H1230"/>
    <mergeCell ref="I1228:I1230"/>
    <mergeCell ref="N1228:N1230"/>
    <mergeCell ref="O1228:O1230"/>
    <mergeCell ref="B1221:B1223"/>
    <mergeCell ref="G1234:G1237"/>
    <mergeCell ref="H1241:H1243"/>
    <mergeCell ref="E1215:E1217"/>
    <mergeCell ref="F1215:F1217"/>
    <mergeCell ref="R1199:R1201"/>
    <mergeCell ref="O1205:O1207"/>
    <mergeCell ref="U1212:U1214"/>
    <mergeCell ref="E1202:E1204"/>
    <mergeCell ref="E1193:E1195"/>
    <mergeCell ref="F1193:F1195"/>
    <mergeCell ref="G1193:G1195"/>
    <mergeCell ref="F1254:F1256"/>
    <mergeCell ref="N1254:N1256"/>
    <mergeCell ref="O1254:O1256"/>
    <mergeCell ref="D1208:D1211"/>
    <mergeCell ref="F1212:F1214"/>
    <mergeCell ref="B1228:B1230"/>
    <mergeCell ref="R1238:R1240"/>
    <mergeCell ref="P1241:P1243"/>
    <mergeCell ref="G1221:G1223"/>
    <mergeCell ref="H1221:H1223"/>
    <mergeCell ref="I1221:I1223"/>
    <mergeCell ref="N1221:N1223"/>
    <mergeCell ref="N1205:N1207"/>
    <mergeCell ref="O1208:O1211"/>
    <mergeCell ref="P1208:P1211"/>
    <mergeCell ref="R1247:R1250"/>
    <mergeCell ref="B1244:B1246"/>
    <mergeCell ref="C1244:C1246"/>
    <mergeCell ref="D1244:D1246"/>
    <mergeCell ref="E1244:E1246"/>
    <mergeCell ref="F1244:F1246"/>
    <mergeCell ref="G1244:G1246"/>
    <mergeCell ref="B1247:B1250"/>
    <mergeCell ref="C1247:C1250"/>
    <mergeCell ref="B1241:B1243"/>
    <mergeCell ref="Q1221:Q1223"/>
    <mergeCell ref="F1221:F1223"/>
    <mergeCell ref="Q1196:Q1198"/>
    <mergeCell ref="S1199:S1201"/>
    <mergeCell ref="T1199:T1201"/>
    <mergeCell ref="T1208:T1211"/>
    <mergeCell ref="U1208:U1211"/>
    <mergeCell ref="T1155:T1157"/>
    <mergeCell ref="H1185:H1188"/>
    <mergeCell ref="R1167:R1169"/>
    <mergeCell ref="C1228:C1230"/>
    <mergeCell ref="D1228:D1230"/>
    <mergeCell ref="U1158:U1160"/>
    <mergeCell ref="V1158:V1160"/>
    <mergeCell ref="W1158:W1160"/>
    <mergeCell ref="X1158:X1160"/>
    <mergeCell ref="Y1158:Y1160"/>
    <mergeCell ref="AJ1161:AJ1163"/>
    <mergeCell ref="AD1221:AD1223"/>
    <mergeCell ref="V1193:V1195"/>
    <mergeCell ref="AJ1228:AJ1230"/>
    <mergeCell ref="AE1196:AE1198"/>
    <mergeCell ref="AC1170:AC1172"/>
    <mergeCell ref="AD1170:AD1172"/>
    <mergeCell ref="AE1170:AE1172"/>
    <mergeCell ref="AF1170:AF1172"/>
    <mergeCell ref="T1158:T1160"/>
    <mergeCell ref="T1196:T1198"/>
    <mergeCell ref="Q1170:Q1172"/>
    <mergeCell ref="Q1202:Q1204"/>
    <mergeCell ref="AJ1269:AJ1271"/>
    <mergeCell ref="AJ1266:AJ1268"/>
    <mergeCell ref="AF1199:AF1201"/>
    <mergeCell ref="AI1145:AI1148"/>
    <mergeCell ref="R1170:R1172"/>
    <mergeCell ref="AG1218:AG1220"/>
    <mergeCell ref="AG1260:AG1262"/>
    <mergeCell ref="AG1164:AG1166"/>
    <mergeCell ref="AH1164:AH1166"/>
    <mergeCell ref="AI1164:AI1166"/>
    <mergeCell ref="AG1167:AG1169"/>
    <mergeCell ref="AI1173:AI1176"/>
    <mergeCell ref="AC1173:AC1176"/>
    <mergeCell ref="AD1173:AD1176"/>
    <mergeCell ref="AE1181:AE1184"/>
    <mergeCell ref="AC1269:AC1271"/>
    <mergeCell ref="AB1266:AB1268"/>
    <mergeCell ref="AE1251:AE1253"/>
    <mergeCell ref="X1170:X1172"/>
    <mergeCell ref="W1251:W1253"/>
    <mergeCell ref="Z1202:Z1204"/>
    <mergeCell ref="AA1202:AA1204"/>
    <mergeCell ref="AC1177:AC1180"/>
    <mergeCell ref="AH1181:AH1184"/>
    <mergeCell ref="AD1202:AD1204"/>
    <mergeCell ref="T1241:T1243"/>
    <mergeCell ref="AB1202:AB1204"/>
    <mergeCell ref="S1241:S1243"/>
    <mergeCell ref="S1244:S1246"/>
    <mergeCell ref="S1247:S1250"/>
    <mergeCell ref="W1238:W1240"/>
    <mergeCell ref="W1241:W1243"/>
    <mergeCell ref="W1244:W1246"/>
    <mergeCell ref="T1244:T1246"/>
    <mergeCell ref="AE1241:AE1243"/>
    <mergeCell ref="AF1244:AF1246"/>
    <mergeCell ref="AF1208:AF1211"/>
    <mergeCell ref="AF1238:AF1240"/>
    <mergeCell ref="V1228:V1230"/>
    <mergeCell ref="U1215:U1217"/>
    <mergeCell ref="Y1218:Y1220"/>
    <mergeCell ref="V1167:V1169"/>
    <mergeCell ref="W1167:W1169"/>
    <mergeCell ref="AI1177:AI1180"/>
    <mergeCell ref="X1244:X1246"/>
    <mergeCell ref="T1202:T1204"/>
    <mergeCell ref="Y1177:Y1180"/>
    <mergeCell ref="X1193:X1195"/>
    <mergeCell ref="R1177:R1180"/>
    <mergeCell ref="S1177:S1180"/>
    <mergeCell ref="T1177:T1180"/>
    <mergeCell ref="U1177:U1180"/>
    <mergeCell ref="X1196:X1198"/>
    <mergeCell ref="Y1193:Y1195"/>
    <mergeCell ref="T1205:T1207"/>
    <mergeCell ref="U1244:U1246"/>
    <mergeCell ref="AJ1167:AJ1169"/>
    <mergeCell ref="Q1218:Q1220"/>
    <mergeCell ref="U1260:U1262"/>
    <mergeCell ref="V1260:V1262"/>
    <mergeCell ref="T1215:T1217"/>
    <mergeCell ref="T1234:T1237"/>
    <mergeCell ref="AA1244:AA1246"/>
    <mergeCell ref="AC1254:AC1256"/>
    <mergeCell ref="AB1257:AB1259"/>
    <mergeCell ref="AC1257:AC1259"/>
    <mergeCell ref="AB1260:AB1262"/>
    <mergeCell ref="AH1218:AH1220"/>
    <mergeCell ref="AG1202:AG1204"/>
    <mergeCell ref="AI1208:AI1211"/>
    <mergeCell ref="AD1238:AD1240"/>
    <mergeCell ref="AF1161:AF1163"/>
    <mergeCell ref="AG1161:AG1163"/>
    <mergeCell ref="Q1254:Q1256"/>
    <mergeCell ref="U1173:U1176"/>
    <mergeCell ref="U1202:U1204"/>
    <mergeCell ref="Y1208:Y1211"/>
    <mergeCell ref="AI1221:AI1223"/>
    <mergeCell ref="AI1193:AI1195"/>
    <mergeCell ref="AF1202:AF1204"/>
    <mergeCell ref="S1208:S1211"/>
    <mergeCell ref="AJ1164:AJ1166"/>
    <mergeCell ref="V1244:V1246"/>
    <mergeCell ref="Y1244:Y1246"/>
    <mergeCell ref="AJ1257:AJ1259"/>
    <mergeCell ref="AJ1254:AJ1256"/>
    <mergeCell ref="AF1189:AF1192"/>
    <mergeCell ref="AC1199:AC1201"/>
    <mergeCell ref="AF1254:AF1256"/>
    <mergeCell ref="AB1254:AB1256"/>
    <mergeCell ref="AF1218:AF1220"/>
    <mergeCell ref="X1218:X1220"/>
    <mergeCell ref="X1251:X1253"/>
    <mergeCell ref="Y1167:Y1169"/>
    <mergeCell ref="AB1238:AB1240"/>
    <mergeCell ref="W1247:W1250"/>
    <mergeCell ref="V1181:V1184"/>
    <mergeCell ref="AI1202:AI1204"/>
    <mergeCell ref="W1196:W1198"/>
    <mergeCell ref="R1212:R1214"/>
    <mergeCell ref="T1193:T1195"/>
    <mergeCell ref="V1202:V1204"/>
    <mergeCell ref="W1212:W1214"/>
    <mergeCell ref="AG1181:AG1184"/>
    <mergeCell ref="AG1212:AG1214"/>
    <mergeCell ref="N1185:N1188"/>
    <mergeCell ref="D1136:D1138"/>
    <mergeCell ref="F1136:F1138"/>
    <mergeCell ref="G1136:G1138"/>
    <mergeCell ref="H1136:H1138"/>
    <mergeCell ref="I1136:I1138"/>
    <mergeCell ref="E1136:E1138"/>
    <mergeCell ref="F1199:F1201"/>
    <mergeCell ref="G1199:G1201"/>
    <mergeCell ref="C1189:C1192"/>
    <mergeCell ref="D1189:D1192"/>
    <mergeCell ref="E1189:E1192"/>
    <mergeCell ref="F1158:F1160"/>
    <mergeCell ref="G1158:G1160"/>
    <mergeCell ref="C1196:C1198"/>
    <mergeCell ref="D1196:D1198"/>
    <mergeCell ref="D1164:D1166"/>
    <mergeCell ref="E1164:E1166"/>
    <mergeCell ref="F1164:F1166"/>
    <mergeCell ref="G1164:G1166"/>
    <mergeCell ref="H1164:H1166"/>
    <mergeCell ref="I1164:I1166"/>
    <mergeCell ref="N1164:N1166"/>
    <mergeCell ref="C1177:C1180"/>
    <mergeCell ref="D1177:D1180"/>
    <mergeCell ref="E1177:E1180"/>
    <mergeCell ref="F1177:F1180"/>
    <mergeCell ref="E1170:E1172"/>
    <mergeCell ref="F1170:F1172"/>
    <mergeCell ref="O1164:O1166"/>
    <mergeCell ref="C1173:C1176"/>
    <mergeCell ref="D1173:D1176"/>
    <mergeCell ref="E1173:E1176"/>
    <mergeCell ref="C1193:C1195"/>
    <mergeCell ref="D1193:D1195"/>
    <mergeCell ref="F1145:F1148"/>
    <mergeCell ref="G1145:G1148"/>
    <mergeCell ref="H1145:H1148"/>
    <mergeCell ref="I1145:I1148"/>
    <mergeCell ref="C1142:C1144"/>
    <mergeCell ref="O1155:O1157"/>
    <mergeCell ref="G1142:G1144"/>
    <mergeCell ref="B1130:B1132"/>
    <mergeCell ref="C1130:C1132"/>
    <mergeCell ref="S1205:S1207"/>
    <mergeCell ref="P1189:P1192"/>
    <mergeCell ref="X1202:X1204"/>
    <mergeCell ref="H1193:H1195"/>
    <mergeCell ref="F1202:F1204"/>
    <mergeCell ref="G1202:G1204"/>
    <mergeCell ref="H1202:H1204"/>
    <mergeCell ref="I1202:I1204"/>
    <mergeCell ref="I1158:I1160"/>
    <mergeCell ref="H1158:H1160"/>
    <mergeCell ref="P1164:P1166"/>
    <mergeCell ref="U1164:U1166"/>
    <mergeCell ref="V1164:V1166"/>
    <mergeCell ref="E1155:E1157"/>
    <mergeCell ref="O1167:O1169"/>
    <mergeCell ref="P1167:P1169"/>
    <mergeCell ref="T1170:T1172"/>
    <mergeCell ref="W1170:W1172"/>
    <mergeCell ref="X1161:X1163"/>
    <mergeCell ref="C1221:C1223"/>
    <mergeCell ref="X1167:X1169"/>
    <mergeCell ref="U1136:U1138"/>
    <mergeCell ref="V1136:V1138"/>
    <mergeCell ref="I1208:I1211"/>
    <mergeCell ref="S1161:S1163"/>
    <mergeCell ref="X1221:X1223"/>
    <mergeCell ref="G1170:G1172"/>
    <mergeCell ref="H1170:H1172"/>
    <mergeCell ref="I1170:I1172"/>
    <mergeCell ref="T1173:T1176"/>
    <mergeCell ref="X1173:X1176"/>
    <mergeCell ref="B1189:B1192"/>
    <mergeCell ref="B1196:B1198"/>
    <mergeCell ref="B1177:B1180"/>
    <mergeCell ref="B1173:B1176"/>
    <mergeCell ref="B1164:B1166"/>
    <mergeCell ref="B1193:B1195"/>
    <mergeCell ref="H1177:H1180"/>
    <mergeCell ref="I1177:I1180"/>
    <mergeCell ref="O1170:O1172"/>
    <mergeCell ref="C1170:C1172"/>
    <mergeCell ref="S1202:S1204"/>
    <mergeCell ref="B1170:B1172"/>
    <mergeCell ref="N1177:N1180"/>
    <mergeCell ref="B1167:B1169"/>
    <mergeCell ref="D1181:D1184"/>
    <mergeCell ref="E1181:E1184"/>
    <mergeCell ref="C1181:C1184"/>
    <mergeCell ref="E1145:E1148"/>
    <mergeCell ref="F1173:F1176"/>
    <mergeCell ref="E1208:E1211"/>
    <mergeCell ref="C1145:C1148"/>
    <mergeCell ref="U1189:U1192"/>
    <mergeCell ref="T1189:T1192"/>
    <mergeCell ref="I1167:I1169"/>
    <mergeCell ref="S1167:S1169"/>
    <mergeCell ref="S1170:S1172"/>
    <mergeCell ref="G1173:G1176"/>
    <mergeCell ref="H1173:H1176"/>
    <mergeCell ref="I1173:I1176"/>
    <mergeCell ref="N1173:N1176"/>
    <mergeCell ref="C1199:C1201"/>
    <mergeCell ref="S1212:S1214"/>
    <mergeCell ref="T1212:T1214"/>
    <mergeCell ref="Q1208:Q1211"/>
    <mergeCell ref="H1212:H1214"/>
    <mergeCell ref="R1208:R1211"/>
    <mergeCell ref="C1164:C1166"/>
    <mergeCell ref="O1185:O1188"/>
    <mergeCell ref="G1205:G1207"/>
    <mergeCell ref="H1205:H1207"/>
    <mergeCell ref="E1199:E1201"/>
    <mergeCell ref="H1199:H1201"/>
    <mergeCell ref="I1199:I1201"/>
    <mergeCell ref="N1199:N1201"/>
    <mergeCell ref="O1199:O1201"/>
    <mergeCell ref="Q1238:Q1240"/>
    <mergeCell ref="E1167:E1169"/>
    <mergeCell ref="N1170:N1172"/>
    <mergeCell ref="G1167:G1169"/>
    <mergeCell ref="H1167:H1169"/>
    <mergeCell ref="C1167:C1169"/>
    <mergeCell ref="G1181:G1184"/>
    <mergeCell ref="H1181:H1184"/>
    <mergeCell ref="D1167:D1169"/>
    <mergeCell ref="R1202:R1204"/>
    <mergeCell ref="S1189:S1192"/>
    <mergeCell ref="C1208:C1211"/>
    <mergeCell ref="H1234:H1237"/>
    <mergeCell ref="H1215:H1217"/>
    <mergeCell ref="G1215:G1217"/>
    <mergeCell ref="I1215:I1217"/>
    <mergeCell ref="O1215:O1217"/>
    <mergeCell ref="P1215:P1217"/>
    <mergeCell ref="Q1215:Q1217"/>
    <mergeCell ref="D1215:D1217"/>
    <mergeCell ref="P1199:P1201"/>
    <mergeCell ref="S1193:S1195"/>
    <mergeCell ref="R1205:R1207"/>
    <mergeCell ref="R1221:R1223"/>
    <mergeCell ref="H1231:H1233"/>
    <mergeCell ref="N1231:N1233"/>
    <mergeCell ref="O1231:O1233"/>
    <mergeCell ref="P1231:P1233"/>
    <mergeCell ref="Q1231:Q1233"/>
    <mergeCell ref="R1231:R1233"/>
    <mergeCell ref="S1231:S1233"/>
    <mergeCell ref="T1231:T1233"/>
    <mergeCell ref="O1189:O1192"/>
    <mergeCell ref="P1181:P1184"/>
    <mergeCell ref="Q1181:Q1184"/>
    <mergeCell ref="C1215:C1217"/>
    <mergeCell ref="R1164:R1166"/>
    <mergeCell ref="S1164:S1166"/>
    <mergeCell ref="P1170:P1172"/>
    <mergeCell ref="N1167:N1169"/>
    <mergeCell ref="Q1199:Q1201"/>
    <mergeCell ref="D1199:D1201"/>
    <mergeCell ref="R1173:R1176"/>
    <mergeCell ref="S1173:S1176"/>
    <mergeCell ref="D1205:D1207"/>
    <mergeCell ref="E1205:E1207"/>
    <mergeCell ref="F1205:F1207"/>
    <mergeCell ref="E1196:E1198"/>
    <mergeCell ref="D1170:D1172"/>
    <mergeCell ref="N1202:N1204"/>
    <mergeCell ref="Y1199:Y1201"/>
    <mergeCell ref="U1167:U1169"/>
    <mergeCell ref="U1205:U1207"/>
    <mergeCell ref="I1193:I1195"/>
    <mergeCell ref="F1167:F1169"/>
    <mergeCell ref="C1139:C1141"/>
    <mergeCell ref="B1158:B1160"/>
    <mergeCell ref="C1158:C1160"/>
    <mergeCell ref="D1158:D1160"/>
    <mergeCell ref="E1158:E1160"/>
    <mergeCell ref="E1161:E1163"/>
    <mergeCell ref="F1161:F1163"/>
    <mergeCell ref="G1161:G1163"/>
    <mergeCell ref="H1161:H1163"/>
    <mergeCell ref="I1161:I1163"/>
    <mergeCell ref="N1161:N1163"/>
    <mergeCell ref="B1139:B1141"/>
    <mergeCell ref="N1142:N1144"/>
    <mergeCell ref="T1142:T1144"/>
    <mergeCell ref="I1142:I1144"/>
    <mergeCell ref="U1142:U1144"/>
    <mergeCell ref="E1142:E1144"/>
    <mergeCell ref="F1142:F1144"/>
    <mergeCell ref="F1155:F1157"/>
    <mergeCell ref="G1155:G1157"/>
    <mergeCell ref="H1155:H1157"/>
    <mergeCell ref="I1155:I1157"/>
    <mergeCell ref="N1155:N1157"/>
    <mergeCell ref="V1205:V1207"/>
    <mergeCell ref="V1170:V1172"/>
    <mergeCell ref="B1155:B1157"/>
    <mergeCell ref="C1155:C1157"/>
    <mergeCell ref="D1155:D1157"/>
    <mergeCell ref="T1181:T1184"/>
    <mergeCell ref="C1152:C1154"/>
    <mergeCell ref="D1152:D1154"/>
    <mergeCell ref="E1152:E1154"/>
    <mergeCell ref="F1152:F1154"/>
    <mergeCell ref="G1152:G1154"/>
    <mergeCell ref="H1152:H1154"/>
    <mergeCell ref="I1152:I1154"/>
    <mergeCell ref="N1152:N1154"/>
    <mergeCell ref="O1152:O1154"/>
    <mergeCell ref="P1152:P1154"/>
    <mergeCell ref="Q1152:Q1154"/>
    <mergeCell ref="R1152:R1154"/>
    <mergeCell ref="S1152:S1154"/>
    <mergeCell ref="T1152:T1154"/>
    <mergeCell ref="U1152:U1154"/>
    <mergeCell ref="V1152:V1154"/>
    <mergeCell ref="V1173:V1176"/>
    <mergeCell ref="W1173:W1176"/>
    <mergeCell ref="B1145:B1148"/>
    <mergeCell ref="R1155:R1157"/>
    <mergeCell ref="T1167:T1169"/>
    <mergeCell ref="B1152:B1154"/>
    <mergeCell ref="T1161:T1163"/>
    <mergeCell ref="U1161:U1163"/>
    <mergeCell ref="B1181:B1184"/>
    <mergeCell ref="D1202:D1204"/>
    <mergeCell ref="Q1185:Q1188"/>
    <mergeCell ref="R1185:R1188"/>
    <mergeCell ref="S1185:S1188"/>
    <mergeCell ref="I1185:I1188"/>
    <mergeCell ref="T1185:T1188"/>
    <mergeCell ref="U1185:U1188"/>
    <mergeCell ref="O1193:O1195"/>
    <mergeCell ref="P1193:P1195"/>
    <mergeCell ref="R1158:R1160"/>
    <mergeCell ref="S1158:S1160"/>
    <mergeCell ref="R1196:R1198"/>
    <mergeCell ref="S1196:S1198"/>
    <mergeCell ref="D1139:D1141"/>
    <mergeCell ref="E1139:E1141"/>
    <mergeCell ref="N1139:N1141"/>
    <mergeCell ref="O1139:O1141"/>
    <mergeCell ref="Q1139:Q1141"/>
    <mergeCell ref="R1139:R1141"/>
    <mergeCell ref="N1158:N1160"/>
    <mergeCell ref="I1139:I1141"/>
    <mergeCell ref="G1139:G1141"/>
    <mergeCell ref="H1139:H1141"/>
    <mergeCell ref="F1139:F1141"/>
    <mergeCell ref="O1161:O1163"/>
    <mergeCell ref="X1164:X1166"/>
    <mergeCell ref="O1142:O1144"/>
    <mergeCell ref="S1139:S1141"/>
    <mergeCell ref="T1139:T1141"/>
    <mergeCell ref="Z1145:Z1148"/>
    <mergeCell ref="S1145:S1148"/>
    <mergeCell ref="T1145:T1148"/>
    <mergeCell ref="P1155:P1157"/>
    <mergeCell ref="P1177:P1180"/>
    <mergeCell ref="P1185:P1188"/>
    <mergeCell ref="W1152:W1154"/>
    <mergeCell ref="U1149:U1151"/>
    <mergeCell ref="V1149:V1151"/>
    <mergeCell ref="W1149:W1151"/>
    <mergeCell ref="W1145:W1148"/>
    <mergeCell ref="Y1161:Y1163"/>
    <mergeCell ref="W1139:W1141"/>
    <mergeCell ref="P1158:P1160"/>
    <mergeCell ref="Z1155:Z1157"/>
    <mergeCell ref="Q1145:Q1148"/>
    <mergeCell ref="D1142:D1144"/>
    <mergeCell ref="R1161:R1163"/>
    <mergeCell ref="U1145:U1148"/>
    <mergeCell ref="V1145:V1148"/>
    <mergeCell ref="Q1158:Q1160"/>
    <mergeCell ref="Q1164:Q1166"/>
    <mergeCell ref="Q1177:Q1180"/>
    <mergeCell ref="Z1170:Z1172"/>
    <mergeCell ref="N1145:N1148"/>
    <mergeCell ref="O1158:O1160"/>
    <mergeCell ref="H1142:H1144"/>
    <mergeCell ref="U1193:U1195"/>
    <mergeCell ref="O1177:O1180"/>
    <mergeCell ref="I1181:I1184"/>
    <mergeCell ref="N1181:N1184"/>
    <mergeCell ref="O1181:O1184"/>
    <mergeCell ref="F1189:F1192"/>
    <mergeCell ref="D1185:D1188"/>
    <mergeCell ref="E1185:E1188"/>
    <mergeCell ref="F1185:F1188"/>
    <mergeCell ref="G1185:G1188"/>
    <mergeCell ref="R1142:R1144"/>
    <mergeCell ref="S1142:S1144"/>
    <mergeCell ref="X1155:X1157"/>
    <mergeCell ref="B1161:B1163"/>
    <mergeCell ref="C1161:C1163"/>
    <mergeCell ref="D1161:D1163"/>
    <mergeCell ref="O1145:O1148"/>
    <mergeCell ref="D1145:D1148"/>
    <mergeCell ref="B1142:B1144"/>
    <mergeCell ref="Y1173:Y1176"/>
    <mergeCell ref="X1189:X1192"/>
    <mergeCell ref="Y1196:Y1198"/>
    <mergeCell ref="Z1196:Z1198"/>
    <mergeCell ref="X1177:X1180"/>
    <mergeCell ref="Z1139:Z1141"/>
    <mergeCell ref="AD1139:AD1141"/>
    <mergeCell ref="AE1139:AE1141"/>
    <mergeCell ref="AF1139:AF1141"/>
    <mergeCell ref="AB1139:AB1141"/>
    <mergeCell ref="AC1139:AC1141"/>
    <mergeCell ref="AG1142:AG1144"/>
    <mergeCell ref="AG1139:AG1141"/>
    <mergeCell ref="AH1139:AH1141"/>
    <mergeCell ref="AD1155:AD1157"/>
    <mergeCell ref="AE1155:AE1157"/>
    <mergeCell ref="AF1181:AF1184"/>
    <mergeCell ref="AH1170:AH1172"/>
    <mergeCell ref="AA1199:AA1201"/>
    <mergeCell ref="AD1189:AD1192"/>
    <mergeCell ref="AA1234:AA1237"/>
    <mergeCell ref="AJ1215:AJ1217"/>
    <mergeCell ref="AB1181:AB1184"/>
    <mergeCell ref="AC1181:AC1184"/>
    <mergeCell ref="AD1181:AD1184"/>
    <mergeCell ref="AE1215:AE1217"/>
    <mergeCell ref="AA1189:AA1192"/>
    <mergeCell ref="AI1181:AI1184"/>
    <mergeCell ref="AJ1158:AJ1160"/>
    <mergeCell ref="AJ1173:AJ1176"/>
    <mergeCell ref="AD1234:AD1237"/>
    <mergeCell ref="Z1173:Z1176"/>
    <mergeCell ref="AB1193:AB1195"/>
    <mergeCell ref="AA1181:AA1184"/>
    <mergeCell ref="Z1205:Z1207"/>
    <mergeCell ref="AD1199:AD1201"/>
    <mergeCell ref="AA1196:AA1198"/>
    <mergeCell ref="AB1196:AB1198"/>
    <mergeCell ref="AI1167:AI1169"/>
    <mergeCell ref="AG1170:AG1172"/>
    <mergeCell ref="Z1164:Z1166"/>
    <mergeCell ref="AD1167:AD1169"/>
    <mergeCell ref="AC1167:AC1169"/>
    <mergeCell ref="AH1142:AH1144"/>
    <mergeCell ref="AF1145:AF1148"/>
    <mergeCell ref="AA1161:AA1163"/>
    <mergeCell ref="AH1161:AH1163"/>
    <mergeCell ref="AJ1208:AJ1211"/>
    <mergeCell ref="AB1177:AB1180"/>
    <mergeCell ref="AH1215:AH1217"/>
    <mergeCell ref="AD1161:AD1163"/>
    <mergeCell ref="Z1167:Z1169"/>
    <mergeCell ref="AA1167:AA1169"/>
    <mergeCell ref="AB1167:AB1169"/>
    <mergeCell ref="AH1202:AH1204"/>
    <mergeCell ref="AH1193:AH1195"/>
    <mergeCell ref="AE1212:AE1214"/>
    <mergeCell ref="AJ1205:AJ1207"/>
    <mergeCell ref="AE1177:AE1180"/>
    <mergeCell ref="AF1164:AF1166"/>
    <mergeCell ref="AH1145:AH1148"/>
    <mergeCell ref="AF1077:AF1079"/>
    <mergeCell ref="AI1083:AI1086"/>
    <mergeCell ref="AH1080:AH1082"/>
    <mergeCell ref="AI1096:AI1098"/>
    <mergeCell ref="AI1050:AI1053"/>
    <mergeCell ref="AH1099:AH1101"/>
    <mergeCell ref="AI1074:AI1076"/>
    <mergeCell ref="AA1087:AA1089"/>
    <mergeCell ref="AI1102:AI1105"/>
    <mergeCell ref="AB1136:AB1138"/>
    <mergeCell ref="AA1155:AA1157"/>
    <mergeCell ref="AB1155:AB1157"/>
    <mergeCell ref="AC1155:AC1157"/>
    <mergeCell ref="AG1193:AG1195"/>
    <mergeCell ref="AC1158:AC1160"/>
    <mergeCell ref="AE1167:AE1169"/>
    <mergeCell ref="AF1167:AF1169"/>
    <mergeCell ref="AH1130:AH1132"/>
    <mergeCell ref="AD1126:AD1129"/>
    <mergeCell ref="AE1126:AE1129"/>
    <mergeCell ref="AG1136:AG1138"/>
    <mergeCell ref="AB1158:AB1160"/>
    <mergeCell ref="AG1155:AG1157"/>
    <mergeCell ref="AF1155:AF1157"/>
    <mergeCell ref="AG1177:AG1180"/>
    <mergeCell ref="AH1177:AH1180"/>
    <mergeCell ref="AH1136:AH1138"/>
    <mergeCell ref="AF1126:AF1129"/>
    <mergeCell ref="AG1133:AG1135"/>
    <mergeCell ref="AG1112:AG1115"/>
    <mergeCell ref="AD1116:AD1118"/>
    <mergeCell ref="AA1177:AA1180"/>
    <mergeCell ref="AA1170:AA1172"/>
    <mergeCell ref="AD1177:AD1180"/>
    <mergeCell ref="AB1189:AB1192"/>
    <mergeCell ref="AB1126:AB1129"/>
    <mergeCell ref="AA1142:AA1144"/>
    <mergeCell ref="AI1136:AI1138"/>
    <mergeCell ref="AD1136:AD1138"/>
    <mergeCell ref="AE1136:AE1138"/>
    <mergeCell ref="AB1130:AB1132"/>
    <mergeCell ref="AH1155:AH1157"/>
    <mergeCell ref="AF1116:AF1118"/>
    <mergeCell ref="AG1116:AG1118"/>
    <mergeCell ref="AE1093:AE1095"/>
    <mergeCell ref="AB1093:AB1095"/>
    <mergeCell ref="AG1106:AG1108"/>
    <mergeCell ref="AG1123:AG1125"/>
    <mergeCell ref="AI1119:AI1122"/>
    <mergeCell ref="AB1106:AB1108"/>
    <mergeCell ref="AA1205:AA1207"/>
    <mergeCell ref="AJ1202:AJ1204"/>
    <mergeCell ref="AB1170:AB1172"/>
    <mergeCell ref="AI1218:AI1220"/>
    <mergeCell ref="AJ1218:AJ1220"/>
    <mergeCell ref="AH1199:AH1201"/>
    <mergeCell ref="AI1106:AI1108"/>
    <mergeCell ref="AH1126:AH1129"/>
    <mergeCell ref="AG1083:AG1086"/>
    <mergeCell ref="AJ1189:AJ1192"/>
    <mergeCell ref="AC1234:AC1237"/>
    <mergeCell ref="AI1161:AI1163"/>
    <mergeCell ref="AF1196:AF1198"/>
    <mergeCell ref="AE1199:AE1201"/>
    <mergeCell ref="AF1193:AF1195"/>
    <mergeCell ref="AI1099:AI1101"/>
    <mergeCell ref="AG1074:AG1076"/>
    <mergeCell ref="Z1158:Z1160"/>
    <mergeCell ref="AE1064:AE1066"/>
    <mergeCell ref="AE1202:AE1204"/>
    <mergeCell ref="AE1205:AE1207"/>
    <mergeCell ref="AJ1224:AJ1227"/>
    <mergeCell ref="AI1133:AI1135"/>
    <mergeCell ref="AA1038:AA1040"/>
    <mergeCell ref="N1126:N1129"/>
    <mergeCell ref="H1126:H1129"/>
    <mergeCell ref="D1126:D1129"/>
    <mergeCell ref="AJ1177:AJ1180"/>
    <mergeCell ref="AB1050:AB1053"/>
    <mergeCell ref="AC1050:AC1053"/>
    <mergeCell ref="AD1050:AD1053"/>
    <mergeCell ref="AJ1139:AJ1141"/>
    <mergeCell ref="AI1142:AI1144"/>
    <mergeCell ref="AI1093:AI1095"/>
    <mergeCell ref="AG1102:AG1105"/>
    <mergeCell ref="AF1090:AF1092"/>
    <mergeCell ref="AF1099:AF1101"/>
    <mergeCell ref="AF1083:AF1086"/>
    <mergeCell ref="AF1070:AF1073"/>
    <mergeCell ref="AA1070:AA1073"/>
    <mergeCell ref="AC1080:AC1082"/>
    <mergeCell ref="AH1067:AH1069"/>
    <mergeCell ref="AF1067:AF1069"/>
    <mergeCell ref="AA1077:AA1079"/>
    <mergeCell ref="AB1077:AB1079"/>
    <mergeCell ref="AC1077:AC1079"/>
    <mergeCell ref="AD1077:AD1079"/>
    <mergeCell ref="AA1054:AA1056"/>
    <mergeCell ref="AE1067:AE1069"/>
    <mergeCell ref="AG1090:AG1092"/>
    <mergeCell ref="AB1099:AB1101"/>
    <mergeCell ref="AC1099:AC1101"/>
    <mergeCell ref="AG1126:AG1129"/>
    <mergeCell ref="AE1130:AE1132"/>
    <mergeCell ref="AD1099:AD1101"/>
    <mergeCell ref="AF1130:AF1132"/>
    <mergeCell ref="AG1130:AG1132"/>
    <mergeCell ref="AE1096:AE1098"/>
    <mergeCell ref="AE1087:AE1089"/>
    <mergeCell ref="AE1099:AE1101"/>
    <mergeCell ref="AJ1093:AJ1095"/>
    <mergeCell ref="AH1087:AH1089"/>
    <mergeCell ref="AH1083:AH1086"/>
    <mergeCell ref="AJ1096:AJ1098"/>
    <mergeCell ref="AH1123:AH1125"/>
    <mergeCell ref="AI1123:AI1125"/>
    <mergeCell ref="AJ1123:AJ1125"/>
    <mergeCell ref="AI1090:AI1092"/>
    <mergeCell ref="AG1067:AG1069"/>
    <mergeCell ref="AH1116:AH1118"/>
    <mergeCell ref="AI1116:AI1118"/>
    <mergeCell ref="AD1109:AD1111"/>
    <mergeCell ref="AH1167:AH1169"/>
    <mergeCell ref="Z1161:Z1163"/>
    <mergeCell ref="AC1142:AC1144"/>
    <mergeCell ref="T1041:T1043"/>
    <mergeCell ref="U1041:U1043"/>
    <mergeCell ref="S1116:S1118"/>
    <mergeCell ref="T1116:T1118"/>
    <mergeCell ref="U1116:U1118"/>
    <mergeCell ref="V1116:V1118"/>
    <mergeCell ref="O1116:O1118"/>
    <mergeCell ref="J1112:J1113"/>
    <mergeCell ref="K1112:K1113"/>
    <mergeCell ref="E1123:E1125"/>
    <mergeCell ref="F1123:F1125"/>
    <mergeCell ref="G1123:G1125"/>
    <mergeCell ref="H1123:H1125"/>
    <mergeCell ref="I1123:I1125"/>
    <mergeCell ref="N1123:N1125"/>
    <mergeCell ref="Q1126:Q1129"/>
    <mergeCell ref="W1099:W1101"/>
    <mergeCell ref="O1087:O1089"/>
    <mergeCell ref="U1093:U1095"/>
    <mergeCell ref="E1050:E1053"/>
    <mergeCell ref="AE1106:AE1108"/>
    <mergeCell ref="AC1093:AC1095"/>
    <mergeCell ref="P1145:P1148"/>
    <mergeCell ref="Y1090:Y1092"/>
    <mergeCell ref="W1090:W1092"/>
    <mergeCell ref="S1133:S1135"/>
    <mergeCell ref="O1133:O1135"/>
    <mergeCell ref="P1133:P1135"/>
    <mergeCell ref="W1109:W1111"/>
    <mergeCell ref="X1109:X1111"/>
    <mergeCell ref="X1099:X1101"/>
    <mergeCell ref="X1130:X1132"/>
    <mergeCell ref="U1155:U1157"/>
    <mergeCell ref="W1161:W1163"/>
    <mergeCell ref="AD1130:AD1132"/>
    <mergeCell ref="Y1054:Y1056"/>
    <mergeCell ref="Y1057:Y1060"/>
    <mergeCell ref="AD1087:AD1089"/>
    <mergeCell ref="AA1158:AA1160"/>
    <mergeCell ref="AC1119:AC1122"/>
    <mergeCell ref="AD1119:AD1122"/>
    <mergeCell ref="AC1136:AC1138"/>
    <mergeCell ref="AJ1136:AJ1138"/>
    <mergeCell ref="Q1167:Q1169"/>
    <mergeCell ref="F1126:F1129"/>
    <mergeCell ref="V1126:V1129"/>
    <mergeCell ref="F1133:F1135"/>
    <mergeCell ref="AA1083:AA1086"/>
    <mergeCell ref="S1155:S1157"/>
    <mergeCell ref="Q1142:Q1144"/>
    <mergeCell ref="AE1142:AE1144"/>
    <mergeCell ref="AE1158:AE1160"/>
    <mergeCell ref="W1155:W1157"/>
    <mergeCell ref="C1077:C1079"/>
    <mergeCell ref="D1077:D1079"/>
    <mergeCell ref="E1077:E1079"/>
    <mergeCell ref="F1077:F1079"/>
    <mergeCell ref="C1038:C1040"/>
    <mergeCell ref="AH1133:AH1135"/>
    <mergeCell ref="AI1130:AI1132"/>
    <mergeCell ref="AC1133:AC1135"/>
    <mergeCell ref="AA1106:AA1108"/>
    <mergeCell ref="AA1133:AA1135"/>
    <mergeCell ref="D1064:D1066"/>
    <mergeCell ref="E1064:E1066"/>
    <mergeCell ref="AH1102:AH1105"/>
    <mergeCell ref="AH1054:AH1056"/>
    <mergeCell ref="AH1096:AH1098"/>
    <mergeCell ref="AH1090:AH1092"/>
    <mergeCell ref="AH1093:AH1095"/>
    <mergeCell ref="AD1070:AD1073"/>
    <mergeCell ref="AB1067:AB1069"/>
    <mergeCell ref="AF1057:AF1060"/>
    <mergeCell ref="AG1057:AG1060"/>
    <mergeCell ref="AH1057:AH1060"/>
    <mergeCell ref="AD1090:AD1092"/>
    <mergeCell ref="AG1109:AG1111"/>
    <mergeCell ref="AH1109:AH1111"/>
    <mergeCell ref="AI1109:AI1111"/>
    <mergeCell ref="AH1106:AH1108"/>
    <mergeCell ref="AG1096:AG1098"/>
    <mergeCell ref="AH1050:AH1053"/>
    <mergeCell ref="Q1099:Q1101"/>
    <mergeCell ref="O1077:O1079"/>
    <mergeCell ref="C1093:C1095"/>
    <mergeCell ref="D1093:D1095"/>
    <mergeCell ref="C1106:C1108"/>
    <mergeCell ref="C1087:C1089"/>
    <mergeCell ref="S1077:S1079"/>
    <mergeCell ref="Q1093:Q1095"/>
    <mergeCell ref="J1087:J1088"/>
    <mergeCell ref="Q1090:Q1092"/>
    <mergeCell ref="K1087:K1088"/>
    <mergeCell ref="L1087:L1088"/>
    <mergeCell ref="I1099:I1101"/>
    <mergeCell ref="C1083:C1086"/>
    <mergeCell ref="E1083:E1086"/>
    <mergeCell ref="E1090:E1092"/>
    <mergeCell ref="F1090:F1092"/>
    <mergeCell ref="S1087:S1089"/>
    <mergeCell ref="C1080:C1082"/>
    <mergeCell ref="F1054:F1056"/>
    <mergeCell ref="H1077:H1079"/>
    <mergeCell ref="H1087:H1089"/>
    <mergeCell ref="V1099:V1101"/>
    <mergeCell ref="N1109:N1111"/>
    <mergeCell ref="O1109:O1111"/>
    <mergeCell ref="P1109:P1111"/>
    <mergeCell ref="Q1109:Q1111"/>
    <mergeCell ref="R1109:R1111"/>
    <mergeCell ref="D1087:D1089"/>
    <mergeCell ref="I1087:I1089"/>
    <mergeCell ref="N1099:N1101"/>
    <mergeCell ref="O1099:O1101"/>
    <mergeCell ref="P1099:P1101"/>
    <mergeCell ref="I1093:I1095"/>
    <mergeCell ref="W1087:W1089"/>
    <mergeCell ref="D1123:D1125"/>
    <mergeCell ref="O1123:O1125"/>
    <mergeCell ref="P1123:P1125"/>
    <mergeCell ref="Q1123:Q1125"/>
    <mergeCell ref="E1087:E1089"/>
    <mergeCell ref="Q1064:Q1066"/>
    <mergeCell ref="G1080:G1082"/>
    <mergeCell ref="H1080:H1082"/>
    <mergeCell ref="G1087:G1089"/>
    <mergeCell ref="I1080:I1082"/>
    <mergeCell ref="O1044:O1046"/>
    <mergeCell ref="I1074:I1076"/>
    <mergeCell ref="N1064:N1066"/>
    <mergeCell ref="O1064:O1066"/>
    <mergeCell ref="R1123:R1125"/>
    <mergeCell ref="S1123:S1125"/>
    <mergeCell ref="T1123:T1125"/>
    <mergeCell ref="U1123:U1125"/>
    <mergeCell ref="V1123:V1125"/>
    <mergeCell ref="G1077:G1079"/>
    <mergeCell ref="R1077:R1079"/>
    <mergeCell ref="D1067:D1069"/>
    <mergeCell ref="D1080:D1082"/>
    <mergeCell ref="E1080:E1082"/>
    <mergeCell ref="O1083:O1086"/>
    <mergeCell ref="P1083:P1086"/>
    <mergeCell ref="P1087:P1089"/>
    <mergeCell ref="Q1087:Q1089"/>
    <mergeCell ref="R1064:R1066"/>
    <mergeCell ref="I1070:I1073"/>
    <mergeCell ref="G1050:G1053"/>
    <mergeCell ref="H1083:H1086"/>
    <mergeCell ref="P1080:P1082"/>
    <mergeCell ref="I1047:I1049"/>
    <mergeCell ref="N1047:N1049"/>
    <mergeCell ref="O1047:O1049"/>
    <mergeCell ref="P1047:P1049"/>
    <mergeCell ref="F1087:F1089"/>
    <mergeCell ref="P1044:P1046"/>
    <mergeCell ref="Q1044:Q1046"/>
    <mergeCell ref="R1044:R1046"/>
    <mergeCell ref="S1044:S1046"/>
    <mergeCell ref="V1093:V1095"/>
    <mergeCell ref="F1116:F1118"/>
    <mergeCell ref="G1116:G1118"/>
    <mergeCell ref="H1116:H1118"/>
    <mergeCell ref="E1067:E1069"/>
    <mergeCell ref="F1074:F1076"/>
    <mergeCell ref="D1109:D1111"/>
    <mergeCell ref="E1109:E1111"/>
    <mergeCell ref="V1109:V1111"/>
    <mergeCell ref="T1106:T1108"/>
    <mergeCell ref="U1106:U1108"/>
    <mergeCell ref="V1106:V1108"/>
    <mergeCell ref="H1067:H1069"/>
    <mergeCell ref="I1112:I1115"/>
    <mergeCell ref="T1044:T1046"/>
    <mergeCell ref="U1044:U1046"/>
    <mergeCell ref="V1044:V1046"/>
    <mergeCell ref="D1061:D1063"/>
    <mergeCell ref="E1061:E1063"/>
    <mergeCell ref="F1061:F1063"/>
    <mergeCell ref="B1080:B1082"/>
    <mergeCell ref="B1102:B1105"/>
    <mergeCell ref="C1102:C1105"/>
    <mergeCell ref="G1099:G1101"/>
    <mergeCell ref="D1099:D1101"/>
    <mergeCell ref="E1099:E1101"/>
    <mergeCell ref="R1099:R1101"/>
    <mergeCell ref="S1099:S1101"/>
    <mergeCell ref="B1096:B1098"/>
    <mergeCell ref="D1096:D1098"/>
    <mergeCell ref="O1093:O1095"/>
    <mergeCell ref="P1093:P1095"/>
    <mergeCell ref="G1090:G1092"/>
    <mergeCell ref="H1090:H1092"/>
    <mergeCell ref="B1093:B1095"/>
    <mergeCell ref="H1099:H1101"/>
    <mergeCell ref="R1090:R1092"/>
    <mergeCell ref="I1090:I1092"/>
    <mergeCell ref="N1090:N1092"/>
    <mergeCell ref="O1090:O1092"/>
    <mergeCell ref="P1090:P1092"/>
    <mergeCell ref="E1096:E1098"/>
    <mergeCell ref="B1099:B1101"/>
    <mergeCell ref="B1106:B1108"/>
    <mergeCell ref="C1099:C1101"/>
    <mergeCell ref="E1093:E1095"/>
    <mergeCell ref="L1093:L1094"/>
    <mergeCell ref="C1096:C1098"/>
    <mergeCell ref="S1083:S1086"/>
    <mergeCell ref="C1090:C1092"/>
    <mergeCell ref="D1090:D1092"/>
    <mergeCell ref="B1083:B1086"/>
    <mergeCell ref="D1083:D1086"/>
    <mergeCell ref="F1102:F1105"/>
    <mergeCell ref="G1102:G1105"/>
    <mergeCell ref="Q1080:Q1082"/>
    <mergeCell ref="I1083:I1086"/>
    <mergeCell ref="N1083:N1086"/>
    <mergeCell ref="F1083:F1086"/>
    <mergeCell ref="N1080:N1082"/>
    <mergeCell ref="O1080:O1082"/>
    <mergeCell ref="O1106:O1108"/>
    <mergeCell ref="B1090:B1092"/>
    <mergeCell ref="K1093:K1094"/>
    <mergeCell ref="J1093:J1094"/>
    <mergeCell ref="F1080:F1082"/>
    <mergeCell ref="F1093:F1095"/>
    <mergeCell ref="F1096:F1098"/>
    <mergeCell ref="G1096:G1098"/>
    <mergeCell ref="H1096:H1098"/>
    <mergeCell ref="I1096:I1098"/>
    <mergeCell ref="N1096:N1098"/>
    <mergeCell ref="F1099:F1101"/>
    <mergeCell ref="R1096:R1098"/>
    <mergeCell ref="S1096:S1098"/>
    <mergeCell ref="H1106:H1108"/>
    <mergeCell ref="I1106:I1108"/>
    <mergeCell ref="O1096:O1098"/>
    <mergeCell ref="P1096:P1098"/>
    <mergeCell ref="G1093:G1095"/>
    <mergeCell ref="H1093:H1095"/>
    <mergeCell ref="R1106:R1108"/>
    <mergeCell ref="S1106:S1108"/>
    <mergeCell ref="Q1096:Q1098"/>
    <mergeCell ref="B1077:B1079"/>
    <mergeCell ref="Q1077:Q1079"/>
    <mergeCell ref="C1126:C1129"/>
    <mergeCell ref="G1126:G1129"/>
    <mergeCell ref="R1093:R1095"/>
    <mergeCell ref="S1093:S1095"/>
    <mergeCell ref="G1074:G1076"/>
    <mergeCell ref="F1064:F1066"/>
    <mergeCell ref="G1064:G1066"/>
    <mergeCell ref="H1064:H1066"/>
    <mergeCell ref="I1064:I1066"/>
    <mergeCell ref="P1064:P1066"/>
    <mergeCell ref="B1064:B1066"/>
    <mergeCell ref="B1126:B1129"/>
    <mergeCell ref="B1087:B1089"/>
    <mergeCell ref="M1087:M1088"/>
    <mergeCell ref="R1087:R1089"/>
    <mergeCell ref="D1074:D1076"/>
    <mergeCell ref="G1083:G1086"/>
    <mergeCell ref="H1070:H1073"/>
    <mergeCell ref="T1090:T1092"/>
    <mergeCell ref="X1090:X1092"/>
    <mergeCell ref="AA1126:AA1129"/>
    <mergeCell ref="W1102:W1105"/>
    <mergeCell ref="W1130:W1132"/>
    <mergeCell ref="P1126:P1129"/>
    <mergeCell ref="R1130:R1132"/>
    <mergeCell ref="I1116:I1118"/>
    <mergeCell ref="N1116:N1118"/>
    <mergeCell ref="N1093:N1095"/>
    <mergeCell ref="AC1090:AC1092"/>
    <mergeCell ref="T1126:T1129"/>
    <mergeCell ref="U1126:U1129"/>
    <mergeCell ref="P1102:P1105"/>
    <mergeCell ref="Q1102:Q1105"/>
    <mergeCell ref="R1102:R1105"/>
    <mergeCell ref="S1102:S1105"/>
    <mergeCell ref="T1102:T1105"/>
    <mergeCell ref="U1102:U1105"/>
    <mergeCell ref="S1130:S1132"/>
    <mergeCell ref="T1130:T1132"/>
    <mergeCell ref="X1093:X1095"/>
    <mergeCell ref="Y1093:Y1095"/>
    <mergeCell ref="T1093:T1095"/>
    <mergeCell ref="U1099:U1101"/>
    <mergeCell ref="Q1130:Q1132"/>
    <mergeCell ref="N1130:N1132"/>
    <mergeCell ref="AA1090:AA1092"/>
    <mergeCell ref="W1116:W1118"/>
    <mergeCell ref="X1116:X1118"/>
    <mergeCell ref="Y1116:Y1118"/>
    <mergeCell ref="Z1116:Z1118"/>
    <mergeCell ref="AA1116:AA1118"/>
    <mergeCell ref="W1126:W1129"/>
    <mergeCell ref="Y1126:Y1129"/>
    <mergeCell ref="Z1126:Z1129"/>
    <mergeCell ref="T1096:T1098"/>
    <mergeCell ref="M1093:M1094"/>
    <mergeCell ref="AC1130:AC1132"/>
    <mergeCell ref="U1130:U1132"/>
    <mergeCell ref="AB1109:AB1111"/>
    <mergeCell ref="Z1106:Z1108"/>
    <mergeCell ref="E1130:E1132"/>
    <mergeCell ref="C1109:C1111"/>
    <mergeCell ref="E1057:E1060"/>
    <mergeCell ref="F1057:F1060"/>
    <mergeCell ref="H1013:H1015"/>
    <mergeCell ref="I1013:I1015"/>
    <mergeCell ref="P1050:P1053"/>
    <mergeCell ref="Q1050:Q1053"/>
    <mergeCell ref="X1041:X1043"/>
    <mergeCell ref="Q1057:Q1060"/>
    <mergeCell ref="R1057:R1060"/>
    <mergeCell ref="S1057:S1060"/>
    <mergeCell ref="T1057:T1060"/>
    <mergeCell ref="AI1010:AI1012"/>
    <mergeCell ref="H1074:H1076"/>
    <mergeCell ref="AG1038:AG1040"/>
    <mergeCell ref="AC1025:AC1027"/>
    <mergeCell ref="E1047:E1049"/>
    <mergeCell ref="F1047:F1049"/>
    <mergeCell ref="AE1074:AE1076"/>
    <mergeCell ref="I1031:I1033"/>
    <mergeCell ref="H1022:H1024"/>
    <mergeCell ref="AF1034:AF1037"/>
    <mergeCell ref="AI1001:AI1003"/>
    <mergeCell ref="E1034:E1037"/>
    <mergeCell ref="F1034:F1037"/>
    <mergeCell ref="G1034:G1037"/>
    <mergeCell ref="H1034:H1037"/>
    <mergeCell ref="I1034:I1037"/>
    <mergeCell ref="E1038:E1040"/>
    <mergeCell ref="I1077:I1079"/>
    <mergeCell ref="N1077:N1079"/>
    <mergeCell ref="R1050:R1053"/>
    <mergeCell ref="AI1019:AI1021"/>
    <mergeCell ref="AJ1019:AJ1021"/>
    <mergeCell ref="Z1019:Z1021"/>
    <mergeCell ref="AI1031:AI1033"/>
    <mergeCell ref="AG1041:AG1043"/>
    <mergeCell ref="AE1050:AE1053"/>
    <mergeCell ref="AA1019:AA1021"/>
    <mergeCell ref="AE1054:AE1056"/>
    <mergeCell ref="AF1054:AF1056"/>
    <mergeCell ref="AB1019:AB1021"/>
    <mergeCell ref="AC1019:AC1021"/>
    <mergeCell ref="Q1047:Q1049"/>
    <mergeCell ref="AJ1041:AJ1043"/>
    <mergeCell ref="AJ1064:AJ1066"/>
    <mergeCell ref="AJ1067:AJ1069"/>
    <mergeCell ref="AJ1070:AJ1073"/>
    <mergeCell ref="AJ1034:AJ1037"/>
    <mergeCell ref="AE1034:AE1037"/>
    <mergeCell ref="AE1013:AE1015"/>
    <mergeCell ref="Z1007:Z1009"/>
    <mergeCell ref="AA1007:AA1009"/>
    <mergeCell ref="AF1022:AF1024"/>
    <mergeCell ref="AG1022:AG1024"/>
    <mergeCell ref="AG1031:AG1033"/>
    <mergeCell ref="AH1031:AH1033"/>
    <mergeCell ref="AH1022:AH1024"/>
    <mergeCell ref="AJ1022:AJ1024"/>
    <mergeCell ref="I979:I981"/>
    <mergeCell ref="S1050:S1053"/>
    <mergeCell ref="T988:T990"/>
    <mergeCell ref="I953:I955"/>
    <mergeCell ref="O1010:O1012"/>
    <mergeCell ref="I965:I967"/>
    <mergeCell ref="W1022:W1024"/>
    <mergeCell ref="U1034:U1037"/>
    <mergeCell ref="V1010:V1012"/>
    <mergeCell ref="P1025:P1027"/>
    <mergeCell ref="R1025:R1027"/>
    <mergeCell ref="R1028:R1030"/>
    <mergeCell ref="Q1016:Q1018"/>
    <mergeCell ref="R1016:R1018"/>
    <mergeCell ref="U979:U981"/>
    <mergeCell ref="U985:U987"/>
    <mergeCell ref="P1016:P1018"/>
    <mergeCell ref="Q991:Q993"/>
    <mergeCell ref="U953:U955"/>
    <mergeCell ref="P953:P955"/>
    <mergeCell ref="Q951:Q952"/>
    <mergeCell ref="T1028:T1030"/>
    <mergeCell ref="AJ1001:AJ1003"/>
    <mergeCell ref="AH982:AH984"/>
    <mergeCell ref="AG985:AG987"/>
    <mergeCell ref="AI1004:AI1006"/>
    <mergeCell ref="AH939:AH940"/>
    <mergeCell ref="W991:W993"/>
    <mergeCell ref="X968:X971"/>
    <mergeCell ref="X982:X984"/>
    <mergeCell ref="P936:P938"/>
    <mergeCell ref="N979:N981"/>
    <mergeCell ref="O962:O964"/>
    <mergeCell ref="N965:N967"/>
    <mergeCell ref="N982:N984"/>
    <mergeCell ref="I988:I990"/>
    <mergeCell ref="AC1007:AC1009"/>
    <mergeCell ref="O1022:O1024"/>
    <mergeCell ref="N1013:N1015"/>
    <mergeCell ref="O1013:O1015"/>
    <mergeCell ref="I1007:I1009"/>
    <mergeCell ref="AJ998:AJ1000"/>
    <mergeCell ref="AC985:AC987"/>
    <mergeCell ref="AJ948:AJ950"/>
    <mergeCell ref="AJ953:AJ955"/>
    <mergeCell ref="Z968:Z971"/>
    <mergeCell ref="Y982:Y984"/>
    <mergeCell ref="Y972:Y974"/>
    <mergeCell ref="AI985:AI987"/>
    <mergeCell ref="AH1047:AH1049"/>
    <mergeCell ref="AH1041:AH1043"/>
    <mergeCell ref="AI1041:AI1043"/>
    <mergeCell ref="N948:N950"/>
    <mergeCell ref="R988:R990"/>
    <mergeCell ref="AF948:AF950"/>
    <mergeCell ref="Z985:Z987"/>
    <mergeCell ref="W958:W961"/>
    <mergeCell ref="X958:X961"/>
    <mergeCell ref="X988:X990"/>
    <mergeCell ref="Z994:Z997"/>
    <mergeCell ref="AC956:AC957"/>
    <mergeCell ref="AB988:AB990"/>
    <mergeCell ref="Y936:Y938"/>
    <mergeCell ref="AJ991:AJ993"/>
    <mergeCell ref="AJ1004:AJ1006"/>
    <mergeCell ref="H991:H993"/>
    <mergeCell ref="I991:I993"/>
    <mergeCell ref="Q1004:Q1006"/>
    <mergeCell ref="R1004:R1006"/>
    <mergeCell ref="S1004:S1006"/>
    <mergeCell ref="V998:V1000"/>
    <mergeCell ref="H994:H997"/>
    <mergeCell ref="AG1001:AG1003"/>
    <mergeCell ref="I1054:I1056"/>
    <mergeCell ref="AE1038:AE1040"/>
    <mergeCell ref="N1028:N1030"/>
    <mergeCell ref="N1050:N1053"/>
    <mergeCell ref="X1028:X1030"/>
    <mergeCell ref="V1034:V1037"/>
    <mergeCell ref="O1031:O1033"/>
    <mergeCell ref="H1019:H1021"/>
    <mergeCell ref="Y1050:Y1053"/>
    <mergeCell ref="Y1019:Y1021"/>
    <mergeCell ref="AI1022:AI1024"/>
    <mergeCell ref="AC1038:AC1040"/>
    <mergeCell ref="AD1038:AD1040"/>
    <mergeCell ref="R1013:R1015"/>
    <mergeCell ref="S1013:S1015"/>
    <mergeCell ref="Q988:Q990"/>
    <mergeCell ref="R1007:R1009"/>
    <mergeCell ref="X1004:X1006"/>
    <mergeCell ref="S1028:S1030"/>
    <mergeCell ref="U1022:U1024"/>
    <mergeCell ref="X1001:X1003"/>
    <mergeCell ref="W1034:W1037"/>
    <mergeCell ref="AI991:AI993"/>
    <mergeCell ref="T998:T1000"/>
    <mergeCell ref="AH1010:AH1012"/>
    <mergeCell ref="P1031:P1033"/>
    <mergeCell ref="P1028:P1030"/>
    <mergeCell ref="Q1010:Q1012"/>
    <mergeCell ref="AF1031:AF1033"/>
    <mergeCell ref="AC1031:AC1033"/>
    <mergeCell ref="AD1031:AD1033"/>
    <mergeCell ref="AB1038:AB1040"/>
    <mergeCell ref="AA1047:AA1049"/>
    <mergeCell ref="AD1047:AD1049"/>
    <mergeCell ref="N988:N990"/>
    <mergeCell ref="T1010:T1012"/>
    <mergeCell ref="U1010:U1012"/>
    <mergeCell ref="X1025:X1027"/>
    <mergeCell ref="U988:U990"/>
    <mergeCell ref="W988:W990"/>
    <mergeCell ref="U1016:U1018"/>
    <mergeCell ref="Q1007:Q1009"/>
    <mergeCell ref="S994:S997"/>
    <mergeCell ref="N1044:N1046"/>
    <mergeCell ref="W1038:W1040"/>
    <mergeCell ref="W1007:W1009"/>
    <mergeCell ref="X1007:X1009"/>
    <mergeCell ref="T1047:T1049"/>
    <mergeCell ref="U1031:U1033"/>
    <mergeCell ref="V1013:V1015"/>
    <mergeCell ref="S1007:S1009"/>
    <mergeCell ref="T1007:T1009"/>
    <mergeCell ref="U1013:U1015"/>
    <mergeCell ref="T1013:T1015"/>
    <mergeCell ref="C1064:C1066"/>
    <mergeCell ref="B998:B1000"/>
    <mergeCell ref="C998:C1000"/>
    <mergeCell ref="D1057:D1060"/>
    <mergeCell ref="B1054:B1056"/>
    <mergeCell ref="N1054:N1056"/>
    <mergeCell ref="O1054:O1056"/>
    <mergeCell ref="H1001:H1003"/>
    <mergeCell ref="C1057:C1060"/>
    <mergeCell ref="H1038:H1040"/>
    <mergeCell ref="D1028:D1030"/>
    <mergeCell ref="F1013:F1015"/>
    <mergeCell ref="Q1013:Q1015"/>
    <mergeCell ref="G1016:G1018"/>
    <mergeCell ref="C1054:C1056"/>
    <mergeCell ref="D1054:D1056"/>
    <mergeCell ref="C1019:C1021"/>
    <mergeCell ref="S1034:S1037"/>
    <mergeCell ref="H1054:H1056"/>
    <mergeCell ref="F1050:F1053"/>
    <mergeCell ref="I1038:I1040"/>
    <mergeCell ref="G1010:G1012"/>
    <mergeCell ref="H1025:H1027"/>
    <mergeCell ref="B1025:B1027"/>
    <mergeCell ref="R1074:R1076"/>
    <mergeCell ref="E1022:E1024"/>
    <mergeCell ref="Q1041:Q1043"/>
    <mergeCell ref="G1070:G1073"/>
    <mergeCell ref="C1074:C1076"/>
    <mergeCell ref="D1050:D1053"/>
    <mergeCell ref="O1050:O1053"/>
    <mergeCell ref="P1067:P1069"/>
    <mergeCell ref="O1067:O1069"/>
    <mergeCell ref="P1054:P1056"/>
    <mergeCell ref="I1067:I1069"/>
    <mergeCell ref="C1050:C1053"/>
    <mergeCell ref="B1067:B1069"/>
    <mergeCell ref="E1074:E1076"/>
    <mergeCell ref="I1016:I1018"/>
    <mergeCell ref="P998:P1000"/>
    <mergeCell ref="Q998:Q1000"/>
    <mergeCell ref="R998:R1000"/>
    <mergeCell ref="B1074:B1076"/>
    <mergeCell ref="B1070:B1073"/>
    <mergeCell ref="C1067:C1069"/>
    <mergeCell ref="N998:N1000"/>
    <mergeCell ref="N1031:N1033"/>
    <mergeCell ref="N1025:N1027"/>
    <mergeCell ref="O1025:O1027"/>
    <mergeCell ref="B1016:B1018"/>
    <mergeCell ref="N1067:N1069"/>
    <mergeCell ref="R1070:R1073"/>
    <mergeCell ref="R1047:R1049"/>
    <mergeCell ref="R1010:R1012"/>
    <mergeCell ref="B1061:B1063"/>
    <mergeCell ref="C1061:C1063"/>
    <mergeCell ref="G1061:G1063"/>
    <mergeCell ref="H1061:H1063"/>
    <mergeCell ref="I1061:I1063"/>
    <mergeCell ref="N1061:N1063"/>
    <mergeCell ref="O1061:O1063"/>
    <mergeCell ref="P1061:P1063"/>
    <mergeCell ref="Q1061:Q1063"/>
    <mergeCell ref="R1061:R1063"/>
    <mergeCell ref="B1019:B1021"/>
    <mergeCell ref="C1025:C1027"/>
    <mergeCell ref="C1013:C1015"/>
    <mergeCell ref="B941:B944"/>
    <mergeCell ref="C941:C944"/>
    <mergeCell ref="B945:B947"/>
    <mergeCell ref="B972:B974"/>
    <mergeCell ref="C962:C964"/>
    <mergeCell ref="P985:P987"/>
    <mergeCell ref="B953:B955"/>
    <mergeCell ref="B951:B952"/>
    <mergeCell ref="B968:B971"/>
    <mergeCell ref="B956:B957"/>
    <mergeCell ref="G1028:G1030"/>
    <mergeCell ref="H1028:H1030"/>
    <mergeCell ref="C1022:C1024"/>
    <mergeCell ref="D1022:D1024"/>
    <mergeCell ref="B1004:B1006"/>
    <mergeCell ref="G998:G1000"/>
    <mergeCell ref="G1022:G1024"/>
    <mergeCell ref="G1004:G1006"/>
    <mergeCell ref="B910:B912"/>
    <mergeCell ref="H907:H909"/>
    <mergeCell ref="B900:B903"/>
    <mergeCell ref="F926:F928"/>
    <mergeCell ref="B904:B906"/>
    <mergeCell ref="B920:B922"/>
    <mergeCell ref="I926:I928"/>
    <mergeCell ref="G910:G912"/>
    <mergeCell ref="H910:H912"/>
    <mergeCell ref="D958:D961"/>
    <mergeCell ref="I939:I940"/>
    <mergeCell ref="P939:P940"/>
    <mergeCell ref="E929:E932"/>
    <mergeCell ref="E926:E928"/>
    <mergeCell ref="E1007:E1009"/>
    <mergeCell ref="B939:B940"/>
    <mergeCell ref="D951:D952"/>
    <mergeCell ref="C929:C932"/>
    <mergeCell ref="D941:D944"/>
    <mergeCell ref="I962:I964"/>
    <mergeCell ref="I941:I944"/>
    <mergeCell ref="I1001:I1003"/>
    <mergeCell ref="E1004:E1006"/>
    <mergeCell ref="C991:C993"/>
    <mergeCell ref="B991:B993"/>
    <mergeCell ref="C994:C997"/>
    <mergeCell ref="D936:D938"/>
    <mergeCell ref="E936:E938"/>
    <mergeCell ref="F965:F967"/>
    <mergeCell ref="G965:G967"/>
    <mergeCell ref="D1025:D1027"/>
    <mergeCell ref="E1025:E1027"/>
    <mergeCell ref="D1013:D1015"/>
    <mergeCell ref="G936:G938"/>
    <mergeCell ref="H936:H938"/>
    <mergeCell ref="C968:C971"/>
    <mergeCell ref="P972:P974"/>
    <mergeCell ref="O979:O981"/>
    <mergeCell ref="F1004:F1006"/>
    <mergeCell ref="B958:B961"/>
    <mergeCell ref="C958:C961"/>
    <mergeCell ref="E998:E1000"/>
    <mergeCell ref="O1016:O1018"/>
    <mergeCell ref="B965:B967"/>
    <mergeCell ref="H965:H967"/>
    <mergeCell ref="E968:E971"/>
    <mergeCell ref="F968:F971"/>
    <mergeCell ref="B988:B990"/>
    <mergeCell ref="C972:C974"/>
    <mergeCell ref="G975:G978"/>
    <mergeCell ref="H975:H978"/>
    <mergeCell ref="I975:I978"/>
    <mergeCell ref="B1010:B1012"/>
    <mergeCell ref="B1041:B1043"/>
    <mergeCell ref="C1041:C1043"/>
    <mergeCell ref="D1041:D1043"/>
    <mergeCell ref="N1010:N1012"/>
    <mergeCell ref="N1004:N1006"/>
    <mergeCell ref="N1041:N1043"/>
    <mergeCell ref="O994:O997"/>
    <mergeCell ref="N994:N997"/>
    <mergeCell ref="E1001:E1003"/>
    <mergeCell ref="C1034:C1037"/>
    <mergeCell ref="D1034:D1037"/>
    <mergeCell ref="G1019:G1021"/>
    <mergeCell ref="O1028:O1030"/>
    <mergeCell ref="E1028:E1030"/>
    <mergeCell ref="F1028:F1030"/>
    <mergeCell ref="C1001:C1003"/>
    <mergeCell ref="D1001:D1003"/>
    <mergeCell ref="C1031:C1033"/>
    <mergeCell ref="F1001:F1003"/>
    <mergeCell ref="G1001:G1003"/>
    <mergeCell ref="O991:O993"/>
    <mergeCell ref="N991:N993"/>
    <mergeCell ref="B1028:B1030"/>
    <mergeCell ref="I998:I1000"/>
    <mergeCell ref="I1019:I1021"/>
    <mergeCell ref="E1010:E1012"/>
    <mergeCell ref="F1010:F1012"/>
    <mergeCell ref="E1013:E1015"/>
    <mergeCell ref="C1028:C1030"/>
    <mergeCell ref="E1016:E1018"/>
    <mergeCell ref="C1016:C1018"/>
    <mergeCell ref="D1016:D1018"/>
    <mergeCell ref="D991:D993"/>
    <mergeCell ref="B994:B997"/>
    <mergeCell ref="C988:C990"/>
    <mergeCell ref="B1001:B1003"/>
    <mergeCell ref="E965:E967"/>
    <mergeCell ref="H1010:H1012"/>
    <mergeCell ref="I1010:I1012"/>
    <mergeCell ref="G988:G990"/>
    <mergeCell ref="C965:C967"/>
    <mergeCell ref="B985:B987"/>
    <mergeCell ref="E1041:E1043"/>
    <mergeCell ref="F1041:F1043"/>
    <mergeCell ref="G1041:G1043"/>
    <mergeCell ref="H1041:H1043"/>
    <mergeCell ref="H979:H981"/>
    <mergeCell ref="H985:H987"/>
    <mergeCell ref="C1007:C1009"/>
    <mergeCell ref="I1022:I1024"/>
    <mergeCell ref="C1004:C1006"/>
    <mergeCell ref="D1004:D1006"/>
    <mergeCell ref="F998:F1000"/>
    <mergeCell ref="B1013:B1015"/>
    <mergeCell ref="B1007:B1009"/>
    <mergeCell ref="D998:D1000"/>
    <mergeCell ref="G1013:G1015"/>
    <mergeCell ref="C1010:C1012"/>
    <mergeCell ref="D1010:D1012"/>
    <mergeCell ref="D1007:D1009"/>
    <mergeCell ref="E1019:E1021"/>
    <mergeCell ref="D1019:D1021"/>
    <mergeCell ref="E994:E997"/>
    <mergeCell ref="B897:B899"/>
    <mergeCell ref="B869:B871"/>
    <mergeCell ref="C869:C871"/>
    <mergeCell ref="D920:D922"/>
    <mergeCell ref="E920:E922"/>
    <mergeCell ref="G991:G993"/>
    <mergeCell ref="E991:E993"/>
    <mergeCell ref="F991:F993"/>
    <mergeCell ref="D1031:D1033"/>
    <mergeCell ref="B926:B928"/>
    <mergeCell ref="E979:E981"/>
    <mergeCell ref="B975:B978"/>
    <mergeCell ref="C975:C978"/>
    <mergeCell ref="D975:D978"/>
    <mergeCell ref="E975:E978"/>
    <mergeCell ref="F975:F978"/>
    <mergeCell ref="F982:F984"/>
    <mergeCell ref="I972:I974"/>
    <mergeCell ref="F948:F950"/>
    <mergeCell ref="F939:F940"/>
    <mergeCell ref="H988:H990"/>
    <mergeCell ref="E988:E990"/>
    <mergeCell ref="F988:F990"/>
    <mergeCell ref="C945:C947"/>
    <mergeCell ref="D945:D947"/>
    <mergeCell ref="D953:D955"/>
    <mergeCell ref="E953:E955"/>
    <mergeCell ref="H972:H974"/>
    <mergeCell ref="D965:D967"/>
    <mergeCell ref="C948:C950"/>
    <mergeCell ref="C951:C952"/>
    <mergeCell ref="D948:D950"/>
    <mergeCell ref="C936:C938"/>
    <mergeCell ref="E941:E944"/>
    <mergeCell ref="I933:I935"/>
    <mergeCell ref="F956:F957"/>
    <mergeCell ref="C953:C955"/>
    <mergeCell ref="F951:F952"/>
    <mergeCell ref="G962:G964"/>
    <mergeCell ref="G968:G971"/>
    <mergeCell ref="B936:B938"/>
    <mergeCell ref="D962:D964"/>
    <mergeCell ref="B962:B964"/>
    <mergeCell ref="B982:B984"/>
    <mergeCell ref="B979:B981"/>
    <mergeCell ref="G979:G981"/>
    <mergeCell ref="D979:D981"/>
    <mergeCell ref="F985:F987"/>
    <mergeCell ref="C982:C984"/>
    <mergeCell ref="C979:C981"/>
    <mergeCell ref="H951:H952"/>
    <mergeCell ref="H1004:H1006"/>
    <mergeCell ref="I994:I997"/>
    <mergeCell ref="B948:B950"/>
    <mergeCell ref="G945:G947"/>
    <mergeCell ref="D933:D935"/>
    <mergeCell ref="X852:X855"/>
    <mergeCell ref="X891:X893"/>
    <mergeCell ref="W885:W887"/>
    <mergeCell ref="C926:C928"/>
    <mergeCell ref="N953:N955"/>
    <mergeCell ref="O953:O955"/>
    <mergeCell ref="R907:R909"/>
    <mergeCell ref="C900:C903"/>
    <mergeCell ref="I897:I899"/>
    <mergeCell ref="G894:G896"/>
    <mergeCell ref="E982:E984"/>
    <mergeCell ref="X907:X909"/>
    <mergeCell ref="C852:C855"/>
    <mergeCell ref="V856:V858"/>
    <mergeCell ref="C939:C940"/>
    <mergeCell ref="D939:D940"/>
    <mergeCell ref="E939:E940"/>
    <mergeCell ref="E948:E950"/>
    <mergeCell ref="E956:E957"/>
    <mergeCell ref="E951:E952"/>
    <mergeCell ref="E962:E964"/>
    <mergeCell ref="H948:H950"/>
    <mergeCell ref="O941:O944"/>
    <mergeCell ref="G933:G935"/>
    <mergeCell ref="H933:H935"/>
    <mergeCell ref="C956:C957"/>
    <mergeCell ref="D956:D957"/>
    <mergeCell ref="F962:F964"/>
    <mergeCell ref="R972:R974"/>
    <mergeCell ref="P962:P964"/>
    <mergeCell ref="Q962:Q964"/>
    <mergeCell ref="R962:R964"/>
    <mergeCell ref="S972:S974"/>
    <mergeCell ref="U962:U964"/>
    <mergeCell ref="P958:P961"/>
    <mergeCell ref="Q958:Q961"/>
    <mergeCell ref="R958:R961"/>
    <mergeCell ref="Q975:Q978"/>
    <mergeCell ref="R975:R978"/>
    <mergeCell ref="P929:P932"/>
    <mergeCell ref="N933:N935"/>
    <mergeCell ref="N897:N899"/>
    <mergeCell ref="H897:H899"/>
    <mergeCell ref="P891:P893"/>
    <mergeCell ref="E891:E893"/>
    <mergeCell ref="C894:C896"/>
    <mergeCell ref="D894:D896"/>
    <mergeCell ref="N885:N887"/>
    <mergeCell ref="F894:F896"/>
    <mergeCell ref="I865:I868"/>
    <mergeCell ref="S936:S938"/>
    <mergeCell ref="F859:F861"/>
    <mergeCell ref="G929:G932"/>
    <mergeCell ref="H929:H932"/>
    <mergeCell ref="H982:H984"/>
    <mergeCell ref="R968:R971"/>
    <mergeCell ref="Q972:Q974"/>
    <mergeCell ref="R965:R967"/>
    <mergeCell ref="Q968:Q971"/>
    <mergeCell ref="V936:V938"/>
    <mergeCell ref="T965:T967"/>
    <mergeCell ref="C923:C925"/>
    <mergeCell ref="D923:D925"/>
    <mergeCell ref="N945:N947"/>
    <mergeCell ref="I951:I952"/>
    <mergeCell ref="G939:G940"/>
    <mergeCell ref="H956:H957"/>
    <mergeCell ref="D988:D990"/>
    <mergeCell ref="G982:G984"/>
    <mergeCell ref="D972:D974"/>
    <mergeCell ref="E972:E974"/>
    <mergeCell ref="F972:F974"/>
    <mergeCell ref="C985:C987"/>
    <mergeCell ref="D985:D987"/>
    <mergeCell ref="E985:E987"/>
    <mergeCell ref="G941:G944"/>
    <mergeCell ref="N956:N957"/>
    <mergeCell ref="O956:O957"/>
    <mergeCell ref="Q939:Q940"/>
    <mergeCell ref="N975:N978"/>
    <mergeCell ref="O975:O978"/>
    <mergeCell ref="O982:O984"/>
    <mergeCell ref="O958:O961"/>
    <mergeCell ref="F979:F981"/>
    <mergeCell ref="H962:H964"/>
    <mergeCell ref="G956:G957"/>
    <mergeCell ref="P979:P981"/>
    <mergeCell ref="N972:N974"/>
    <mergeCell ref="O972:O974"/>
    <mergeCell ref="F953:F955"/>
    <mergeCell ref="G953:G955"/>
    <mergeCell ref="P968:P971"/>
    <mergeCell ref="J933:J934"/>
    <mergeCell ref="Q933:Q935"/>
    <mergeCell ref="P945:P947"/>
    <mergeCell ref="O985:O987"/>
    <mergeCell ref="J936:J938"/>
    <mergeCell ref="M933:M934"/>
    <mergeCell ref="Q945:Q947"/>
    <mergeCell ref="P951:P952"/>
    <mergeCell ref="I948:I950"/>
    <mergeCell ref="N941:N944"/>
    <mergeCell ref="O948:O950"/>
    <mergeCell ref="F929:F932"/>
    <mergeCell ref="I929:I932"/>
    <mergeCell ref="O933:O935"/>
    <mergeCell ref="G948:G950"/>
    <mergeCell ref="Q948:Q950"/>
    <mergeCell ref="P975:P978"/>
    <mergeCell ref="Q985:Q987"/>
    <mergeCell ref="D968:D971"/>
    <mergeCell ref="E958:E961"/>
    <mergeCell ref="F958:F961"/>
    <mergeCell ref="G958:G961"/>
    <mergeCell ref="H958:H961"/>
    <mergeCell ref="I958:I961"/>
    <mergeCell ref="G951:G952"/>
    <mergeCell ref="F945:F947"/>
    <mergeCell ref="H939:H940"/>
    <mergeCell ref="P965:P967"/>
    <mergeCell ref="R953:R955"/>
    <mergeCell ref="I968:I971"/>
    <mergeCell ref="I945:I947"/>
    <mergeCell ref="X882:X884"/>
    <mergeCell ref="R900:R903"/>
    <mergeCell ref="R897:R899"/>
    <mergeCell ref="N910:N912"/>
    <mergeCell ref="O910:O912"/>
    <mergeCell ref="I910:I912"/>
    <mergeCell ref="P894:P896"/>
    <mergeCell ref="U926:U928"/>
    <mergeCell ref="U904:U906"/>
    <mergeCell ref="W904:W906"/>
    <mergeCell ref="P888:P890"/>
    <mergeCell ref="Q888:Q890"/>
    <mergeCell ref="N913:N916"/>
    <mergeCell ref="C933:C935"/>
    <mergeCell ref="E933:E935"/>
    <mergeCell ref="D913:D916"/>
    <mergeCell ref="C913:C916"/>
    <mergeCell ref="K936:K938"/>
    <mergeCell ref="N936:N938"/>
    <mergeCell ref="D926:D928"/>
    <mergeCell ref="L926:L927"/>
    <mergeCell ref="N929:N932"/>
    <mergeCell ref="O929:O932"/>
    <mergeCell ref="F904:F906"/>
    <mergeCell ref="C904:C906"/>
    <mergeCell ref="I904:I906"/>
    <mergeCell ref="I956:I957"/>
    <mergeCell ref="S882:S884"/>
    <mergeCell ref="T818:T820"/>
    <mergeCell ref="T891:T893"/>
    <mergeCell ref="P852:P855"/>
    <mergeCell ref="S852:S855"/>
    <mergeCell ref="W824:W826"/>
    <mergeCell ref="F897:F899"/>
    <mergeCell ref="F830:F832"/>
    <mergeCell ref="S904:S906"/>
    <mergeCell ref="C827:C829"/>
    <mergeCell ref="D827:D829"/>
    <mergeCell ref="E862:E864"/>
    <mergeCell ref="F862:F864"/>
    <mergeCell ref="G862:G864"/>
    <mergeCell ref="R849:R851"/>
    <mergeCell ref="T830:T832"/>
    <mergeCell ref="R852:R855"/>
    <mergeCell ref="T852:T855"/>
    <mergeCell ref="T846:T848"/>
    <mergeCell ref="V843:V845"/>
    <mergeCell ref="X939:X940"/>
    <mergeCell ref="P926:P928"/>
    <mergeCell ref="O913:O916"/>
    <mergeCell ref="P913:P916"/>
    <mergeCell ref="V885:V887"/>
    <mergeCell ref="I859:I861"/>
    <mergeCell ref="N859:N861"/>
    <mergeCell ref="H945:H947"/>
    <mergeCell ref="I936:I938"/>
    <mergeCell ref="O965:O967"/>
    <mergeCell ref="N968:N971"/>
    <mergeCell ref="O968:O971"/>
    <mergeCell ref="C917:C919"/>
    <mergeCell ref="T948:T950"/>
    <mergeCell ref="R951:R952"/>
    <mergeCell ref="N951:N952"/>
    <mergeCell ref="O951:O952"/>
    <mergeCell ref="Q936:Q938"/>
    <mergeCell ref="E913:E916"/>
    <mergeCell ref="E945:E947"/>
    <mergeCell ref="E907:E909"/>
    <mergeCell ref="K933:K934"/>
    <mergeCell ref="L933:L934"/>
    <mergeCell ref="R945:R947"/>
    <mergeCell ref="O859:O861"/>
    <mergeCell ref="D888:D890"/>
    <mergeCell ref="N904:N906"/>
    <mergeCell ref="O904:O906"/>
    <mergeCell ref="D891:D893"/>
    <mergeCell ref="S865:S868"/>
    <mergeCell ref="T865:T868"/>
    <mergeCell ref="U865:U868"/>
    <mergeCell ref="V865:V868"/>
    <mergeCell ref="I894:I896"/>
    <mergeCell ref="Q913:Q916"/>
    <mergeCell ref="O926:O928"/>
    <mergeCell ref="M926:M927"/>
    <mergeCell ref="F843:F845"/>
    <mergeCell ref="S840:S842"/>
    <mergeCell ref="U941:U944"/>
    <mergeCell ref="H821:H823"/>
    <mergeCell ref="R790:R791"/>
    <mergeCell ref="U824:U826"/>
    <mergeCell ref="J926:J927"/>
    <mergeCell ref="K926:K927"/>
    <mergeCell ref="W827:W829"/>
    <mergeCell ref="U900:U903"/>
    <mergeCell ref="F792:F795"/>
    <mergeCell ref="O792:O795"/>
    <mergeCell ref="I856:I858"/>
    <mergeCell ref="N856:N858"/>
    <mergeCell ref="O885:O887"/>
    <mergeCell ref="P885:P887"/>
    <mergeCell ref="G882:G884"/>
    <mergeCell ref="I824:I826"/>
    <mergeCell ref="I827:I829"/>
    <mergeCell ref="U920:U922"/>
    <mergeCell ref="U910:U912"/>
    <mergeCell ref="U913:U916"/>
    <mergeCell ref="V913:V916"/>
    <mergeCell ref="V888:V890"/>
    <mergeCell ref="D790:D791"/>
    <mergeCell ref="V811:V813"/>
    <mergeCell ref="T804:T807"/>
    <mergeCell ref="P933:P935"/>
    <mergeCell ref="D882:D884"/>
    <mergeCell ref="D885:D887"/>
    <mergeCell ref="E885:E887"/>
    <mergeCell ref="D814:D817"/>
    <mergeCell ref="E840:E842"/>
    <mergeCell ref="O917:O919"/>
    <mergeCell ref="S897:S899"/>
    <mergeCell ref="W888:W890"/>
    <mergeCell ref="W900:W903"/>
    <mergeCell ref="T897:T899"/>
    <mergeCell ref="S929:S932"/>
    <mergeCell ref="T926:T928"/>
    <mergeCell ref="G907:G909"/>
    <mergeCell ref="I907:I909"/>
    <mergeCell ref="O897:O899"/>
    <mergeCell ref="N907:N909"/>
    <mergeCell ref="R846:R848"/>
    <mergeCell ref="R856:R858"/>
    <mergeCell ref="N900:N903"/>
    <mergeCell ref="P910:P912"/>
    <mergeCell ref="N891:N893"/>
    <mergeCell ref="H900:H903"/>
    <mergeCell ref="O894:O896"/>
    <mergeCell ref="H926:H928"/>
    <mergeCell ref="F920:F922"/>
    <mergeCell ref="G920:G922"/>
    <mergeCell ref="R840:R842"/>
    <mergeCell ref="P843:P845"/>
    <mergeCell ref="S846:S848"/>
    <mergeCell ref="R843:R845"/>
    <mergeCell ref="N827:N829"/>
    <mergeCell ref="P824:P826"/>
    <mergeCell ref="P830:P832"/>
    <mergeCell ref="N790:N791"/>
    <mergeCell ref="F827:F829"/>
    <mergeCell ref="O808:O810"/>
    <mergeCell ref="Q891:Q893"/>
    <mergeCell ref="Q824:Q826"/>
    <mergeCell ref="I891:I893"/>
    <mergeCell ref="O821:O823"/>
    <mergeCell ref="P821:P823"/>
    <mergeCell ref="Q821:Q823"/>
    <mergeCell ref="G897:G899"/>
    <mergeCell ref="R808:R810"/>
    <mergeCell ref="H888:H890"/>
    <mergeCell ref="Q904:Q906"/>
    <mergeCell ref="F913:F916"/>
    <mergeCell ref="F907:F909"/>
    <mergeCell ref="G913:G916"/>
    <mergeCell ref="H913:H916"/>
    <mergeCell ref="I913:I916"/>
    <mergeCell ref="N926:N928"/>
    <mergeCell ref="R904:R906"/>
    <mergeCell ref="O888:O890"/>
    <mergeCell ref="O840:O842"/>
    <mergeCell ref="S808:S810"/>
    <mergeCell ref="R885:R887"/>
    <mergeCell ref="S885:S887"/>
    <mergeCell ref="Q808:Q810"/>
    <mergeCell ref="N882:N884"/>
    <mergeCell ref="F869:F871"/>
    <mergeCell ref="G869:G871"/>
    <mergeCell ref="H869:H871"/>
    <mergeCell ref="I869:I871"/>
    <mergeCell ref="N869:N871"/>
    <mergeCell ref="O869:O871"/>
    <mergeCell ref="C771:C773"/>
    <mergeCell ref="O781:O783"/>
    <mergeCell ref="F781:F783"/>
    <mergeCell ref="G814:G817"/>
    <mergeCell ref="H814:H817"/>
    <mergeCell ref="I846:I848"/>
    <mergeCell ref="I885:I887"/>
    <mergeCell ref="I843:I845"/>
    <mergeCell ref="I852:I855"/>
    <mergeCell ref="C824:C826"/>
    <mergeCell ref="H856:H858"/>
    <mergeCell ref="E784:E785"/>
    <mergeCell ref="O771:O773"/>
    <mergeCell ref="I784:I785"/>
    <mergeCell ref="E814:E817"/>
    <mergeCell ref="C885:C887"/>
    <mergeCell ref="B798:B800"/>
    <mergeCell ref="B821:B823"/>
    <mergeCell ref="C821:C823"/>
    <mergeCell ref="D821:D823"/>
    <mergeCell ref="E821:E823"/>
    <mergeCell ref="F821:F823"/>
    <mergeCell ref="G821:G823"/>
    <mergeCell ref="F774:F777"/>
    <mergeCell ref="Q811:Q813"/>
    <mergeCell ref="O784:O785"/>
    <mergeCell ref="B796:B797"/>
    <mergeCell ref="E846:E848"/>
    <mergeCell ref="D869:D871"/>
    <mergeCell ref="P869:P871"/>
    <mergeCell ref="Q869:Q871"/>
    <mergeCell ref="B875:B877"/>
    <mergeCell ref="C875:C877"/>
    <mergeCell ref="D875:D877"/>
    <mergeCell ref="E875:E877"/>
    <mergeCell ref="F875:F877"/>
    <mergeCell ref="G875:G877"/>
    <mergeCell ref="H875:H877"/>
    <mergeCell ref="I875:I877"/>
    <mergeCell ref="N875:N877"/>
    <mergeCell ref="O875:O877"/>
    <mergeCell ref="P875:P877"/>
    <mergeCell ref="Q875:Q877"/>
    <mergeCell ref="Q818:Q820"/>
    <mergeCell ref="H771:H773"/>
    <mergeCell ref="F824:F826"/>
    <mergeCell ref="B833:B836"/>
    <mergeCell ref="D833:D836"/>
    <mergeCell ref="C846:C848"/>
    <mergeCell ref="C849:C851"/>
    <mergeCell ref="B827:B829"/>
    <mergeCell ref="E827:E829"/>
    <mergeCell ref="N824:N826"/>
    <mergeCell ref="B792:B795"/>
    <mergeCell ref="H824:H826"/>
    <mergeCell ref="G833:G836"/>
    <mergeCell ref="H827:H829"/>
    <mergeCell ref="N830:N832"/>
    <mergeCell ref="N840:N842"/>
    <mergeCell ref="G786:G789"/>
    <mergeCell ref="O786:O789"/>
    <mergeCell ref="E869:E871"/>
    <mergeCell ref="I736:I739"/>
    <mergeCell ref="O736:O739"/>
    <mergeCell ref="Q650:Q652"/>
    <mergeCell ref="C804:C807"/>
    <mergeCell ref="C833:C836"/>
    <mergeCell ref="E833:E836"/>
    <mergeCell ref="E849:E851"/>
    <mergeCell ref="F849:F851"/>
    <mergeCell ref="E888:E890"/>
    <mergeCell ref="F888:F890"/>
    <mergeCell ref="B846:B848"/>
    <mergeCell ref="H818:H820"/>
    <mergeCell ref="B808:B810"/>
    <mergeCell ref="D786:D789"/>
    <mergeCell ref="C792:C795"/>
    <mergeCell ref="E790:E791"/>
    <mergeCell ref="F790:F791"/>
    <mergeCell ref="G790:G791"/>
    <mergeCell ref="N865:N868"/>
    <mergeCell ref="O865:O868"/>
    <mergeCell ref="N843:N845"/>
    <mergeCell ref="N801:N803"/>
    <mergeCell ref="F811:F813"/>
    <mergeCell ref="F804:F807"/>
    <mergeCell ref="C811:C813"/>
    <mergeCell ref="D811:D813"/>
    <mergeCell ref="B830:B832"/>
    <mergeCell ref="B885:B887"/>
    <mergeCell ref="E882:E884"/>
    <mergeCell ref="F852:F855"/>
    <mergeCell ref="C818:C820"/>
    <mergeCell ref="G818:G820"/>
    <mergeCell ref="H833:H836"/>
    <mergeCell ref="D849:D851"/>
    <mergeCell ref="H849:H851"/>
    <mergeCell ref="D865:D868"/>
    <mergeCell ref="E865:E868"/>
    <mergeCell ref="F865:F868"/>
    <mergeCell ref="G865:G868"/>
    <mergeCell ref="H865:H868"/>
    <mergeCell ref="H862:H864"/>
    <mergeCell ref="F882:F884"/>
    <mergeCell ref="B814:B817"/>
    <mergeCell ref="B804:B807"/>
    <mergeCell ref="N833:N836"/>
    <mergeCell ref="C882:C884"/>
    <mergeCell ref="C843:C845"/>
    <mergeCell ref="C808:C810"/>
    <mergeCell ref="D808:D810"/>
    <mergeCell ref="D746:D748"/>
    <mergeCell ref="E746:E748"/>
    <mergeCell ref="Q728:Q730"/>
    <mergeCell ref="Q759:Q761"/>
    <mergeCell ref="G804:G807"/>
    <mergeCell ref="H804:H807"/>
    <mergeCell ref="I804:I807"/>
    <mergeCell ref="C862:C864"/>
    <mergeCell ref="D862:D864"/>
    <mergeCell ref="B818:B820"/>
    <mergeCell ref="B716:B718"/>
    <mergeCell ref="B882:B884"/>
    <mergeCell ref="C722:C724"/>
    <mergeCell ref="B771:B773"/>
    <mergeCell ref="B768:B770"/>
    <mergeCell ref="C725:C727"/>
    <mergeCell ref="E731:E733"/>
    <mergeCell ref="C728:C730"/>
    <mergeCell ref="N786:N789"/>
    <mergeCell ref="Q790:Q791"/>
    <mergeCell ref="I814:I817"/>
    <mergeCell ref="G827:G829"/>
    <mergeCell ref="H781:H783"/>
    <mergeCell ref="B856:B858"/>
    <mergeCell ref="P859:P861"/>
    <mergeCell ref="Q856:Q858"/>
    <mergeCell ref="C830:C832"/>
    <mergeCell ref="D852:D855"/>
    <mergeCell ref="C840:C842"/>
    <mergeCell ref="C856:C858"/>
    <mergeCell ref="D856:D858"/>
    <mergeCell ref="E856:E858"/>
    <mergeCell ref="E811:E813"/>
    <mergeCell ref="B784:B785"/>
    <mergeCell ref="N781:N783"/>
    <mergeCell ref="D781:D783"/>
    <mergeCell ref="P765:P767"/>
    <mergeCell ref="F846:F848"/>
    <mergeCell ref="F808:F810"/>
    <mergeCell ref="F814:F817"/>
    <mergeCell ref="C798:C800"/>
    <mergeCell ref="B862:B864"/>
    <mergeCell ref="C774:C777"/>
    <mergeCell ref="D774:D777"/>
    <mergeCell ref="E774:E777"/>
    <mergeCell ref="D840:D842"/>
    <mergeCell ref="H882:H884"/>
    <mergeCell ref="G771:G773"/>
    <mergeCell ref="C796:C797"/>
    <mergeCell ref="F784:F785"/>
    <mergeCell ref="I818:I820"/>
    <mergeCell ref="N818:N820"/>
    <mergeCell ref="O818:O820"/>
    <mergeCell ref="P801:P803"/>
    <mergeCell ref="P774:P777"/>
    <mergeCell ref="Q774:Q777"/>
    <mergeCell ref="C814:C817"/>
    <mergeCell ref="E804:E807"/>
    <mergeCell ref="D830:D832"/>
    <mergeCell ref="N821:N823"/>
    <mergeCell ref="D768:D770"/>
    <mergeCell ref="D771:D773"/>
    <mergeCell ref="B765:B767"/>
    <mergeCell ref="D801:D803"/>
    <mergeCell ref="B774:B777"/>
    <mergeCell ref="D824:D826"/>
    <mergeCell ref="B824:B826"/>
    <mergeCell ref="F856:F858"/>
    <mergeCell ref="Q798:Q800"/>
    <mergeCell ref="I768:I770"/>
    <mergeCell ref="O830:O832"/>
    <mergeCell ref="O833:O836"/>
    <mergeCell ref="N808:N810"/>
    <mergeCell ref="O814:O817"/>
    <mergeCell ref="I796:I797"/>
    <mergeCell ref="N796:N797"/>
    <mergeCell ref="O882:O884"/>
    <mergeCell ref="O796:O797"/>
    <mergeCell ref="P796:P797"/>
    <mergeCell ref="B801:B803"/>
    <mergeCell ref="B786:B789"/>
    <mergeCell ref="H798:H800"/>
    <mergeCell ref="F768:F770"/>
    <mergeCell ref="G768:G770"/>
    <mergeCell ref="B790:B791"/>
    <mergeCell ref="C790:C791"/>
    <mergeCell ref="Q743:Q745"/>
    <mergeCell ref="P734:P735"/>
    <mergeCell ref="B728:B730"/>
    <mergeCell ref="D728:D730"/>
    <mergeCell ref="B731:B733"/>
    <mergeCell ref="E728:E730"/>
    <mergeCell ref="I731:I733"/>
    <mergeCell ref="O728:O730"/>
    <mergeCell ref="B736:B739"/>
    <mergeCell ref="P731:P733"/>
    <mergeCell ref="C768:C770"/>
    <mergeCell ref="H801:H803"/>
    <mergeCell ref="G801:G803"/>
    <mergeCell ref="G743:G745"/>
    <mergeCell ref="H743:H745"/>
    <mergeCell ref="C781:C783"/>
    <mergeCell ref="F786:F789"/>
    <mergeCell ref="E781:E783"/>
    <mergeCell ref="E786:E789"/>
    <mergeCell ref="I774:I777"/>
    <mergeCell ref="D796:D797"/>
    <mergeCell ref="F796:F797"/>
    <mergeCell ref="G796:G797"/>
    <mergeCell ref="H796:H797"/>
    <mergeCell ref="O749:O751"/>
    <mergeCell ref="C749:C751"/>
    <mergeCell ref="C752:C754"/>
    <mergeCell ref="D752:D754"/>
    <mergeCell ref="E749:E751"/>
    <mergeCell ref="C786:C789"/>
    <mergeCell ref="F759:F761"/>
    <mergeCell ref="G759:G761"/>
    <mergeCell ref="F762:F764"/>
    <mergeCell ref="P762:P764"/>
    <mergeCell ref="E759:E761"/>
    <mergeCell ref="F749:F751"/>
    <mergeCell ref="D749:D751"/>
    <mergeCell ref="B762:B764"/>
    <mergeCell ref="C762:C764"/>
    <mergeCell ref="B755:B758"/>
    <mergeCell ref="F752:F754"/>
    <mergeCell ref="B749:B751"/>
    <mergeCell ref="B759:B761"/>
    <mergeCell ref="I762:I764"/>
    <mergeCell ref="F801:F803"/>
    <mergeCell ref="E796:E797"/>
    <mergeCell ref="D798:D800"/>
    <mergeCell ref="D784:D785"/>
    <mergeCell ref="C784:C785"/>
    <mergeCell ref="G792:G795"/>
    <mergeCell ref="H792:H795"/>
    <mergeCell ref="I792:I795"/>
    <mergeCell ref="F746:F748"/>
    <mergeCell ref="E792:E795"/>
    <mergeCell ref="H755:H758"/>
    <mergeCell ref="B743:B745"/>
    <mergeCell ref="B746:B748"/>
    <mergeCell ref="L667:L669"/>
    <mergeCell ref="M667:M669"/>
    <mergeCell ref="N667:N669"/>
    <mergeCell ref="O667:O669"/>
    <mergeCell ref="B703:B705"/>
    <mergeCell ref="B713:B715"/>
    <mergeCell ref="E734:E735"/>
    <mergeCell ref="D640:D643"/>
    <mergeCell ref="D725:D727"/>
    <mergeCell ref="E725:E727"/>
    <mergeCell ref="E722:E724"/>
    <mergeCell ref="I746:I748"/>
    <mergeCell ref="N746:N748"/>
    <mergeCell ref="O746:O748"/>
    <mergeCell ref="P746:P748"/>
    <mergeCell ref="I743:I745"/>
    <mergeCell ref="N743:N745"/>
    <mergeCell ref="O743:O745"/>
    <mergeCell ref="P743:P745"/>
    <mergeCell ref="Q746:Q748"/>
    <mergeCell ref="F743:F745"/>
    <mergeCell ref="H790:H791"/>
    <mergeCell ref="I790:I791"/>
    <mergeCell ref="D759:D761"/>
    <mergeCell ref="C743:C745"/>
    <mergeCell ref="D743:D745"/>
    <mergeCell ref="C755:C758"/>
    <mergeCell ref="B740:B742"/>
    <mergeCell ref="C740:C742"/>
    <mergeCell ref="D740:D742"/>
    <mergeCell ref="P790:P791"/>
    <mergeCell ref="C650:C652"/>
    <mergeCell ref="D650:D652"/>
    <mergeCell ref="C716:C718"/>
    <mergeCell ref="N696:N698"/>
    <mergeCell ref="L678:L680"/>
    <mergeCell ref="M678:M680"/>
    <mergeCell ref="N678:N680"/>
    <mergeCell ref="O678:O680"/>
    <mergeCell ref="P678:P680"/>
    <mergeCell ref="Q678:Q680"/>
    <mergeCell ref="B696:B698"/>
    <mergeCell ref="B681:B683"/>
    <mergeCell ref="B644:B646"/>
    <mergeCell ref="B647:B649"/>
    <mergeCell ref="B640:B643"/>
    <mergeCell ref="C644:C646"/>
    <mergeCell ref="D644:D646"/>
    <mergeCell ref="E644:E646"/>
    <mergeCell ref="D647:D649"/>
    <mergeCell ref="B656:B659"/>
    <mergeCell ref="G670:G673"/>
    <mergeCell ref="H670:H673"/>
    <mergeCell ref="D664:D666"/>
    <mergeCell ref="H706:H708"/>
    <mergeCell ref="Q664:Q666"/>
    <mergeCell ref="B687:B689"/>
    <mergeCell ref="C640:C643"/>
    <mergeCell ref="I722:I724"/>
    <mergeCell ref="O731:O733"/>
    <mergeCell ref="H752:H754"/>
    <mergeCell ref="G719:G721"/>
    <mergeCell ref="N725:N727"/>
    <mergeCell ref="O725:O727"/>
    <mergeCell ref="E703:E705"/>
    <mergeCell ref="B706:B708"/>
    <mergeCell ref="C706:C708"/>
    <mergeCell ref="D706:D708"/>
    <mergeCell ref="E709:E712"/>
    <mergeCell ref="C731:C733"/>
    <mergeCell ref="N590:N591"/>
    <mergeCell ref="O576:O579"/>
    <mergeCell ref="B670:B673"/>
    <mergeCell ref="H630:H632"/>
    <mergeCell ref="F553:F555"/>
    <mergeCell ref="D559:D560"/>
    <mergeCell ref="P583:P585"/>
    <mergeCell ref="D586:D589"/>
    <mergeCell ref="C734:C735"/>
    <mergeCell ref="E699:E702"/>
    <mergeCell ref="D731:D733"/>
    <mergeCell ref="B653:B655"/>
    <mergeCell ref="B684:B686"/>
    <mergeCell ref="B719:B721"/>
    <mergeCell ref="D699:D702"/>
    <mergeCell ref="G722:G724"/>
    <mergeCell ref="H728:H730"/>
    <mergeCell ref="D722:D724"/>
    <mergeCell ref="B699:B702"/>
    <mergeCell ref="C699:C702"/>
    <mergeCell ref="H722:H724"/>
    <mergeCell ref="N731:N733"/>
    <mergeCell ref="H687:H689"/>
    <mergeCell ref="H690:H692"/>
    <mergeCell ref="E713:E715"/>
    <mergeCell ref="D709:D712"/>
    <mergeCell ref="O696:O698"/>
    <mergeCell ref="C693:C695"/>
    <mergeCell ref="C709:C712"/>
    <mergeCell ref="I630:I632"/>
    <mergeCell ref="E684:E686"/>
    <mergeCell ref="F684:F686"/>
    <mergeCell ref="O722:O724"/>
    <mergeCell ref="I709:I712"/>
    <mergeCell ref="C684:C686"/>
    <mergeCell ref="C647:C649"/>
    <mergeCell ref="D636:D639"/>
    <mergeCell ref="G667:G669"/>
    <mergeCell ref="H667:H669"/>
    <mergeCell ref="G653:G655"/>
    <mergeCell ref="H653:H655"/>
    <mergeCell ref="I653:I655"/>
    <mergeCell ref="O653:O655"/>
    <mergeCell ref="E640:E643"/>
    <mergeCell ref="C687:C689"/>
    <mergeCell ref="G644:G646"/>
    <mergeCell ref="B734:B735"/>
    <mergeCell ref="I734:I735"/>
    <mergeCell ref="N728:N730"/>
    <mergeCell ref="G640:G643"/>
    <mergeCell ref="G696:G698"/>
    <mergeCell ref="H696:H698"/>
    <mergeCell ref="C656:C659"/>
    <mergeCell ref="E719:E721"/>
    <mergeCell ref="G706:G708"/>
    <mergeCell ref="I728:I730"/>
    <mergeCell ref="C614:C616"/>
    <mergeCell ref="H650:H652"/>
    <mergeCell ref="O540:O542"/>
    <mergeCell ref="P540:P542"/>
    <mergeCell ref="Q540:Q542"/>
    <mergeCell ref="C611:C613"/>
    <mergeCell ref="B571:B573"/>
    <mergeCell ref="B574:B575"/>
    <mergeCell ref="B607:B610"/>
    <mergeCell ref="B661:B663"/>
    <mergeCell ref="C661:C663"/>
    <mergeCell ref="B598:B600"/>
    <mergeCell ref="B611:B613"/>
    <mergeCell ref="B627:B629"/>
    <mergeCell ref="C627:C629"/>
    <mergeCell ref="C583:C585"/>
    <mergeCell ref="B592:B594"/>
    <mergeCell ref="C592:C594"/>
    <mergeCell ref="B590:B591"/>
    <mergeCell ref="C590:C591"/>
    <mergeCell ref="H580:H582"/>
    <mergeCell ref="C598:C600"/>
    <mergeCell ref="C556:C558"/>
    <mergeCell ref="B630:B632"/>
    <mergeCell ref="C636:C639"/>
    <mergeCell ref="D546:D548"/>
    <mergeCell ref="E546:E548"/>
    <mergeCell ref="D549:D552"/>
    <mergeCell ref="E549:E552"/>
    <mergeCell ref="D553:D555"/>
    <mergeCell ref="E553:E555"/>
    <mergeCell ref="I604:I606"/>
    <mergeCell ref="C564:C567"/>
    <mergeCell ref="O607:O610"/>
    <mergeCell ref="N607:N610"/>
    <mergeCell ref="G586:G589"/>
    <mergeCell ref="H586:H589"/>
    <mergeCell ref="I586:I589"/>
    <mergeCell ref="N586:N589"/>
    <mergeCell ref="O586:O589"/>
    <mergeCell ref="P586:P589"/>
    <mergeCell ref="Q640:Q643"/>
    <mergeCell ref="F586:F589"/>
    <mergeCell ref="I640:I643"/>
    <mergeCell ref="O644:O646"/>
    <mergeCell ref="B614:B616"/>
    <mergeCell ref="P636:P639"/>
    <mergeCell ref="O574:O575"/>
    <mergeCell ref="P604:P606"/>
    <mergeCell ref="B595:B597"/>
    <mergeCell ref="B601:B603"/>
    <mergeCell ref="B576:B579"/>
    <mergeCell ref="N580:N582"/>
    <mergeCell ref="P598:P600"/>
    <mergeCell ref="Q604:Q606"/>
    <mergeCell ref="I598:I600"/>
    <mergeCell ref="P595:P597"/>
    <mergeCell ref="E601:E603"/>
    <mergeCell ref="Q583:Q585"/>
    <mergeCell ref="C571:C573"/>
    <mergeCell ref="P559:P560"/>
    <mergeCell ref="E650:E652"/>
    <mergeCell ref="B540:B542"/>
    <mergeCell ref="E621:E623"/>
    <mergeCell ref="N681:N683"/>
    <mergeCell ref="H640:H643"/>
    <mergeCell ref="N644:N646"/>
    <mergeCell ref="B568:B570"/>
    <mergeCell ref="G627:G629"/>
    <mergeCell ref="E624:E626"/>
    <mergeCell ref="F624:F626"/>
    <mergeCell ref="G624:G626"/>
    <mergeCell ref="H624:H626"/>
    <mergeCell ref="I624:I626"/>
    <mergeCell ref="N624:N626"/>
    <mergeCell ref="O624:O626"/>
    <mergeCell ref="P624:P626"/>
    <mergeCell ref="Q624:Q626"/>
    <mergeCell ref="B604:B606"/>
    <mergeCell ref="C574:C575"/>
    <mergeCell ref="G571:G573"/>
    <mergeCell ref="D604:D606"/>
    <mergeCell ref="E604:E606"/>
    <mergeCell ref="F604:F606"/>
    <mergeCell ref="B633:B635"/>
    <mergeCell ref="B636:B639"/>
    <mergeCell ref="E586:E589"/>
    <mergeCell ref="I568:I570"/>
    <mergeCell ref="B459:B461"/>
    <mergeCell ref="C492:C495"/>
    <mergeCell ref="C514:C516"/>
    <mergeCell ref="P502:P504"/>
    <mergeCell ref="B561:B563"/>
    <mergeCell ref="H583:H585"/>
    <mergeCell ref="H598:H600"/>
    <mergeCell ref="I580:I582"/>
    <mergeCell ref="B583:B585"/>
    <mergeCell ref="Q479:Q481"/>
    <mergeCell ref="B479:B481"/>
    <mergeCell ref="G482:G484"/>
    <mergeCell ref="F482:F484"/>
    <mergeCell ref="F601:F603"/>
    <mergeCell ref="G601:G603"/>
    <mergeCell ref="F598:F600"/>
    <mergeCell ref="G598:G600"/>
    <mergeCell ref="I571:I573"/>
    <mergeCell ref="P564:P567"/>
    <mergeCell ref="I576:I579"/>
    <mergeCell ref="G553:G555"/>
    <mergeCell ref="G561:G563"/>
    <mergeCell ref="F520:F523"/>
    <mergeCell ref="G520:G523"/>
    <mergeCell ref="H520:H523"/>
    <mergeCell ref="D580:D582"/>
    <mergeCell ref="G580:G582"/>
    <mergeCell ref="D556:D558"/>
    <mergeCell ref="F549:F552"/>
    <mergeCell ref="D583:D585"/>
    <mergeCell ref="E583:E585"/>
    <mergeCell ref="F583:F585"/>
    <mergeCell ref="B517:B519"/>
    <mergeCell ref="B524:B526"/>
    <mergeCell ref="C524:C526"/>
    <mergeCell ref="B530:B533"/>
    <mergeCell ref="B514:B516"/>
    <mergeCell ref="C496:C498"/>
    <mergeCell ref="G499:G501"/>
    <mergeCell ref="E574:E575"/>
    <mergeCell ref="B527:B529"/>
    <mergeCell ref="C527:C529"/>
    <mergeCell ref="B534:B536"/>
    <mergeCell ref="E511:E513"/>
    <mergeCell ref="E559:E560"/>
    <mergeCell ref="D514:D516"/>
    <mergeCell ref="B473:B475"/>
    <mergeCell ref="G534:G536"/>
    <mergeCell ref="B546:B548"/>
    <mergeCell ref="D499:D501"/>
    <mergeCell ref="E499:E501"/>
    <mergeCell ref="D520:D523"/>
    <mergeCell ref="E520:E523"/>
    <mergeCell ref="E517:E519"/>
    <mergeCell ref="F517:F519"/>
    <mergeCell ref="F502:F504"/>
    <mergeCell ref="E505:E507"/>
    <mergeCell ref="F527:F529"/>
    <mergeCell ref="G527:G529"/>
    <mergeCell ref="B485:B487"/>
    <mergeCell ref="H530:H533"/>
    <mergeCell ref="I530:I533"/>
    <mergeCell ref="N530:N533"/>
    <mergeCell ref="O530:O533"/>
    <mergeCell ref="N574:N575"/>
    <mergeCell ref="I559:I560"/>
    <mergeCell ref="D527:D529"/>
    <mergeCell ref="E527:E529"/>
    <mergeCell ref="C517:C519"/>
    <mergeCell ref="D540:D542"/>
    <mergeCell ref="E540:E542"/>
    <mergeCell ref="B559:B560"/>
    <mergeCell ref="E476:E478"/>
    <mergeCell ref="F476:F478"/>
    <mergeCell ref="B549:B552"/>
    <mergeCell ref="B556:B558"/>
    <mergeCell ref="B553:B555"/>
    <mergeCell ref="B508:B510"/>
    <mergeCell ref="B496:B498"/>
    <mergeCell ref="B482:B484"/>
    <mergeCell ref="B505:B507"/>
    <mergeCell ref="D505:D507"/>
    <mergeCell ref="D508:D510"/>
    <mergeCell ref="E508:E510"/>
    <mergeCell ref="B564:B567"/>
    <mergeCell ref="E530:E533"/>
    <mergeCell ref="F530:F533"/>
    <mergeCell ref="G530:G533"/>
    <mergeCell ref="O527:O529"/>
    <mergeCell ref="I485:I487"/>
    <mergeCell ref="C568:C570"/>
    <mergeCell ref="D473:D475"/>
    <mergeCell ref="E473:E475"/>
    <mergeCell ref="F473:F475"/>
    <mergeCell ref="G473:G475"/>
    <mergeCell ref="H473:H475"/>
    <mergeCell ref="O476:O478"/>
    <mergeCell ref="I476:I478"/>
    <mergeCell ref="O559:O560"/>
    <mergeCell ref="F540:F542"/>
    <mergeCell ref="G540:G542"/>
    <mergeCell ref="H540:H542"/>
    <mergeCell ref="I540:I542"/>
    <mergeCell ref="N540:N542"/>
    <mergeCell ref="E427:E429"/>
    <mergeCell ref="Q447:Q449"/>
    <mergeCell ref="O443:O446"/>
    <mergeCell ref="D492:D495"/>
    <mergeCell ref="F430:F432"/>
    <mergeCell ref="C462:C464"/>
    <mergeCell ref="C443:C446"/>
    <mergeCell ref="D443:D446"/>
    <mergeCell ref="C447:C449"/>
    <mergeCell ref="P479:P481"/>
    <mergeCell ref="P524:P526"/>
    <mergeCell ref="H553:H555"/>
    <mergeCell ref="H514:H516"/>
    <mergeCell ref="H546:H548"/>
    <mergeCell ref="N517:N519"/>
    <mergeCell ref="N571:N573"/>
    <mergeCell ref="Q508:Q510"/>
    <mergeCell ref="I517:I519"/>
    <mergeCell ref="D564:D567"/>
    <mergeCell ref="D561:D563"/>
    <mergeCell ref="E561:E563"/>
    <mergeCell ref="H499:H501"/>
    <mergeCell ref="N546:N548"/>
    <mergeCell ref="F514:F516"/>
    <mergeCell ref="N556:N558"/>
    <mergeCell ref="Q559:Q560"/>
    <mergeCell ref="F556:F558"/>
    <mergeCell ref="O508:O510"/>
    <mergeCell ref="Q502:Q504"/>
    <mergeCell ref="I499:I501"/>
    <mergeCell ref="G549:G552"/>
    <mergeCell ref="G502:G504"/>
    <mergeCell ref="I564:I567"/>
    <mergeCell ref="D447:D449"/>
    <mergeCell ref="E447:E449"/>
    <mergeCell ref="F447:F449"/>
    <mergeCell ref="G447:G449"/>
    <mergeCell ref="E502:E504"/>
    <mergeCell ref="C499:C501"/>
    <mergeCell ref="N561:N563"/>
    <mergeCell ref="C430:C432"/>
    <mergeCell ref="C505:C507"/>
    <mergeCell ref="E514:E516"/>
    <mergeCell ref="O553:O555"/>
    <mergeCell ref="N485:N487"/>
    <mergeCell ref="I473:I475"/>
    <mergeCell ref="D453:D455"/>
    <mergeCell ref="E443:E446"/>
    <mergeCell ref="F443:F446"/>
    <mergeCell ref="F492:F495"/>
    <mergeCell ref="G465:G468"/>
    <mergeCell ref="H465:H468"/>
    <mergeCell ref="I465:I468"/>
    <mergeCell ref="D482:D484"/>
    <mergeCell ref="E488:E491"/>
    <mergeCell ref="E492:E495"/>
    <mergeCell ref="G443:G446"/>
    <mergeCell ref="P485:P487"/>
    <mergeCell ref="E469:E472"/>
    <mergeCell ref="F469:F472"/>
    <mergeCell ref="D462:D464"/>
    <mergeCell ref="E485:E487"/>
    <mergeCell ref="E450:E452"/>
    <mergeCell ref="H450:H452"/>
    <mergeCell ref="D469:D472"/>
    <mergeCell ref="D439:D442"/>
    <mergeCell ref="N436:N438"/>
    <mergeCell ref="P436:P438"/>
    <mergeCell ref="O488:O491"/>
    <mergeCell ref="Q488:Q491"/>
    <mergeCell ref="Q462:Q464"/>
    <mergeCell ref="R462:R464"/>
    <mergeCell ref="P462:P464"/>
    <mergeCell ref="E462:E464"/>
    <mergeCell ref="F462:F464"/>
    <mergeCell ref="G462:G464"/>
    <mergeCell ref="H462:H464"/>
    <mergeCell ref="I462:I464"/>
    <mergeCell ref="E496:E498"/>
    <mergeCell ref="F496:F498"/>
    <mergeCell ref="E456:E458"/>
    <mergeCell ref="F456:F458"/>
    <mergeCell ref="V450:V452"/>
    <mergeCell ref="F485:F487"/>
    <mergeCell ref="I430:I432"/>
    <mergeCell ref="Q436:Q438"/>
    <mergeCell ref="I439:I442"/>
    <mergeCell ref="S453:S455"/>
    <mergeCell ref="T453:T455"/>
    <mergeCell ref="V453:V455"/>
    <mergeCell ref="N505:N507"/>
    <mergeCell ref="P505:P507"/>
    <mergeCell ref="P508:P510"/>
    <mergeCell ref="V520:V523"/>
    <mergeCell ref="W520:W523"/>
    <mergeCell ref="R488:R491"/>
    <mergeCell ref="W485:W487"/>
    <mergeCell ref="G469:G472"/>
    <mergeCell ref="T447:T449"/>
    <mergeCell ref="V443:V446"/>
    <mergeCell ref="S479:S481"/>
    <mergeCell ref="T479:T481"/>
    <mergeCell ref="P488:P491"/>
    <mergeCell ref="U488:U491"/>
    <mergeCell ref="E433:E435"/>
    <mergeCell ref="T433:T435"/>
    <mergeCell ref="I433:I435"/>
    <mergeCell ref="G430:G432"/>
    <mergeCell ref="G517:G519"/>
    <mergeCell ref="S462:S464"/>
    <mergeCell ref="R485:R487"/>
    <mergeCell ref="N439:N442"/>
    <mergeCell ref="T462:T464"/>
    <mergeCell ref="U462:U464"/>
    <mergeCell ref="R447:R449"/>
    <mergeCell ref="S450:S452"/>
    <mergeCell ref="I456:I458"/>
    <mergeCell ref="V485:V487"/>
    <mergeCell ref="N514:N516"/>
    <mergeCell ref="D476:D478"/>
    <mergeCell ref="I453:I455"/>
    <mergeCell ref="H433:H435"/>
    <mergeCell ref="U556:U558"/>
    <mergeCell ref="N553:N555"/>
    <mergeCell ref="P534:P536"/>
    <mergeCell ref="H534:H536"/>
    <mergeCell ref="I534:I536"/>
    <mergeCell ref="N534:N536"/>
    <mergeCell ref="O534:O536"/>
    <mergeCell ref="P571:P573"/>
    <mergeCell ref="D496:D498"/>
    <mergeCell ref="D456:D458"/>
    <mergeCell ref="C473:C475"/>
    <mergeCell ref="D511:D513"/>
    <mergeCell ref="H508:H510"/>
    <mergeCell ref="H527:H529"/>
    <mergeCell ref="H482:H484"/>
    <mergeCell ref="N488:N491"/>
    <mergeCell ref="P530:P533"/>
    <mergeCell ref="AA530:AA533"/>
    <mergeCell ref="AB530:AB533"/>
    <mergeCell ref="AC530:AC533"/>
    <mergeCell ref="Q549:Q552"/>
    <mergeCell ref="V530:V533"/>
    <mergeCell ref="W530:W533"/>
    <mergeCell ref="X530:X533"/>
    <mergeCell ref="R527:R529"/>
    <mergeCell ref="C520:C523"/>
    <mergeCell ref="F564:F567"/>
    <mergeCell ref="G568:G570"/>
    <mergeCell ref="F561:F563"/>
    <mergeCell ref="C546:C548"/>
    <mergeCell ref="G508:G510"/>
    <mergeCell ref="U505:U507"/>
    <mergeCell ref="T459:T461"/>
    <mergeCell ref="F508:F510"/>
    <mergeCell ref="T517:T519"/>
    <mergeCell ref="U517:U519"/>
    <mergeCell ref="T508:T510"/>
    <mergeCell ref="U508:U510"/>
    <mergeCell ref="N492:N495"/>
    <mergeCell ref="O492:O495"/>
    <mergeCell ref="U527:U529"/>
    <mergeCell ref="P546:P548"/>
    <mergeCell ref="U553:U555"/>
    <mergeCell ref="R502:R504"/>
    <mergeCell ref="Q520:Q523"/>
    <mergeCell ref="G546:G548"/>
    <mergeCell ref="R511:R513"/>
    <mergeCell ref="H488:H491"/>
    <mergeCell ref="R482:R484"/>
    <mergeCell ref="T482:T484"/>
    <mergeCell ref="S540:S542"/>
    <mergeCell ref="T540:T542"/>
    <mergeCell ref="V540:V542"/>
    <mergeCell ref="U534:U536"/>
    <mergeCell ref="V534:V536"/>
    <mergeCell ref="W534:W536"/>
    <mergeCell ref="X534:X536"/>
    <mergeCell ref="Y534:Y536"/>
    <mergeCell ref="Z534:Z536"/>
    <mergeCell ref="AA534:AA536"/>
    <mergeCell ref="I520:I523"/>
    <mergeCell ref="O505:O507"/>
    <mergeCell ref="N520:N523"/>
    <mergeCell ref="O520:O523"/>
    <mergeCell ref="Q534:Q536"/>
    <mergeCell ref="R534:R536"/>
    <mergeCell ref="S534:S536"/>
    <mergeCell ref="T534:T536"/>
    <mergeCell ref="P527:P529"/>
    <mergeCell ref="O511:O513"/>
    <mergeCell ref="T520:T523"/>
    <mergeCell ref="U520:U523"/>
    <mergeCell ref="U499:U501"/>
    <mergeCell ref="Q492:Q495"/>
    <mergeCell ref="Q514:Q516"/>
    <mergeCell ref="O496:O498"/>
    <mergeCell ref="R492:R495"/>
    <mergeCell ref="P520:P523"/>
    <mergeCell ref="U514:U516"/>
    <mergeCell ref="I511:I513"/>
    <mergeCell ref="P517:P519"/>
    <mergeCell ref="Q517:Q519"/>
    <mergeCell ref="R517:R519"/>
    <mergeCell ref="N524:N526"/>
    <mergeCell ref="I496:I498"/>
    <mergeCell ref="N508:N510"/>
    <mergeCell ref="O462:O464"/>
    <mergeCell ref="O479:O481"/>
    <mergeCell ref="I482:I484"/>
    <mergeCell ref="S443:S446"/>
    <mergeCell ref="Z443:Z446"/>
    <mergeCell ref="Y479:Y481"/>
    <mergeCell ref="Z479:Z481"/>
    <mergeCell ref="Y485:Y487"/>
    <mergeCell ref="T505:T507"/>
    <mergeCell ref="S505:S507"/>
    <mergeCell ref="W527:W529"/>
    <mergeCell ref="X527:X529"/>
    <mergeCell ref="Z527:Z529"/>
    <mergeCell ref="Y530:Y533"/>
    <mergeCell ref="Y499:Y501"/>
    <mergeCell ref="Q530:Q533"/>
    <mergeCell ref="R530:R533"/>
    <mergeCell ref="S530:S533"/>
    <mergeCell ref="T530:T533"/>
    <mergeCell ref="U530:U533"/>
    <mergeCell ref="V527:V529"/>
    <mergeCell ref="O514:O516"/>
    <mergeCell ref="I527:I529"/>
    <mergeCell ref="R505:R507"/>
    <mergeCell ref="T514:T516"/>
    <mergeCell ref="T473:T475"/>
    <mergeCell ref="U473:U475"/>
    <mergeCell ref="U459:U461"/>
    <mergeCell ref="V459:V461"/>
    <mergeCell ref="V492:V495"/>
    <mergeCell ref="S456:S458"/>
    <mergeCell ref="S459:S461"/>
    <mergeCell ref="S485:S487"/>
    <mergeCell ref="S527:S529"/>
    <mergeCell ref="T527:T529"/>
    <mergeCell ref="V502:V504"/>
    <mergeCell ref="Z473:Z475"/>
    <mergeCell ref="S496:S498"/>
    <mergeCell ref="S488:S491"/>
    <mergeCell ref="S520:S523"/>
    <mergeCell ref="V524:V526"/>
    <mergeCell ref="T524:T526"/>
    <mergeCell ref="AD561:AD563"/>
    <mergeCell ref="AJ611:AJ613"/>
    <mergeCell ref="AE617:AE620"/>
    <mergeCell ref="Y556:Y558"/>
    <mergeCell ref="AB607:AB610"/>
    <mergeCell ref="AC604:AC606"/>
    <mergeCell ref="W540:W542"/>
    <mergeCell ref="X540:X542"/>
    <mergeCell ref="Y540:Y542"/>
    <mergeCell ref="AF592:AF594"/>
    <mergeCell ref="AG592:AG594"/>
    <mergeCell ref="AH592:AH594"/>
    <mergeCell ref="AI592:AI594"/>
    <mergeCell ref="AJ592:AJ594"/>
    <mergeCell ref="AE576:AE579"/>
    <mergeCell ref="AF576:AF579"/>
    <mergeCell ref="AH604:AH606"/>
    <mergeCell ref="Z592:Z594"/>
    <mergeCell ref="AA592:AA594"/>
    <mergeCell ref="AB592:AB594"/>
    <mergeCell ref="AC592:AC594"/>
    <mergeCell ref="AD592:AD594"/>
    <mergeCell ref="AE592:AE594"/>
    <mergeCell ref="AD580:AD582"/>
    <mergeCell ref="AI561:AI563"/>
    <mergeCell ref="AA564:AA567"/>
    <mergeCell ref="AH586:AH589"/>
    <mergeCell ref="AG576:AG579"/>
    <mergeCell ref="AD568:AD570"/>
    <mergeCell ref="AD564:AD567"/>
    <mergeCell ref="AG574:AG575"/>
    <mergeCell ref="AH543:AH545"/>
    <mergeCell ref="AJ614:AJ616"/>
    <mergeCell ref="AF580:AF582"/>
    <mergeCell ref="AG580:AG582"/>
    <mergeCell ref="AH580:AH582"/>
    <mergeCell ref="AI580:AI582"/>
    <mergeCell ref="AJ580:AJ582"/>
    <mergeCell ref="Y598:Y600"/>
    <mergeCell ref="AH598:AH600"/>
    <mergeCell ref="AI598:AI600"/>
    <mergeCell ref="AE574:AE575"/>
    <mergeCell ref="AJ574:AJ575"/>
    <mergeCell ref="Z595:Z597"/>
    <mergeCell ref="AI574:AI575"/>
    <mergeCell ref="AF574:AF575"/>
    <mergeCell ref="AI586:AI589"/>
    <mergeCell ref="Y549:Y552"/>
    <mergeCell ref="AD553:AD555"/>
    <mergeCell ref="AA549:AA552"/>
    <mergeCell ref="Z559:Z560"/>
    <mergeCell ref="AD590:AD591"/>
    <mergeCell ref="W601:W603"/>
    <mergeCell ref="AD614:AD616"/>
    <mergeCell ref="AJ601:AJ603"/>
    <mergeCell ref="AH576:AH579"/>
    <mergeCell ref="AI576:AI579"/>
    <mergeCell ref="AA607:AA610"/>
    <mergeCell ref="AA614:AA616"/>
    <mergeCell ref="Z576:Z579"/>
    <mergeCell ref="Y614:Y616"/>
    <mergeCell ref="Z614:Z616"/>
    <mergeCell ref="Z580:Z582"/>
    <mergeCell ref="AC574:AC575"/>
    <mergeCell ref="Z601:Z603"/>
    <mergeCell ref="AA601:AA603"/>
    <mergeCell ref="AG590:AG591"/>
    <mergeCell ref="AI530:AI533"/>
    <mergeCell ref="AJ530:AJ533"/>
    <mergeCell ref="AG540:AG542"/>
    <mergeCell ref="AH540:AH542"/>
    <mergeCell ref="AI540:AI542"/>
    <mergeCell ref="AJ540:AJ542"/>
    <mergeCell ref="AB614:AB616"/>
    <mergeCell ref="AD611:AD613"/>
    <mergeCell ref="AA604:AA606"/>
    <mergeCell ref="AC607:AC610"/>
    <mergeCell ref="Z607:Z610"/>
    <mergeCell ref="AD576:AD579"/>
    <mergeCell ref="AE607:AE610"/>
    <mergeCell ref="Z530:Z533"/>
    <mergeCell ref="AJ583:AJ585"/>
    <mergeCell ref="T586:T589"/>
    <mergeCell ref="Z574:Z575"/>
    <mergeCell ref="AA574:AA575"/>
    <mergeCell ref="AC576:AC579"/>
    <mergeCell ref="AJ561:AJ563"/>
    <mergeCell ref="AC590:AC591"/>
    <mergeCell ref="AJ607:AJ610"/>
    <mergeCell ref="AG604:AG606"/>
    <mergeCell ref="AI604:AI606"/>
    <mergeCell ref="AJ604:AJ606"/>
    <mergeCell ref="AG607:AG610"/>
    <mergeCell ref="AH607:AH610"/>
    <mergeCell ref="AI607:AI610"/>
    <mergeCell ref="AI583:AI585"/>
    <mergeCell ref="AG583:AG585"/>
    <mergeCell ref="AH583:AH585"/>
    <mergeCell ref="AJ543:AJ545"/>
    <mergeCell ref="AE590:AE591"/>
    <mergeCell ref="AF590:AF591"/>
    <mergeCell ref="AB583:AB585"/>
    <mergeCell ref="AC583:AC585"/>
    <mergeCell ref="AD583:AD585"/>
    <mergeCell ref="AE583:AE585"/>
    <mergeCell ref="AF583:AF585"/>
    <mergeCell ref="Z568:Z570"/>
    <mergeCell ref="X568:X570"/>
    <mergeCell ref="AJ586:AJ589"/>
    <mergeCell ref="AJ598:AJ600"/>
    <mergeCell ref="Y595:Y597"/>
    <mergeCell ref="U590:U591"/>
    <mergeCell ref="V590:V591"/>
    <mergeCell ref="AJ571:AJ573"/>
    <mergeCell ref="Z590:Z591"/>
    <mergeCell ref="AA590:AA591"/>
    <mergeCell ref="W580:W582"/>
    <mergeCell ref="X580:X582"/>
    <mergeCell ref="AB576:AB579"/>
    <mergeCell ref="AI571:AI573"/>
    <mergeCell ref="AE571:AE573"/>
    <mergeCell ref="AG564:AG567"/>
    <mergeCell ref="AH568:AH570"/>
    <mergeCell ref="AD574:AD575"/>
    <mergeCell ref="AJ576:AJ579"/>
    <mergeCell ref="AE564:AE567"/>
    <mergeCell ref="T580:T582"/>
    <mergeCell ref="U580:U582"/>
    <mergeCell ref="AA586:AA589"/>
    <mergeCell ref="AB586:AB589"/>
    <mergeCell ref="AC586:AC589"/>
    <mergeCell ref="AD586:AD589"/>
    <mergeCell ref="AE586:AE589"/>
    <mergeCell ref="AF586:AF589"/>
    <mergeCell ref="W571:W573"/>
    <mergeCell ref="AC571:AC573"/>
    <mergeCell ref="W568:W570"/>
    <mergeCell ref="AC595:AC597"/>
    <mergeCell ref="AD595:AD597"/>
    <mergeCell ref="Z598:Z600"/>
    <mergeCell ref="Y568:Y570"/>
    <mergeCell ref="V568:V570"/>
    <mergeCell ref="AH574:AH575"/>
    <mergeCell ref="Y590:Y591"/>
    <mergeCell ref="X595:X597"/>
    <mergeCell ref="AI595:AI597"/>
    <mergeCell ref="AA580:AA582"/>
    <mergeCell ref="AB580:AB582"/>
    <mergeCell ref="AC580:AC582"/>
    <mergeCell ref="Y592:Y594"/>
    <mergeCell ref="V595:V597"/>
    <mergeCell ref="W576:W579"/>
    <mergeCell ref="X576:X579"/>
    <mergeCell ref="AF564:AF567"/>
    <mergeCell ref="V574:V575"/>
    <mergeCell ref="X583:X585"/>
    <mergeCell ref="U564:U567"/>
    <mergeCell ref="W583:W585"/>
    <mergeCell ref="AG586:AG589"/>
    <mergeCell ref="AI564:AI567"/>
    <mergeCell ref="AI568:AI570"/>
    <mergeCell ref="AF568:AF570"/>
    <mergeCell ref="Y571:Y573"/>
    <mergeCell ref="Z571:Z573"/>
    <mergeCell ref="U592:U594"/>
    <mergeCell ref="AJ568:AJ570"/>
    <mergeCell ref="AJ595:AJ597"/>
    <mergeCell ref="AG598:AG600"/>
    <mergeCell ref="AJ590:AJ591"/>
    <mergeCell ref="AA595:AA597"/>
    <mergeCell ref="AB571:AB573"/>
    <mergeCell ref="AB590:AB591"/>
    <mergeCell ref="AI543:AI545"/>
    <mergeCell ref="AG553:AG555"/>
    <mergeCell ref="AH571:AH573"/>
    <mergeCell ref="AH549:AH552"/>
    <mergeCell ref="AH559:AH560"/>
    <mergeCell ref="AJ546:AJ548"/>
    <mergeCell ref="AC488:AC491"/>
    <mergeCell ref="AH499:AH501"/>
    <mergeCell ref="AI496:AI498"/>
    <mergeCell ref="Z496:Z498"/>
    <mergeCell ref="AG499:AG501"/>
    <mergeCell ref="AJ524:AJ526"/>
    <mergeCell ref="W546:W548"/>
    <mergeCell ref="AH556:AH558"/>
    <mergeCell ref="V511:V513"/>
    <mergeCell ref="AG514:AG516"/>
    <mergeCell ref="AB549:AB552"/>
    <mergeCell ref="AH524:AH526"/>
    <mergeCell ref="AI524:AI526"/>
    <mergeCell ref="V571:V573"/>
    <mergeCell ref="X511:X513"/>
    <mergeCell ref="W514:W516"/>
    <mergeCell ref="W499:W501"/>
    <mergeCell ref="AI488:AI491"/>
    <mergeCell ref="AD492:AD495"/>
    <mergeCell ref="AI508:AI510"/>
    <mergeCell ref="AF561:AF563"/>
    <mergeCell ref="AH564:AH567"/>
    <mergeCell ref="X556:X558"/>
    <mergeCell ref="AJ553:AJ555"/>
    <mergeCell ref="AA546:AA548"/>
    <mergeCell ref="AD520:AD523"/>
    <mergeCell ref="AE520:AE523"/>
    <mergeCell ref="AF520:AF523"/>
    <mergeCell ref="AD559:AD560"/>
    <mergeCell ref="AA568:AA570"/>
    <mergeCell ref="AC568:AC570"/>
    <mergeCell ref="AF517:AF519"/>
    <mergeCell ref="AF571:AF573"/>
    <mergeCell ref="AH492:AH495"/>
    <mergeCell ref="AI492:AI495"/>
    <mergeCell ref="W505:W507"/>
    <mergeCell ref="X505:X507"/>
    <mergeCell ref="X492:X495"/>
    <mergeCell ref="Y514:Y516"/>
    <mergeCell ref="AD514:AD516"/>
    <mergeCell ref="X517:X519"/>
    <mergeCell ref="X553:X555"/>
    <mergeCell ref="AE527:AE529"/>
    <mergeCell ref="AF527:AF529"/>
    <mergeCell ref="AD549:AD552"/>
    <mergeCell ref="AD546:AD548"/>
    <mergeCell ref="Y564:Y567"/>
    <mergeCell ref="Z564:Z567"/>
    <mergeCell ref="AA571:AA573"/>
    <mergeCell ref="V580:V582"/>
    <mergeCell ref="Y586:Y589"/>
    <mergeCell ref="AF514:AF516"/>
    <mergeCell ref="Z492:Z495"/>
    <mergeCell ref="W508:W510"/>
    <mergeCell ref="AF530:AF533"/>
    <mergeCell ref="X546:X548"/>
    <mergeCell ref="AC546:AC548"/>
    <mergeCell ref="AE546:AE548"/>
    <mergeCell ref="Z556:Z558"/>
    <mergeCell ref="AE580:AE582"/>
    <mergeCell ref="AC561:AC563"/>
    <mergeCell ref="AE568:AE570"/>
    <mergeCell ref="AB574:AB575"/>
    <mergeCell ref="AE473:AE475"/>
    <mergeCell ref="AF473:AF475"/>
    <mergeCell ref="AE505:AE507"/>
    <mergeCell ref="AG482:AG484"/>
    <mergeCell ref="AF540:AF542"/>
    <mergeCell ref="AE496:AE498"/>
    <mergeCell ref="AE556:AE558"/>
    <mergeCell ref="AF556:AF558"/>
    <mergeCell ref="AE499:AE501"/>
    <mergeCell ref="AJ517:AJ519"/>
    <mergeCell ref="AJ520:AJ523"/>
    <mergeCell ref="AH527:AH529"/>
    <mergeCell ref="AI527:AI529"/>
    <mergeCell ref="AE492:AE495"/>
    <mergeCell ref="AJ479:AJ481"/>
    <mergeCell ref="V553:V555"/>
    <mergeCell ref="V476:V478"/>
    <mergeCell ref="Y561:Y563"/>
    <mergeCell ref="Y505:Y507"/>
    <mergeCell ref="AC502:AC504"/>
    <mergeCell ref="Z505:Z507"/>
    <mergeCell ref="X514:X516"/>
    <mergeCell ref="AH488:AH491"/>
    <mergeCell ref="AJ473:AJ475"/>
    <mergeCell ref="AI520:AI523"/>
    <mergeCell ref="AC549:AC552"/>
    <mergeCell ref="AJ549:AJ552"/>
    <mergeCell ref="AG527:AG529"/>
    <mergeCell ref="W559:W560"/>
    <mergeCell ref="W561:W563"/>
    <mergeCell ref="Y576:Y579"/>
    <mergeCell ref="AD485:AD487"/>
    <mergeCell ref="Y482:Y484"/>
    <mergeCell ref="AF485:AF487"/>
    <mergeCell ref="AE485:AE487"/>
    <mergeCell ref="AC485:AC487"/>
    <mergeCell ref="Z511:Z513"/>
    <mergeCell ref="AB502:AB504"/>
    <mergeCell ref="AB546:AB548"/>
    <mergeCell ref="AD517:AD519"/>
    <mergeCell ref="AA488:AA491"/>
    <mergeCell ref="V549:V552"/>
    <mergeCell ref="V556:V558"/>
    <mergeCell ref="Z546:Z548"/>
    <mergeCell ref="W564:W567"/>
    <mergeCell ref="X564:X567"/>
    <mergeCell ref="W574:W575"/>
    <mergeCell ref="V546:V548"/>
    <mergeCell ref="V517:V519"/>
    <mergeCell ref="W517:W519"/>
    <mergeCell ref="AJ564:AJ567"/>
    <mergeCell ref="AG568:AG570"/>
    <mergeCell ref="Y508:Y510"/>
    <mergeCell ref="Z508:Z510"/>
    <mergeCell ref="W492:W495"/>
    <mergeCell ref="W511:W513"/>
    <mergeCell ref="AE601:AE603"/>
    <mergeCell ref="AE611:AE613"/>
    <mergeCell ref="T630:T632"/>
    <mergeCell ref="I607:I610"/>
    <mergeCell ref="V598:V600"/>
    <mergeCell ref="U595:U597"/>
    <mergeCell ref="Q590:Q591"/>
    <mergeCell ref="T611:T613"/>
    <mergeCell ref="T607:T610"/>
    <mergeCell ref="T590:T591"/>
    <mergeCell ref="U611:U613"/>
    <mergeCell ref="T574:T575"/>
    <mergeCell ref="I574:I575"/>
    <mergeCell ref="Q574:Q575"/>
    <mergeCell ref="V607:V610"/>
    <mergeCell ref="W607:W610"/>
    <mergeCell ref="X611:X613"/>
    <mergeCell ref="X592:X594"/>
    <mergeCell ref="N568:N570"/>
    <mergeCell ref="S568:S570"/>
    <mergeCell ref="T564:T567"/>
    <mergeCell ref="T576:T579"/>
    <mergeCell ref="S571:S573"/>
    <mergeCell ref="Q586:Q589"/>
    <mergeCell ref="H614:H616"/>
    <mergeCell ref="G611:G613"/>
    <mergeCell ref="G592:G594"/>
    <mergeCell ref="H592:H594"/>
    <mergeCell ref="AB598:AB600"/>
    <mergeCell ref="W598:W600"/>
    <mergeCell ref="AE561:AE563"/>
    <mergeCell ref="Y574:Y575"/>
    <mergeCell ref="AC559:AC560"/>
    <mergeCell ref="AD607:AD610"/>
    <mergeCell ref="AD604:AD606"/>
    <mergeCell ref="R586:R589"/>
    <mergeCell ref="V601:V603"/>
    <mergeCell ref="R583:R585"/>
    <mergeCell ref="S583:S585"/>
    <mergeCell ref="I614:I616"/>
    <mergeCell ref="AA576:AA579"/>
    <mergeCell ref="W595:W597"/>
    <mergeCell ref="AD601:AD603"/>
    <mergeCell ref="AB604:AB606"/>
    <mergeCell ref="AB595:AB597"/>
    <mergeCell ref="AA627:AA629"/>
    <mergeCell ref="AB627:AB629"/>
    <mergeCell ref="AC627:AC629"/>
    <mergeCell ref="W617:W620"/>
    <mergeCell ref="Q611:Q613"/>
    <mergeCell ref="N604:N606"/>
    <mergeCell ref="O601:O603"/>
    <mergeCell ref="N598:N600"/>
    <mergeCell ref="G607:G610"/>
    <mergeCell ref="H561:H563"/>
    <mergeCell ref="H564:H567"/>
    <mergeCell ref="N559:N560"/>
    <mergeCell ref="X559:X560"/>
    <mergeCell ref="AE508:AE510"/>
    <mergeCell ref="Z586:Z589"/>
    <mergeCell ref="O590:O591"/>
    <mergeCell ref="X574:X575"/>
    <mergeCell ref="Y580:Y582"/>
    <mergeCell ref="Z583:Z585"/>
    <mergeCell ref="AA583:AA585"/>
    <mergeCell ref="U699:U702"/>
    <mergeCell ref="U653:U655"/>
    <mergeCell ref="P640:P643"/>
    <mergeCell ref="P656:P659"/>
    <mergeCell ref="R656:R659"/>
    <mergeCell ref="T656:T659"/>
    <mergeCell ref="S681:S683"/>
    <mergeCell ref="U684:U686"/>
    <mergeCell ref="T684:T686"/>
    <mergeCell ref="Q706:Q708"/>
    <mergeCell ref="T716:T718"/>
    <mergeCell ref="X725:X727"/>
    <mergeCell ref="X693:X695"/>
    <mergeCell ref="Q719:Q721"/>
    <mergeCell ref="X719:X721"/>
    <mergeCell ref="T713:T715"/>
    <mergeCell ref="U713:U715"/>
    <mergeCell ref="R647:R649"/>
    <mergeCell ref="R687:R689"/>
    <mergeCell ref="Q690:Q692"/>
    <mergeCell ref="R690:R692"/>
    <mergeCell ref="R653:R655"/>
    <mergeCell ref="X590:X591"/>
    <mergeCell ref="T640:T643"/>
    <mergeCell ref="S640:S643"/>
    <mergeCell ref="U664:U666"/>
    <mergeCell ref="P713:P715"/>
    <mergeCell ref="S667:S669"/>
    <mergeCell ref="P687:P689"/>
    <mergeCell ref="T687:T689"/>
    <mergeCell ref="S684:S686"/>
    <mergeCell ref="S687:S689"/>
    <mergeCell ref="Q725:Q727"/>
    <mergeCell ref="P614:P616"/>
    <mergeCell ref="P607:P610"/>
    <mergeCell ref="W633:W635"/>
    <mergeCell ref="X633:X635"/>
    <mergeCell ref="Q633:Q635"/>
    <mergeCell ref="W693:W695"/>
    <mergeCell ref="P716:P718"/>
    <mergeCell ref="Q716:Q718"/>
    <mergeCell ref="T624:T626"/>
    <mergeCell ref="U624:U626"/>
    <mergeCell ref="V624:V626"/>
    <mergeCell ref="W624:W626"/>
    <mergeCell ref="X624:X626"/>
    <mergeCell ref="V713:V715"/>
    <mergeCell ref="W713:W715"/>
    <mergeCell ref="P719:P721"/>
    <mergeCell ref="P725:P727"/>
    <mergeCell ref="U607:U610"/>
    <mergeCell ref="P611:P613"/>
    <mergeCell ref="S653:S655"/>
    <mergeCell ref="R640:R643"/>
    <mergeCell ref="W640:W643"/>
    <mergeCell ref="W687:W689"/>
    <mergeCell ref="S699:S702"/>
    <mergeCell ref="T699:T702"/>
    <mergeCell ref="R592:R594"/>
    <mergeCell ref="Q703:Q705"/>
    <mergeCell ref="T709:T712"/>
    <mergeCell ref="Q687:Q689"/>
    <mergeCell ref="P722:P724"/>
    <mergeCell ref="Q709:Q712"/>
    <mergeCell ref="W792:W795"/>
    <mergeCell ref="W725:W727"/>
    <mergeCell ref="C595:C597"/>
    <mergeCell ref="D574:D575"/>
    <mergeCell ref="W636:W639"/>
    <mergeCell ref="V636:V639"/>
    <mergeCell ref="V633:V635"/>
    <mergeCell ref="E576:E579"/>
    <mergeCell ref="F576:F579"/>
    <mergeCell ref="C604:C606"/>
    <mergeCell ref="C553:C555"/>
    <mergeCell ref="C549:C552"/>
    <mergeCell ref="C576:C579"/>
    <mergeCell ref="C559:C560"/>
    <mergeCell ref="C561:C563"/>
    <mergeCell ref="E614:E616"/>
    <mergeCell ref="D598:D600"/>
    <mergeCell ref="E598:E600"/>
    <mergeCell ref="G614:G616"/>
    <mergeCell ref="W590:W591"/>
    <mergeCell ref="R614:R616"/>
    <mergeCell ref="E556:E558"/>
    <mergeCell ref="P568:P570"/>
    <mergeCell ref="T556:T558"/>
    <mergeCell ref="P556:P558"/>
    <mergeCell ref="T592:T594"/>
    <mergeCell ref="F592:F594"/>
    <mergeCell ref="U583:U585"/>
    <mergeCell ref="U576:U579"/>
    <mergeCell ref="N627:N629"/>
    <mergeCell ref="N601:N603"/>
    <mergeCell ref="T614:T616"/>
    <mergeCell ref="Q556:Q558"/>
    <mergeCell ref="O611:O613"/>
    <mergeCell ref="S556:S558"/>
    <mergeCell ref="U559:U560"/>
    <mergeCell ref="U598:U600"/>
    <mergeCell ref="T559:T560"/>
    <mergeCell ref="S580:S582"/>
    <mergeCell ref="F627:F629"/>
    <mergeCell ref="N614:N616"/>
    <mergeCell ref="O614:O616"/>
    <mergeCell ref="R630:R632"/>
    <mergeCell ref="S630:S632"/>
    <mergeCell ref="W592:W594"/>
    <mergeCell ref="S576:S579"/>
    <mergeCell ref="D568:D570"/>
    <mergeCell ref="E568:E570"/>
    <mergeCell ref="R568:R570"/>
    <mergeCell ref="Q576:Q579"/>
    <mergeCell ref="O595:O597"/>
    <mergeCell ref="H549:H552"/>
    <mergeCell ref="P553:P555"/>
    <mergeCell ref="U746:U748"/>
    <mergeCell ref="V746:V748"/>
    <mergeCell ref="W746:W748"/>
    <mergeCell ref="N611:N613"/>
    <mergeCell ref="O656:O659"/>
    <mergeCell ref="N650:N652"/>
    <mergeCell ref="I667:I669"/>
    <mergeCell ref="J667:J669"/>
    <mergeCell ref="G709:G712"/>
    <mergeCell ref="G740:G742"/>
    <mergeCell ref="S716:S718"/>
    <mergeCell ref="R728:R730"/>
    <mergeCell ref="V827:V829"/>
    <mergeCell ref="S762:S764"/>
    <mergeCell ref="W736:W739"/>
    <mergeCell ref="V821:V823"/>
    <mergeCell ref="P781:P783"/>
    <mergeCell ref="I840:I842"/>
    <mergeCell ref="I808:I810"/>
    <mergeCell ref="I833:I836"/>
    <mergeCell ref="S755:S758"/>
    <mergeCell ref="V798:V800"/>
    <mergeCell ref="O824:O826"/>
    <mergeCell ref="O827:O829"/>
    <mergeCell ref="V784:V785"/>
    <mergeCell ref="O804:O807"/>
    <mergeCell ref="T771:T773"/>
    <mergeCell ref="V824:V826"/>
    <mergeCell ref="I821:I823"/>
    <mergeCell ref="P740:P742"/>
    <mergeCell ref="S734:S735"/>
    <mergeCell ref="O740:O742"/>
    <mergeCell ref="O762:O764"/>
    <mergeCell ref="O765:O767"/>
    <mergeCell ref="U762:U764"/>
    <mergeCell ref="V725:V727"/>
    <mergeCell ref="Q752:Q754"/>
    <mergeCell ref="I755:I758"/>
    <mergeCell ref="V768:V770"/>
    <mergeCell ref="U765:U767"/>
    <mergeCell ref="S790:S791"/>
    <mergeCell ref="R768:R770"/>
    <mergeCell ref="I765:I767"/>
    <mergeCell ref="R740:R742"/>
    <mergeCell ref="W818:W820"/>
    <mergeCell ref="V722:V724"/>
    <mergeCell ref="U722:U724"/>
    <mergeCell ref="T722:T724"/>
    <mergeCell ref="W786:W789"/>
    <mergeCell ref="Q830:Q832"/>
    <mergeCell ref="Q768:Q770"/>
    <mergeCell ref="P752:P754"/>
    <mergeCell ref="Q804:Q807"/>
    <mergeCell ref="I801:I803"/>
    <mergeCell ref="I811:I813"/>
    <mergeCell ref="S781:S783"/>
    <mergeCell ref="S768:S770"/>
    <mergeCell ref="P814:P817"/>
    <mergeCell ref="S824:S826"/>
    <mergeCell ref="Q827:Q829"/>
    <mergeCell ref="R827:R829"/>
    <mergeCell ref="S827:S829"/>
    <mergeCell ref="Q731:Q733"/>
    <mergeCell ref="W762:W764"/>
    <mergeCell ref="N768:N770"/>
    <mergeCell ref="T824:T826"/>
    <mergeCell ref="U821:U823"/>
    <mergeCell ref="T814:T817"/>
    <mergeCell ref="S801:S803"/>
    <mergeCell ref="U811:U813"/>
    <mergeCell ref="L936:L938"/>
    <mergeCell ref="R821:R823"/>
    <mergeCell ref="S821:S823"/>
    <mergeCell ref="R719:R721"/>
    <mergeCell ref="P749:P751"/>
    <mergeCell ref="P833:P836"/>
    <mergeCell ref="Q833:Q836"/>
    <mergeCell ref="R833:R836"/>
    <mergeCell ref="P882:P884"/>
    <mergeCell ref="T827:T829"/>
    <mergeCell ref="U827:U829"/>
    <mergeCell ref="P827:P829"/>
    <mergeCell ref="U814:U817"/>
    <mergeCell ref="X936:X938"/>
    <mergeCell ref="X910:X912"/>
    <mergeCell ref="Q843:Q845"/>
    <mergeCell ref="O843:O845"/>
    <mergeCell ref="N894:N896"/>
    <mergeCell ref="P849:P851"/>
    <mergeCell ref="T840:T842"/>
    <mergeCell ref="U840:U842"/>
    <mergeCell ref="R888:R890"/>
    <mergeCell ref="R824:R826"/>
    <mergeCell ref="O846:O848"/>
    <mergeCell ref="S843:S845"/>
    <mergeCell ref="N752:N754"/>
    <mergeCell ref="T888:T890"/>
    <mergeCell ref="O849:O851"/>
    <mergeCell ref="N719:N721"/>
    <mergeCell ref="N814:N817"/>
    <mergeCell ref="P771:P773"/>
    <mergeCell ref="N713:N715"/>
    <mergeCell ref="V904:V906"/>
    <mergeCell ref="U716:U718"/>
    <mergeCell ref="V716:V718"/>
    <mergeCell ref="O790:O791"/>
    <mergeCell ref="V849:V851"/>
    <mergeCell ref="U849:U851"/>
    <mergeCell ref="X904:X906"/>
    <mergeCell ref="W740:W742"/>
    <mergeCell ref="T792:T795"/>
    <mergeCell ref="U792:U795"/>
    <mergeCell ref="V792:V795"/>
    <mergeCell ref="W722:W724"/>
    <mergeCell ref="P907:P909"/>
    <mergeCell ref="V917:V919"/>
    <mergeCell ref="N762:N764"/>
    <mergeCell ref="W765:W767"/>
    <mergeCell ref="N792:N795"/>
    <mergeCell ref="R716:R718"/>
    <mergeCell ref="P917:P919"/>
    <mergeCell ref="Q917:Q919"/>
    <mergeCell ref="R917:R919"/>
    <mergeCell ref="S917:S919"/>
    <mergeCell ref="T917:T919"/>
    <mergeCell ref="U917:U919"/>
    <mergeCell ref="T936:T938"/>
    <mergeCell ref="X722:X724"/>
    <mergeCell ref="W771:W773"/>
    <mergeCell ref="V728:V730"/>
    <mergeCell ref="W798:W800"/>
    <mergeCell ref="R830:R832"/>
    <mergeCell ref="U796:U797"/>
    <mergeCell ref="Q859:Q861"/>
    <mergeCell ref="R979:R981"/>
    <mergeCell ref="P982:P984"/>
    <mergeCell ref="T956:T957"/>
    <mergeCell ref="W979:W981"/>
    <mergeCell ref="X948:X950"/>
    <mergeCell ref="X824:X826"/>
    <mergeCell ref="X843:X845"/>
    <mergeCell ref="X830:X832"/>
    <mergeCell ref="Q849:Q851"/>
    <mergeCell ref="S849:S851"/>
    <mergeCell ref="P846:P848"/>
    <mergeCell ref="R865:R868"/>
    <mergeCell ref="R859:R861"/>
    <mergeCell ref="S859:S861"/>
    <mergeCell ref="T859:T861"/>
    <mergeCell ref="U859:U861"/>
    <mergeCell ref="V859:V861"/>
    <mergeCell ref="U888:U890"/>
    <mergeCell ref="Q907:Q909"/>
    <mergeCell ref="X827:X829"/>
    <mergeCell ref="S953:S955"/>
    <mergeCell ref="X840:X842"/>
    <mergeCell ref="X929:X932"/>
    <mergeCell ref="U948:U950"/>
    <mergeCell ref="U929:U932"/>
    <mergeCell ref="U968:U971"/>
    <mergeCell ref="T985:T987"/>
    <mergeCell ref="S975:S978"/>
    <mergeCell ref="T975:T978"/>
    <mergeCell ref="U975:U978"/>
    <mergeCell ref="Q953:Q955"/>
    <mergeCell ref="T885:T887"/>
    <mergeCell ref="S891:S893"/>
    <mergeCell ref="T933:T935"/>
    <mergeCell ref="R939:R940"/>
    <mergeCell ref="R982:R984"/>
    <mergeCell ref="W907:W909"/>
    <mergeCell ref="U965:U967"/>
    <mergeCell ref="V840:V842"/>
    <mergeCell ref="U843:U845"/>
    <mergeCell ref="T972:T974"/>
    <mergeCell ref="U972:U974"/>
    <mergeCell ref="W953:W955"/>
    <mergeCell ref="X953:X955"/>
    <mergeCell ref="V920:V922"/>
    <mergeCell ref="W852:W855"/>
    <mergeCell ref="X933:X935"/>
    <mergeCell ref="X941:X944"/>
    <mergeCell ref="X894:X896"/>
    <mergeCell ref="U897:U899"/>
    <mergeCell ref="Q846:Q848"/>
    <mergeCell ref="U830:U832"/>
    <mergeCell ref="S945:S947"/>
    <mergeCell ref="S948:S950"/>
    <mergeCell ref="T910:T912"/>
    <mergeCell ref="V948:V950"/>
    <mergeCell ref="V953:V955"/>
    <mergeCell ref="U939:U940"/>
    <mergeCell ref="T953:T955"/>
    <mergeCell ref="U882:U884"/>
    <mergeCell ref="U852:U855"/>
    <mergeCell ref="S979:S981"/>
    <mergeCell ref="P865:P868"/>
    <mergeCell ref="Q865:Q868"/>
    <mergeCell ref="S965:S967"/>
    <mergeCell ref="W956:W957"/>
    <mergeCell ref="X956:X957"/>
    <mergeCell ref="N958:N961"/>
    <mergeCell ref="N1034:N1037"/>
    <mergeCell ref="O1034:O1037"/>
    <mergeCell ref="H998:H1000"/>
    <mergeCell ref="N1007:N1009"/>
    <mergeCell ref="N1019:N1021"/>
    <mergeCell ref="N1022:N1024"/>
    <mergeCell ref="F1019:F1021"/>
    <mergeCell ref="G994:G997"/>
    <mergeCell ref="F1007:F1009"/>
    <mergeCell ref="X985:X987"/>
    <mergeCell ref="S1022:S1024"/>
    <mergeCell ref="T1022:T1024"/>
    <mergeCell ref="R1019:R1021"/>
    <mergeCell ref="S1019:S1021"/>
    <mergeCell ref="T1019:T1021"/>
    <mergeCell ref="V985:V987"/>
    <mergeCell ref="V972:V974"/>
    <mergeCell ref="F933:F935"/>
    <mergeCell ref="I985:I987"/>
    <mergeCell ref="N985:N987"/>
    <mergeCell ref="N939:N940"/>
    <mergeCell ref="O939:O940"/>
    <mergeCell ref="P956:P957"/>
    <mergeCell ref="Q956:Q957"/>
    <mergeCell ref="R956:R957"/>
    <mergeCell ref="F1016:F1018"/>
    <mergeCell ref="S933:S935"/>
    <mergeCell ref="P991:P993"/>
    <mergeCell ref="Q1028:Q1030"/>
    <mergeCell ref="W1016:W1018"/>
    <mergeCell ref="P1019:P1021"/>
    <mergeCell ref="P994:P997"/>
    <mergeCell ref="P1001:P1003"/>
    <mergeCell ref="G1007:G1009"/>
    <mergeCell ref="P1007:P1009"/>
    <mergeCell ref="F1025:F1027"/>
    <mergeCell ref="G1025:G1027"/>
    <mergeCell ref="F1022:F1024"/>
    <mergeCell ref="P1034:P1037"/>
    <mergeCell ref="T1031:T1033"/>
    <mergeCell ref="H1007:H1009"/>
    <mergeCell ref="V1019:V1021"/>
    <mergeCell ref="Q1034:Q1037"/>
    <mergeCell ref="R1034:R1037"/>
    <mergeCell ref="N1016:N1018"/>
    <mergeCell ref="N1001:N1003"/>
    <mergeCell ref="O1001:O1003"/>
    <mergeCell ref="O1007:O1009"/>
    <mergeCell ref="P1013:P1015"/>
    <mergeCell ref="X965:X967"/>
    <mergeCell ref="U958:U961"/>
    <mergeCell ref="V958:V961"/>
    <mergeCell ref="U945:U947"/>
    <mergeCell ref="V962:V964"/>
    <mergeCell ref="T982:T984"/>
    <mergeCell ref="V965:V967"/>
    <mergeCell ref="T962:T964"/>
    <mergeCell ref="U956:U957"/>
    <mergeCell ref="R985:R987"/>
    <mergeCell ref="S985:S987"/>
    <mergeCell ref="E1126:E1129"/>
    <mergeCell ref="H1102:H1105"/>
    <mergeCell ref="I1102:I1105"/>
    <mergeCell ref="N1102:N1105"/>
    <mergeCell ref="O1102:O1105"/>
    <mergeCell ref="V1102:V1105"/>
    <mergeCell ref="O1130:O1132"/>
    <mergeCell ref="E1054:E1056"/>
    <mergeCell ref="B1133:B1135"/>
    <mergeCell ref="C1133:C1135"/>
    <mergeCell ref="G1133:G1135"/>
    <mergeCell ref="H1133:H1135"/>
    <mergeCell ref="D1133:D1135"/>
    <mergeCell ref="U1077:U1079"/>
    <mergeCell ref="V1038:V1040"/>
    <mergeCell ref="X1019:X1021"/>
    <mergeCell ref="W1028:W1030"/>
    <mergeCell ref="X1102:X1105"/>
    <mergeCell ref="U1074:U1076"/>
    <mergeCell ref="V1074:V1076"/>
    <mergeCell ref="U1057:U1060"/>
    <mergeCell ref="V1057:V1060"/>
    <mergeCell ref="O1019:O1021"/>
    <mergeCell ref="R1038:R1040"/>
    <mergeCell ref="W1047:W1049"/>
    <mergeCell ref="Q1054:Q1056"/>
    <mergeCell ref="N1074:N1076"/>
    <mergeCell ref="O1074:O1076"/>
    <mergeCell ref="S1080:S1082"/>
    <mergeCell ref="W1025:W1027"/>
    <mergeCell ref="V1070:V1073"/>
    <mergeCell ref="X1050:X1053"/>
    <mergeCell ref="P1038:P1040"/>
    <mergeCell ref="I1126:I1129"/>
    <mergeCell ref="I1130:I1132"/>
    <mergeCell ref="U1019:U1021"/>
    <mergeCell ref="B1047:B1049"/>
    <mergeCell ref="B1044:B1046"/>
    <mergeCell ref="C1044:C1046"/>
    <mergeCell ref="D1044:D1046"/>
    <mergeCell ref="E1044:E1046"/>
    <mergeCell ref="F1044:F1046"/>
    <mergeCell ref="G1044:G1046"/>
    <mergeCell ref="H1044:H1046"/>
    <mergeCell ref="I1044:I1046"/>
    <mergeCell ref="G1047:G1049"/>
    <mergeCell ref="H1047:H1049"/>
    <mergeCell ref="O1041:O1043"/>
    <mergeCell ref="B1057:B1060"/>
    <mergeCell ref="D1047:D1049"/>
    <mergeCell ref="H1050:H1053"/>
    <mergeCell ref="P1074:P1076"/>
    <mergeCell ref="S1064:S1066"/>
    <mergeCell ref="Q1038:Q1040"/>
    <mergeCell ref="C1070:C1073"/>
    <mergeCell ref="D1070:D1073"/>
    <mergeCell ref="E1070:E1073"/>
    <mergeCell ref="F1070:F1073"/>
    <mergeCell ref="G1067:G1069"/>
    <mergeCell ref="R1067:R1069"/>
    <mergeCell ref="V1067:V1069"/>
    <mergeCell ref="B1038:B1040"/>
    <mergeCell ref="B1031:B1033"/>
    <mergeCell ref="B1034:B1037"/>
    <mergeCell ref="B1022:B1024"/>
    <mergeCell ref="G1057:G1060"/>
    <mergeCell ref="H1057:H1060"/>
    <mergeCell ref="I1057:I1060"/>
    <mergeCell ref="N1057:N1060"/>
    <mergeCell ref="I1028:I1030"/>
    <mergeCell ref="F1038:F1040"/>
    <mergeCell ref="G1038:G1040"/>
    <mergeCell ref="I1050:I1053"/>
    <mergeCell ref="O1038:O1040"/>
    <mergeCell ref="C1047:C1049"/>
    <mergeCell ref="G1054:G1056"/>
    <mergeCell ref="B1050:B1053"/>
    <mergeCell ref="D1038:D1040"/>
    <mergeCell ref="N1038:N1040"/>
    <mergeCell ref="E1031:E1033"/>
    <mergeCell ref="F1031:F1033"/>
    <mergeCell ref="G1031:G1033"/>
    <mergeCell ref="H1031:H1033"/>
    <mergeCell ref="O1057:O1060"/>
    <mergeCell ref="R1136:R1138"/>
    <mergeCell ref="U1139:U1141"/>
    <mergeCell ref="W1093:W1095"/>
    <mergeCell ref="W1136:W1138"/>
    <mergeCell ref="W1123:W1125"/>
    <mergeCell ref="X1123:X1125"/>
    <mergeCell ref="D1106:D1108"/>
    <mergeCell ref="E1106:E1108"/>
    <mergeCell ref="F1106:F1108"/>
    <mergeCell ref="G1106:G1108"/>
    <mergeCell ref="P1106:P1108"/>
    <mergeCell ref="Q1106:Q1108"/>
    <mergeCell ref="P1139:P1141"/>
    <mergeCell ref="Q1133:Q1135"/>
    <mergeCell ref="R1133:R1135"/>
    <mergeCell ref="R1126:R1129"/>
    <mergeCell ref="W1074:W1076"/>
    <mergeCell ref="X1074:X1076"/>
    <mergeCell ref="X1087:X1089"/>
    <mergeCell ref="X1057:X1060"/>
    <mergeCell ref="N1119:N1122"/>
    <mergeCell ref="O1119:O1122"/>
    <mergeCell ref="P1119:P1122"/>
    <mergeCell ref="Q1119:Q1122"/>
    <mergeCell ref="R1119:R1122"/>
    <mergeCell ref="S1119:S1122"/>
    <mergeCell ref="T1119:T1122"/>
    <mergeCell ref="U1119:U1122"/>
    <mergeCell ref="V1119:V1122"/>
    <mergeCell ref="W1119:W1122"/>
    <mergeCell ref="X1119:X1122"/>
    <mergeCell ref="O1112:O1115"/>
    <mergeCell ref="P1112:P1115"/>
    <mergeCell ref="Q1112:Q1115"/>
    <mergeCell ref="R1112:R1115"/>
    <mergeCell ref="S1112:S1115"/>
    <mergeCell ref="S1038:S1040"/>
    <mergeCell ref="T1038:T1040"/>
    <mergeCell ref="T1034:T1037"/>
    <mergeCell ref="V1047:V1049"/>
    <mergeCell ref="P1116:P1118"/>
    <mergeCell ref="V1022:V1024"/>
    <mergeCell ref="T1025:T1027"/>
    <mergeCell ref="D1130:D1132"/>
    <mergeCell ref="C323:C325"/>
    <mergeCell ref="D323:D325"/>
    <mergeCell ref="E323:E325"/>
    <mergeCell ref="C329:C331"/>
    <mergeCell ref="F332:F335"/>
    <mergeCell ref="G332:G335"/>
    <mergeCell ref="H332:H335"/>
    <mergeCell ref="E355:E357"/>
    <mergeCell ref="G364:G366"/>
    <mergeCell ref="H364:H366"/>
    <mergeCell ref="P364:P366"/>
    <mergeCell ref="C342:C344"/>
    <mergeCell ref="C352:C354"/>
    <mergeCell ref="H447:H449"/>
    <mergeCell ref="G436:G438"/>
    <mergeCell ref="R424:R426"/>
    <mergeCell ref="T404:T407"/>
    <mergeCell ref="T450:T452"/>
    <mergeCell ref="R404:R407"/>
    <mergeCell ref="S427:S429"/>
    <mergeCell ref="S408:S410"/>
    <mergeCell ref="R433:R435"/>
    <mergeCell ref="D430:D432"/>
    <mergeCell ref="E430:E432"/>
    <mergeCell ref="H443:H446"/>
    <mergeCell ref="G433:G435"/>
    <mergeCell ref="H439:H442"/>
    <mergeCell ref="F450:F452"/>
    <mergeCell ref="G424:G426"/>
    <mergeCell ref="H424:H426"/>
    <mergeCell ref="D404:D407"/>
    <mergeCell ref="E404:E407"/>
    <mergeCell ref="F404:F407"/>
    <mergeCell ref="T358:T360"/>
    <mergeCell ref="C398:C400"/>
    <mergeCell ref="D398:D400"/>
    <mergeCell ref="D427:D429"/>
    <mergeCell ref="E345:E347"/>
    <mergeCell ref="D326:D328"/>
    <mergeCell ref="C326:C328"/>
    <mergeCell ref="S392:S394"/>
    <mergeCell ref="N323:N325"/>
    <mergeCell ref="R355:R357"/>
    <mergeCell ref="E421:E423"/>
    <mergeCell ref="E395:E397"/>
    <mergeCell ref="T398:T400"/>
    <mergeCell ref="S379:S382"/>
    <mergeCell ref="C408:C410"/>
    <mergeCell ref="O421:O423"/>
    <mergeCell ref="T370:T372"/>
    <mergeCell ref="Q421:Q423"/>
    <mergeCell ref="I436:I438"/>
    <mergeCell ref="T443:T446"/>
    <mergeCell ref="S447:S449"/>
    <mergeCell ref="P450:P452"/>
    <mergeCell ref="S433:S435"/>
    <mergeCell ref="F436:F438"/>
    <mergeCell ref="Q450:Q452"/>
    <mergeCell ref="S376:S378"/>
    <mergeCell ref="G401:G403"/>
    <mergeCell ref="I411:I413"/>
    <mergeCell ref="N411:N413"/>
    <mergeCell ref="O411:O413"/>
    <mergeCell ref="C358:C360"/>
    <mergeCell ref="E329:E331"/>
    <mergeCell ref="D345:D347"/>
    <mergeCell ref="E348:E351"/>
    <mergeCell ref="G329:G331"/>
    <mergeCell ref="P379:P382"/>
    <mergeCell ref="P389:P391"/>
    <mergeCell ref="N316:N319"/>
    <mergeCell ref="O316:O319"/>
    <mergeCell ref="P316:P319"/>
    <mergeCell ref="Q316:Q319"/>
    <mergeCell ref="P398:P400"/>
    <mergeCell ref="E311:E312"/>
    <mergeCell ref="J313:J314"/>
    <mergeCell ref="H329:H331"/>
    <mergeCell ref="I329:I331"/>
    <mergeCell ref="U1087:U1089"/>
    <mergeCell ref="V1087:V1089"/>
    <mergeCell ref="T1064:T1066"/>
    <mergeCell ref="U1064:U1066"/>
    <mergeCell ref="Q929:Q932"/>
    <mergeCell ref="Q941:Q944"/>
    <mergeCell ref="R941:R944"/>
    <mergeCell ref="R929:R932"/>
    <mergeCell ref="V1028:V1030"/>
    <mergeCell ref="V1007:V1009"/>
    <mergeCell ref="P904:P906"/>
    <mergeCell ref="U1028:U1030"/>
    <mergeCell ref="S1010:S1012"/>
    <mergeCell ref="T1001:T1003"/>
    <mergeCell ref="U1001:U1003"/>
    <mergeCell ref="V900:V903"/>
    <mergeCell ref="O945:O947"/>
    <mergeCell ref="O936:O938"/>
    <mergeCell ref="V852:V855"/>
    <mergeCell ref="P1077:P1079"/>
    <mergeCell ref="P1022:P1024"/>
    <mergeCell ref="Q1022:Q1024"/>
    <mergeCell ref="U907:U909"/>
    <mergeCell ref="Q897:Q899"/>
    <mergeCell ref="P897:P899"/>
    <mergeCell ref="R920:R922"/>
    <mergeCell ref="H920:H922"/>
    <mergeCell ref="I920:I922"/>
    <mergeCell ref="N920:N922"/>
    <mergeCell ref="O920:O922"/>
    <mergeCell ref="H968:H971"/>
    <mergeCell ref="Q979:Q981"/>
    <mergeCell ref="P1041:P1043"/>
    <mergeCell ref="N1070:N1073"/>
    <mergeCell ref="O1070:O1073"/>
    <mergeCell ref="P1070:P1073"/>
    <mergeCell ref="Q1070:Q1073"/>
    <mergeCell ref="I900:I903"/>
    <mergeCell ref="Q882:Q884"/>
    <mergeCell ref="R882:R884"/>
    <mergeCell ref="Q885:Q887"/>
    <mergeCell ref="N852:N855"/>
    <mergeCell ref="O852:O855"/>
    <mergeCell ref="P856:P858"/>
    <mergeCell ref="T882:T884"/>
    <mergeCell ref="F885:F887"/>
    <mergeCell ref="D904:D906"/>
    <mergeCell ref="E904:E906"/>
    <mergeCell ref="D982:D984"/>
    <mergeCell ref="B427:B429"/>
    <mergeCell ref="S436:S438"/>
    <mergeCell ref="S439:S442"/>
    <mergeCell ref="E439:E442"/>
    <mergeCell ref="F439:F442"/>
    <mergeCell ref="G439:G442"/>
    <mergeCell ref="C439:C442"/>
    <mergeCell ref="E436:E438"/>
    <mergeCell ref="H430:H432"/>
    <mergeCell ref="B408:B410"/>
    <mergeCell ref="F427:F429"/>
    <mergeCell ref="B424:B426"/>
    <mergeCell ref="P427:P429"/>
    <mergeCell ref="C364:C366"/>
    <mergeCell ref="C386:C388"/>
    <mergeCell ref="G339:G341"/>
    <mergeCell ref="H339:H341"/>
    <mergeCell ref="P332:P335"/>
    <mergeCell ref="Q332:Q335"/>
    <mergeCell ref="Q336:Q338"/>
    <mergeCell ref="Q345:Q347"/>
    <mergeCell ref="I443:I446"/>
    <mergeCell ref="N443:N446"/>
    <mergeCell ref="N398:N400"/>
    <mergeCell ref="P430:P432"/>
    <mergeCell ref="I336:I338"/>
    <mergeCell ref="I389:I391"/>
    <mergeCell ref="I345:I347"/>
    <mergeCell ref="F379:F382"/>
    <mergeCell ref="I373:I375"/>
    <mergeCell ref="O427:O429"/>
    <mergeCell ref="D355:D357"/>
    <mergeCell ref="E386:E388"/>
    <mergeCell ref="O373:O375"/>
    <mergeCell ref="G386:G388"/>
    <mergeCell ref="E392:E394"/>
    <mergeCell ref="D352:D354"/>
    <mergeCell ref="E352:E354"/>
    <mergeCell ref="F352:F354"/>
    <mergeCell ref="F411:F413"/>
    <mergeCell ref="G411:G413"/>
    <mergeCell ref="H411:H413"/>
    <mergeCell ref="O348:O351"/>
    <mergeCell ref="Q395:Q397"/>
    <mergeCell ref="P401:P403"/>
    <mergeCell ref="Q404:Q407"/>
    <mergeCell ref="F355:F357"/>
    <mergeCell ref="G355:G357"/>
    <mergeCell ref="F389:F391"/>
    <mergeCell ref="H355:H357"/>
    <mergeCell ref="F367:F369"/>
    <mergeCell ref="G367:G369"/>
    <mergeCell ref="H367:H369"/>
    <mergeCell ref="B389:B391"/>
    <mergeCell ref="B392:B394"/>
    <mergeCell ref="B358:B360"/>
    <mergeCell ref="D358:D360"/>
    <mergeCell ref="E358:E360"/>
    <mergeCell ref="F358:F360"/>
    <mergeCell ref="F408:F410"/>
    <mergeCell ref="F345:F347"/>
    <mergeCell ref="B439:B442"/>
    <mergeCell ref="B443:B446"/>
    <mergeCell ref="P439:P442"/>
    <mergeCell ref="G326:G328"/>
    <mergeCell ref="H326:H328"/>
    <mergeCell ref="F329:F331"/>
    <mergeCell ref="T367:T369"/>
    <mergeCell ref="T348:T351"/>
    <mergeCell ref="O401:O403"/>
    <mergeCell ref="I395:I397"/>
    <mergeCell ref="R367:R369"/>
    <mergeCell ref="R339:R341"/>
    <mergeCell ref="P342:P344"/>
    <mergeCell ref="O339:O341"/>
    <mergeCell ref="H408:H410"/>
    <mergeCell ref="S424:S426"/>
    <mergeCell ref="F424:F426"/>
    <mergeCell ref="I421:I423"/>
    <mergeCell ref="P421:P423"/>
    <mergeCell ref="E408:E410"/>
    <mergeCell ref="S339:S341"/>
    <mergeCell ref="R398:R400"/>
    <mergeCell ref="P345:P347"/>
    <mergeCell ref="D401:D403"/>
    <mergeCell ref="E401:E403"/>
    <mergeCell ref="N339:N341"/>
    <mergeCell ref="I376:I378"/>
    <mergeCell ref="N376:N378"/>
    <mergeCell ref="O376:O378"/>
    <mergeCell ref="T389:T391"/>
    <mergeCell ref="R373:R375"/>
    <mergeCell ref="N352:N354"/>
    <mergeCell ref="S336:S338"/>
    <mergeCell ref="S398:S400"/>
    <mergeCell ref="N389:N391"/>
    <mergeCell ref="O389:O391"/>
    <mergeCell ref="Q373:Q375"/>
    <mergeCell ref="P329:P331"/>
    <mergeCell ref="F370:F372"/>
    <mergeCell ref="G370:G372"/>
    <mergeCell ref="H370:H372"/>
    <mergeCell ref="I370:I372"/>
    <mergeCell ref="E398:E400"/>
    <mergeCell ref="F398:F400"/>
    <mergeCell ref="G398:G400"/>
    <mergeCell ref="R358:R360"/>
    <mergeCell ref="S358:S360"/>
    <mergeCell ref="F421:F423"/>
    <mergeCell ref="G421:G423"/>
    <mergeCell ref="H421:H423"/>
    <mergeCell ref="R392:R394"/>
    <mergeCell ref="D421:D423"/>
    <mergeCell ref="I424:I426"/>
    <mergeCell ref="P326:P328"/>
    <mergeCell ref="D408:D410"/>
    <mergeCell ref="G408:G410"/>
    <mergeCell ref="R421:R423"/>
    <mergeCell ref="N421:N423"/>
    <mergeCell ref="S345:S347"/>
    <mergeCell ref="S389:S391"/>
    <mergeCell ref="G392:G394"/>
    <mergeCell ref="F336:F338"/>
    <mergeCell ref="F348:F351"/>
    <mergeCell ref="G348:G351"/>
    <mergeCell ref="G373:G375"/>
    <mergeCell ref="H373:H375"/>
    <mergeCell ref="D329:D331"/>
    <mergeCell ref="D376:D378"/>
    <mergeCell ref="C427:C429"/>
    <mergeCell ref="N424:N426"/>
    <mergeCell ref="O424:O426"/>
    <mergeCell ref="C421:C423"/>
    <mergeCell ref="E424:E426"/>
    <mergeCell ref="G427:G429"/>
    <mergeCell ref="H427:H429"/>
    <mergeCell ref="T392:T394"/>
    <mergeCell ref="F364:F366"/>
    <mergeCell ref="E370:E372"/>
    <mergeCell ref="D373:D375"/>
    <mergeCell ref="E373:E375"/>
    <mergeCell ref="B352:B354"/>
    <mergeCell ref="O352:O354"/>
    <mergeCell ref="P352:P354"/>
    <mergeCell ref="Q352:Q354"/>
    <mergeCell ref="N379:N382"/>
    <mergeCell ref="O404:O407"/>
    <mergeCell ref="R395:R397"/>
    <mergeCell ref="B404:B407"/>
    <mergeCell ref="C404:C407"/>
    <mergeCell ref="N408:N410"/>
    <mergeCell ref="O408:O410"/>
    <mergeCell ref="I355:I357"/>
    <mergeCell ref="C395:C397"/>
    <mergeCell ref="D395:D397"/>
    <mergeCell ref="Q401:Q403"/>
    <mergeCell ref="S367:S369"/>
    <mergeCell ref="S370:S372"/>
    <mergeCell ref="B411:B413"/>
    <mergeCell ref="C411:C413"/>
    <mergeCell ref="D411:D413"/>
    <mergeCell ref="E411:E413"/>
    <mergeCell ref="F395:F397"/>
    <mergeCell ref="C401:C403"/>
    <mergeCell ref="G376:G378"/>
    <mergeCell ref="C376:C378"/>
    <mergeCell ref="C373:C375"/>
    <mergeCell ref="Q398:Q400"/>
    <mergeCell ref="N401:N403"/>
    <mergeCell ref="P408:P410"/>
    <mergeCell ref="Q408:Q410"/>
    <mergeCell ref="Q364:Q366"/>
    <mergeCell ref="N364:N366"/>
    <mergeCell ref="Q370:Q372"/>
    <mergeCell ref="D424:D426"/>
    <mergeCell ref="D364:D366"/>
    <mergeCell ref="E364:E366"/>
    <mergeCell ref="D386:D388"/>
    <mergeCell ref="H401:H403"/>
    <mergeCell ref="I401:I403"/>
    <mergeCell ref="I408:I410"/>
    <mergeCell ref="B395:B397"/>
    <mergeCell ref="I367:I369"/>
    <mergeCell ref="F373:F375"/>
    <mergeCell ref="R379:R382"/>
    <mergeCell ref="R389:R391"/>
    <mergeCell ref="E367:E369"/>
    <mergeCell ref="T364:T366"/>
    <mergeCell ref="P392:P394"/>
    <mergeCell ref="P404:P407"/>
    <mergeCell ref="R408:R410"/>
    <mergeCell ref="C424:C426"/>
    <mergeCell ref="C332:C335"/>
    <mergeCell ref="D342:D344"/>
    <mergeCell ref="G342:G344"/>
    <mergeCell ref="H342:H344"/>
    <mergeCell ref="I342:I344"/>
    <mergeCell ref="P339:P341"/>
    <mergeCell ref="C339:C341"/>
    <mergeCell ref="P336:P338"/>
    <mergeCell ref="I364:I366"/>
    <mergeCell ref="I386:I388"/>
    <mergeCell ref="I348:I351"/>
    <mergeCell ref="I339:I341"/>
    <mergeCell ref="I332:I335"/>
    <mergeCell ref="P376:P378"/>
    <mergeCell ref="P348:P351"/>
    <mergeCell ref="B348:B351"/>
    <mergeCell ref="Q386:Q388"/>
    <mergeCell ref="E376:E378"/>
    <mergeCell ref="B370:B372"/>
    <mergeCell ref="R336:R338"/>
    <mergeCell ref="Q339:Q341"/>
    <mergeCell ref="G404:G407"/>
    <mergeCell ref="H336:H338"/>
    <mergeCell ref="R386:R388"/>
    <mergeCell ref="B401:B403"/>
    <mergeCell ref="P386:P388"/>
    <mergeCell ref="B398:B400"/>
    <mergeCell ref="I404:I407"/>
    <mergeCell ref="N395:N397"/>
    <mergeCell ref="P367:P369"/>
    <mergeCell ref="Q367:Q369"/>
    <mergeCell ref="G395:G397"/>
    <mergeCell ref="H395:H397"/>
    <mergeCell ref="O395:O397"/>
    <mergeCell ref="P395:P397"/>
    <mergeCell ref="I398:I400"/>
    <mergeCell ref="F376:F378"/>
    <mergeCell ref="H398:H400"/>
    <mergeCell ref="R376:R378"/>
    <mergeCell ref="H386:H388"/>
    <mergeCell ref="G336:G338"/>
    <mergeCell ref="E332:E335"/>
    <mergeCell ref="N386:N388"/>
    <mergeCell ref="O386:O388"/>
    <mergeCell ref="G352:G354"/>
    <mergeCell ref="H352:H354"/>
    <mergeCell ref="I352:I354"/>
    <mergeCell ref="F392:F394"/>
    <mergeCell ref="H345:H347"/>
    <mergeCell ref="F401:F403"/>
    <mergeCell ref="C336:C338"/>
    <mergeCell ref="D336:D338"/>
    <mergeCell ref="C348:C351"/>
    <mergeCell ref="R345:R347"/>
    <mergeCell ref="H348:H351"/>
    <mergeCell ref="H392:H394"/>
    <mergeCell ref="G389:G391"/>
    <mergeCell ref="H389:H391"/>
    <mergeCell ref="D339:D341"/>
    <mergeCell ref="E339:E341"/>
    <mergeCell ref="E342:E344"/>
    <mergeCell ref="F342:F344"/>
    <mergeCell ref="E336:E338"/>
    <mergeCell ref="D367:D369"/>
    <mergeCell ref="D332:D335"/>
    <mergeCell ref="N329:N331"/>
    <mergeCell ref="G295:G297"/>
    <mergeCell ref="I266:I268"/>
    <mergeCell ref="I289:I291"/>
    <mergeCell ref="B276:B278"/>
    <mergeCell ref="C276:C278"/>
    <mergeCell ref="D276:D278"/>
    <mergeCell ref="E276:E278"/>
    <mergeCell ref="F276:F278"/>
    <mergeCell ref="G276:G278"/>
    <mergeCell ref="C269:C271"/>
    <mergeCell ref="P266:P268"/>
    <mergeCell ref="Q266:Q268"/>
    <mergeCell ref="C272:C275"/>
    <mergeCell ref="B345:B347"/>
    <mergeCell ref="C345:C347"/>
    <mergeCell ref="B339:B341"/>
    <mergeCell ref="B336:B338"/>
    <mergeCell ref="B323:B325"/>
    <mergeCell ref="I392:I394"/>
    <mergeCell ref="E389:E391"/>
    <mergeCell ref="R311:R312"/>
    <mergeCell ref="U379:U382"/>
    <mergeCell ref="R323:R325"/>
    <mergeCell ref="U386:U388"/>
    <mergeCell ref="S386:S388"/>
    <mergeCell ref="D311:D312"/>
    <mergeCell ref="B332:B335"/>
    <mergeCell ref="H379:H382"/>
    <mergeCell ref="I379:I382"/>
    <mergeCell ref="P323:P325"/>
    <mergeCell ref="R326:R328"/>
    <mergeCell ref="E379:E382"/>
    <mergeCell ref="P370:P372"/>
    <mergeCell ref="G379:G382"/>
    <mergeCell ref="B342:B344"/>
    <mergeCell ref="N392:N394"/>
    <mergeCell ref="O392:O394"/>
    <mergeCell ref="H376:H378"/>
    <mergeCell ref="B386:B388"/>
    <mergeCell ref="T339:T341"/>
    <mergeCell ref="U339:U341"/>
    <mergeCell ref="S364:S366"/>
    <mergeCell ref="B367:B369"/>
    <mergeCell ref="C367:C369"/>
    <mergeCell ref="C392:C394"/>
    <mergeCell ref="D392:D394"/>
    <mergeCell ref="B379:B382"/>
    <mergeCell ref="C370:C372"/>
    <mergeCell ref="B316:B319"/>
    <mergeCell ref="C316:C319"/>
    <mergeCell ref="B326:B328"/>
    <mergeCell ref="F316:F319"/>
    <mergeCell ref="C379:C382"/>
    <mergeCell ref="S329:S331"/>
    <mergeCell ref="B364:B366"/>
    <mergeCell ref="B376:B378"/>
    <mergeCell ref="B373:B375"/>
    <mergeCell ref="D379:D382"/>
    <mergeCell ref="C389:C391"/>
    <mergeCell ref="D389:D391"/>
    <mergeCell ref="F386:F388"/>
    <mergeCell ref="D370:D372"/>
    <mergeCell ref="B313:B315"/>
    <mergeCell ref="C313:C315"/>
    <mergeCell ref="B285:B288"/>
    <mergeCell ref="C285:C288"/>
    <mergeCell ref="D285:D288"/>
    <mergeCell ref="E285:E288"/>
    <mergeCell ref="F285:F288"/>
    <mergeCell ref="G285:G288"/>
    <mergeCell ref="H285:H288"/>
    <mergeCell ref="I285:I288"/>
    <mergeCell ref="N285:N288"/>
    <mergeCell ref="O285:O288"/>
    <mergeCell ref="P285:P288"/>
    <mergeCell ref="Q285:Q288"/>
    <mergeCell ref="R285:R288"/>
    <mergeCell ref="S285:S288"/>
    <mergeCell ref="T285:T288"/>
    <mergeCell ref="I279:I281"/>
    <mergeCell ref="T355:T357"/>
    <mergeCell ref="F292:F294"/>
    <mergeCell ref="F339:F341"/>
    <mergeCell ref="G345:G347"/>
    <mergeCell ref="F323:F325"/>
    <mergeCell ref="G323:G325"/>
    <mergeCell ref="G301:G304"/>
    <mergeCell ref="G279:G281"/>
    <mergeCell ref="I305:I307"/>
    <mergeCell ref="R332:R335"/>
    <mergeCell ref="S301:S304"/>
    <mergeCell ref="T301:T304"/>
    <mergeCell ref="P311:P312"/>
    <mergeCell ref="C301:C304"/>
    <mergeCell ref="B292:B294"/>
    <mergeCell ref="B295:B297"/>
    <mergeCell ref="B301:B304"/>
    <mergeCell ref="B298:B300"/>
    <mergeCell ref="P295:P297"/>
    <mergeCell ref="Q295:Q297"/>
    <mergeCell ref="E289:E291"/>
    <mergeCell ref="F289:F291"/>
    <mergeCell ref="F311:F312"/>
    <mergeCell ref="G311:G312"/>
    <mergeCell ref="E316:E319"/>
    <mergeCell ref="S326:S328"/>
    <mergeCell ref="D348:D351"/>
    <mergeCell ref="T326:T328"/>
    <mergeCell ref="C355:C357"/>
    <mergeCell ref="B355:B357"/>
    <mergeCell ref="I323:I325"/>
    <mergeCell ref="Q323:Q325"/>
    <mergeCell ref="H323:H325"/>
    <mergeCell ref="M298:M299"/>
    <mergeCell ref="P279:P281"/>
    <mergeCell ref="O289:O291"/>
    <mergeCell ref="E308:E310"/>
    <mergeCell ref="J298:J299"/>
    <mergeCell ref="Q289:Q291"/>
    <mergeCell ref="R289:R291"/>
    <mergeCell ref="N301:N304"/>
    <mergeCell ref="I326:I328"/>
    <mergeCell ref="E282:E284"/>
    <mergeCell ref="F282:F284"/>
    <mergeCell ref="G282:G284"/>
    <mergeCell ref="H282:H284"/>
    <mergeCell ref="E263:E265"/>
    <mergeCell ref="F263:F265"/>
    <mergeCell ref="B308:B310"/>
    <mergeCell ref="N308:N310"/>
    <mergeCell ref="O308:O310"/>
    <mergeCell ref="P308:P310"/>
    <mergeCell ref="Q308:Q310"/>
    <mergeCell ref="G298:G300"/>
    <mergeCell ref="H298:H300"/>
    <mergeCell ref="S311:S312"/>
    <mergeCell ref="T311:T312"/>
    <mergeCell ref="G316:G319"/>
    <mergeCell ref="H316:H319"/>
    <mergeCell ref="N305:N307"/>
    <mergeCell ref="O305:O307"/>
    <mergeCell ref="T266:T268"/>
    <mergeCell ref="B311:B312"/>
    <mergeCell ref="O269:O271"/>
    <mergeCell ref="P269:P271"/>
    <mergeCell ref="N269:N271"/>
    <mergeCell ref="H272:H275"/>
    <mergeCell ref="O272:O275"/>
    <mergeCell ref="D316:D319"/>
    <mergeCell ref="F305:F307"/>
    <mergeCell ref="G305:G307"/>
    <mergeCell ref="F301:F304"/>
    <mergeCell ref="N279:N281"/>
    <mergeCell ref="O279:O281"/>
    <mergeCell ref="F272:F275"/>
    <mergeCell ref="I298:I300"/>
    <mergeCell ref="Q279:Q281"/>
    <mergeCell ref="D292:D294"/>
    <mergeCell ref="I316:I319"/>
    <mergeCell ref="K313:K314"/>
    <mergeCell ref="L313:L314"/>
    <mergeCell ref="I311:I312"/>
    <mergeCell ref="H292:H294"/>
    <mergeCell ref="M313:M314"/>
    <mergeCell ref="T263:T265"/>
    <mergeCell ref="R269:R271"/>
    <mergeCell ref="P305:P307"/>
    <mergeCell ref="Q305:Q307"/>
    <mergeCell ref="P313:P315"/>
    <mergeCell ref="H263:H265"/>
    <mergeCell ref="I263:I265"/>
    <mergeCell ref="R308:R310"/>
    <mergeCell ref="E269:E271"/>
    <mergeCell ref="D279:D281"/>
    <mergeCell ref="E279:E281"/>
    <mergeCell ref="F279:F281"/>
    <mergeCell ref="E272:E275"/>
    <mergeCell ref="T295:T297"/>
    <mergeCell ref="B272:B275"/>
    <mergeCell ref="G266:G268"/>
    <mergeCell ref="S292:S294"/>
    <mergeCell ref="T292:T294"/>
    <mergeCell ref="K298:K299"/>
    <mergeCell ref="I308:I310"/>
    <mergeCell ref="H305:H307"/>
    <mergeCell ref="H311:H312"/>
    <mergeCell ref="N311:N312"/>
    <mergeCell ref="B282:B284"/>
    <mergeCell ref="C282:C284"/>
    <mergeCell ref="D282:D284"/>
    <mergeCell ref="I282:I284"/>
    <mergeCell ref="H246:H249"/>
    <mergeCell ref="B289:B291"/>
    <mergeCell ref="I295:I297"/>
    <mergeCell ref="D269:D271"/>
    <mergeCell ref="I292:I294"/>
    <mergeCell ref="G308:G310"/>
    <mergeCell ref="H308:H310"/>
    <mergeCell ref="U289:U291"/>
    <mergeCell ref="W272:W275"/>
    <mergeCell ref="Q263:Q265"/>
    <mergeCell ref="S266:S268"/>
    <mergeCell ref="T272:T275"/>
    <mergeCell ref="R272:R275"/>
    <mergeCell ref="S272:S275"/>
    <mergeCell ref="U279:U281"/>
    <mergeCell ref="V279:V281"/>
    <mergeCell ref="C298:C300"/>
    <mergeCell ref="C279:C281"/>
    <mergeCell ref="D301:D304"/>
    <mergeCell ref="L298:L299"/>
    <mergeCell ref="H289:H291"/>
    <mergeCell ref="G289:G291"/>
    <mergeCell ref="H295:H297"/>
    <mergeCell ref="C292:C294"/>
    <mergeCell ref="B266:B268"/>
    <mergeCell ref="C266:C268"/>
    <mergeCell ref="D266:D268"/>
    <mergeCell ref="E266:E268"/>
    <mergeCell ref="B260:B262"/>
    <mergeCell ref="C295:C297"/>
    <mergeCell ref="N263:N265"/>
    <mergeCell ref="O263:O265"/>
    <mergeCell ref="R263:R265"/>
    <mergeCell ref="S263:S265"/>
    <mergeCell ref="O266:O268"/>
    <mergeCell ref="N292:N294"/>
    <mergeCell ref="I301:I304"/>
    <mergeCell ref="G263:G265"/>
    <mergeCell ref="P263:P265"/>
    <mergeCell ref="N298:N300"/>
    <mergeCell ref="O298:O300"/>
    <mergeCell ref="Q298:Q300"/>
    <mergeCell ref="L250:L251"/>
    <mergeCell ref="M250:M251"/>
    <mergeCell ref="E292:E294"/>
    <mergeCell ref="P289:P291"/>
    <mergeCell ref="D272:D275"/>
    <mergeCell ref="B279:B281"/>
    <mergeCell ref="C263:C265"/>
    <mergeCell ref="D263:D265"/>
    <mergeCell ref="B253:B256"/>
    <mergeCell ref="C253:C256"/>
    <mergeCell ref="D253:D256"/>
    <mergeCell ref="E253:E256"/>
    <mergeCell ref="F253:F256"/>
    <mergeCell ref="G253:G256"/>
    <mergeCell ref="H253:H256"/>
    <mergeCell ref="I253:I256"/>
    <mergeCell ref="O253:O256"/>
    <mergeCell ref="P253:P256"/>
    <mergeCell ref="Q253:Q256"/>
    <mergeCell ref="R253:R256"/>
    <mergeCell ref="S253:S256"/>
    <mergeCell ref="I192:I194"/>
    <mergeCell ref="B195:B196"/>
    <mergeCell ref="C195:C196"/>
    <mergeCell ref="D195:D196"/>
    <mergeCell ref="E195:E196"/>
    <mergeCell ref="D138:D141"/>
    <mergeCell ref="E138:E141"/>
    <mergeCell ref="F138:F141"/>
    <mergeCell ref="G138:G141"/>
    <mergeCell ref="H138:H141"/>
    <mergeCell ref="I138:I141"/>
    <mergeCell ref="G135:G137"/>
    <mergeCell ref="N266:N268"/>
    <mergeCell ref="R276:R278"/>
    <mergeCell ref="R316:R319"/>
    <mergeCell ref="R305:R307"/>
    <mergeCell ref="E260:E262"/>
    <mergeCell ref="F269:F271"/>
    <mergeCell ref="H266:H268"/>
    <mergeCell ref="I250:I252"/>
    <mergeCell ref="P272:P275"/>
    <mergeCell ref="Q272:Q275"/>
    <mergeCell ref="F266:F268"/>
    <mergeCell ref="G246:G249"/>
    <mergeCell ref="G221:G223"/>
    <mergeCell ref="B224:B226"/>
    <mergeCell ref="B188:B191"/>
    <mergeCell ref="G240:G242"/>
    <mergeCell ref="H240:H242"/>
    <mergeCell ref="I240:I242"/>
    <mergeCell ref="I243:I245"/>
    <mergeCell ref="B221:B223"/>
    <mergeCell ref="D313:D315"/>
    <mergeCell ref="E313:E315"/>
    <mergeCell ref="F313:F315"/>
    <mergeCell ref="G313:G315"/>
    <mergeCell ref="H313:H315"/>
    <mergeCell ref="I313:I315"/>
    <mergeCell ref="H276:H278"/>
    <mergeCell ref="I272:I275"/>
    <mergeCell ref="E250:E252"/>
    <mergeCell ref="B305:B307"/>
    <mergeCell ref="B217:B220"/>
    <mergeCell ref="C217:C220"/>
    <mergeCell ref="D217:D220"/>
    <mergeCell ref="E217:E220"/>
    <mergeCell ref="F217:F220"/>
    <mergeCell ref="B243:B245"/>
    <mergeCell ref="B246:B249"/>
    <mergeCell ref="G292:G294"/>
    <mergeCell ref="D250:D252"/>
    <mergeCell ref="F243:F245"/>
    <mergeCell ref="G243:G245"/>
    <mergeCell ref="H243:H245"/>
    <mergeCell ref="F260:F262"/>
    <mergeCell ref="C250:C252"/>
    <mergeCell ref="C243:C245"/>
    <mergeCell ref="D243:D245"/>
    <mergeCell ref="H279:H281"/>
    <mergeCell ref="G272:G275"/>
    <mergeCell ref="H301:H304"/>
    <mergeCell ref="F308:F310"/>
    <mergeCell ref="O311:O312"/>
    <mergeCell ref="G260:G262"/>
    <mergeCell ref="C214:C216"/>
    <mergeCell ref="H214:H216"/>
    <mergeCell ref="G214:G216"/>
    <mergeCell ref="F214:F216"/>
    <mergeCell ref="E214:E216"/>
    <mergeCell ref="H269:H271"/>
    <mergeCell ref="C221:C223"/>
    <mergeCell ref="D221:D223"/>
    <mergeCell ref="E221:E223"/>
    <mergeCell ref="I188:I191"/>
    <mergeCell ref="B184:B187"/>
    <mergeCell ref="C184:C187"/>
    <mergeCell ref="D184:D187"/>
    <mergeCell ref="E184:E187"/>
    <mergeCell ref="F184:F187"/>
    <mergeCell ref="G184:G187"/>
    <mergeCell ref="H184:H187"/>
    <mergeCell ref="I184:I187"/>
    <mergeCell ref="D209:D211"/>
    <mergeCell ref="C209:C211"/>
    <mergeCell ref="H209:H211"/>
    <mergeCell ref="G209:G211"/>
    <mergeCell ref="F209:F211"/>
    <mergeCell ref="E209:E211"/>
    <mergeCell ref="B212:B213"/>
    <mergeCell ref="C212:C213"/>
    <mergeCell ref="D212:D213"/>
    <mergeCell ref="B227:B229"/>
    <mergeCell ref="C227:C229"/>
    <mergeCell ref="D227:D229"/>
    <mergeCell ref="E227:E229"/>
    <mergeCell ref="F227:F229"/>
    <mergeCell ref="G227:G229"/>
    <mergeCell ref="H227:H229"/>
    <mergeCell ref="I227:I229"/>
    <mergeCell ref="G250:G252"/>
    <mergeCell ref="H250:H252"/>
    <mergeCell ref="G212:G213"/>
    <mergeCell ref="H212:H213"/>
    <mergeCell ref="E206:E208"/>
    <mergeCell ref="D206:D208"/>
    <mergeCell ref="B263:B265"/>
    <mergeCell ref="G269:G271"/>
    <mergeCell ref="B250:B252"/>
    <mergeCell ref="F206:F208"/>
    <mergeCell ref="G217:G220"/>
    <mergeCell ref="H217:H220"/>
    <mergeCell ref="B214:B216"/>
    <mergeCell ref="D214:D216"/>
    <mergeCell ref="I206:I208"/>
    <mergeCell ref="H206:H208"/>
    <mergeCell ref="G206:G208"/>
    <mergeCell ref="C260:C262"/>
    <mergeCell ref="I260:I262"/>
    <mergeCell ref="C230:C233"/>
    <mergeCell ref="D230:D233"/>
    <mergeCell ref="E230:E233"/>
    <mergeCell ref="F230:F233"/>
    <mergeCell ref="G230:G233"/>
    <mergeCell ref="H230:H233"/>
    <mergeCell ref="I230:I233"/>
    <mergeCell ref="F250:F252"/>
    <mergeCell ref="C246:C249"/>
    <mergeCell ref="I246:I249"/>
    <mergeCell ref="I221:I223"/>
    <mergeCell ref="F224:F226"/>
    <mergeCell ref="D181:D183"/>
    <mergeCell ref="F152:F153"/>
    <mergeCell ref="G152:G153"/>
    <mergeCell ref="H142:H144"/>
    <mergeCell ref="I142:I144"/>
    <mergeCell ref="D178:D180"/>
    <mergeCell ref="B106:B108"/>
    <mergeCell ref="C106:C108"/>
    <mergeCell ref="D106:D108"/>
    <mergeCell ref="G30:G32"/>
    <mergeCell ref="N61:N63"/>
    <mergeCell ref="O61:O63"/>
    <mergeCell ref="B51:B52"/>
    <mergeCell ref="C51:C52"/>
    <mergeCell ref="B174:B175"/>
    <mergeCell ref="C174:C175"/>
    <mergeCell ref="D174:D175"/>
    <mergeCell ref="B203:B205"/>
    <mergeCell ref="C203:C205"/>
    <mergeCell ref="D203:D205"/>
    <mergeCell ref="E203:E205"/>
    <mergeCell ref="F203:F205"/>
    <mergeCell ref="G203:G205"/>
    <mergeCell ref="B206:B208"/>
    <mergeCell ref="B156:B157"/>
    <mergeCell ref="C154:C157"/>
    <mergeCell ref="D154:D157"/>
    <mergeCell ref="E154:E157"/>
    <mergeCell ref="F154:F157"/>
    <mergeCell ref="G154:G157"/>
    <mergeCell ref="H154:H157"/>
    <mergeCell ref="I154:I157"/>
    <mergeCell ref="E39:E41"/>
    <mergeCell ref="F39:F41"/>
    <mergeCell ref="G39:G41"/>
    <mergeCell ref="H39:H41"/>
    <mergeCell ref="E67:E69"/>
    <mergeCell ref="N67:N69"/>
    <mergeCell ref="O67:O69"/>
    <mergeCell ref="F46:F50"/>
    <mergeCell ref="G46:G50"/>
    <mergeCell ref="H46:H50"/>
    <mergeCell ref="I46:I50"/>
    <mergeCell ref="D51:D52"/>
    <mergeCell ref="E51:E52"/>
    <mergeCell ref="N138:N141"/>
    <mergeCell ref="G51:G52"/>
    <mergeCell ref="G121:G123"/>
    <mergeCell ref="L154:L155"/>
    <mergeCell ref="M154:M155"/>
    <mergeCell ref="B135:B137"/>
    <mergeCell ref="N154:N157"/>
    <mergeCell ref="D188:D191"/>
    <mergeCell ref="E188:E191"/>
    <mergeCell ref="F188:F191"/>
    <mergeCell ref="C178:C180"/>
    <mergeCell ref="F181:F183"/>
    <mergeCell ref="B178:B180"/>
    <mergeCell ref="D96:D98"/>
    <mergeCell ref="E96:E98"/>
    <mergeCell ref="B138:B141"/>
    <mergeCell ref="C138:C141"/>
    <mergeCell ref="D142:D144"/>
    <mergeCell ref="E142:E144"/>
    <mergeCell ref="G124:G125"/>
    <mergeCell ref="H124:H125"/>
    <mergeCell ref="G131:G134"/>
    <mergeCell ref="H131:H134"/>
    <mergeCell ref="E127:E130"/>
    <mergeCell ref="F127:F130"/>
    <mergeCell ref="G127:G130"/>
    <mergeCell ref="B127:B130"/>
    <mergeCell ref="C127:C130"/>
    <mergeCell ref="B124:B125"/>
    <mergeCell ref="B131:B134"/>
    <mergeCell ref="B118:B120"/>
    <mergeCell ref="C188:C191"/>
    <mergeCell ref="M145:M146"/>
    <mergeCell ref="K148:K149"/>
    <mergeCell ref="L148:L149"/>
    <mergeCell ref="M148:M149"/>
    <mergeCell ref="N145:N147"/>
    <mergeCell ref="I174:I175"/>
    <mergeCell ref="F171:F173"/>
    <mergeCell ref="G171:G173"/>
    <mergeCell ref="H171:H173"/>
    <mergeCell ref="I171:I173"/>
    <mergeCell ref="F195:F196"/>
    <mergeCell ref="G195:G196"/>
    <mergeCell ref="C192:C194"/>
    <mergeCell ref="D192:D194"/>
    <mergeCell ref="E192:E194"/>
    <mergeCell ref="F192:F194"/>
    <mergeCell ref="G192:G194"/>
    <mergeCell ref="H188:H191"/>
    <mergeCell ref="H127:H130"/>
    <mergeCell ref="I127:I130"/>
    <mergeCell ref="M131:M132"/>
    <mergeCell ref="B145:B147"/>
    <mergeCell ref="C145:C147"/>
    <mergeCell ref="D145:D147"/>
    <mergeCell ref="I165:I167"/>
    <mergeCell ref="F145:F147"/>
    <mergeCell ref="G165:G167"/>
    <mergeCell ref="H165:H167"/>
    <mergeCell ref="F131:F134"/>
    <mergeCell ref="C142:C144"/>
    <mergeCell ref="B181:B183"/>
    <mergeCell ref="C181:C183"/>
    <mergeCell ref="B152:B153"/>
    <mergeCell ref="C152:C153"/>
    <mergeCell ref="D152:D153"/>
    <mergeCell ref="E152:E153"/>
    <mergeCell ref="E165:E167"/>
    <mergeCell ref="C168:C170"/>
    <mergeCell ref="D168:D170"/>
    <mergeCell ref="G145:G147"/>
    <mergeCell ref="H145:H147"/>
    <mergeCell ref="G181:G183"/>
    <mergeCell ref="E178:E180"/>
    <mergeCell ref="F178:F180"/>
    <mergeCell ref="G178:G180"/>
    <mergeCell ref="H178:H180"/>
    <mergeCell ref="F165:F167"/>
    <mergeCell ref="F135:F137"/>
    <mergeCell ref="B192:B194"/>
    <mergeCell ref="B99:B102"/>
    <mergeCell ref="N1234:N1237"/>
    <mergeCell ref="N1238:N1240"/>
    <mergeCell ref="N1189:N1192"/>
    <mergeCell ref="F1181:F1184"/>
    <mergeCell ref="I217:I220"/>
    <mergeCell ref="N209:N211"/>
    <mergeCell ref="I178:I180"/>
    <mergeCell ref="I212:I213"/>
    <mergeCell ref="N243:N245"/>
    <mergeCell ref="H221:H223"/>
    <mergeCell ref="I224:I226"/>
    <mergeCell ref="N224:N226"/>
    <mergeCell ref="I276:I278"/>
    <mergeCell ref="B520:B523"/>
    <mergeCell ref="H517:H519"/>
    <mergeCell ref="C607:C610"/>
    <mergeCell ref="H601:H603"/>
    <mergeCell ref="H604:H606"/>
    <mergeCell ref="B430:B432"/>
    <mergeCell ref="B421:B423"/>
    <mergeCell ref="F433:F435"/>
    <mergeCell ref="B433:B435"/>
    <mergeCell ref="C433:C435"/>
    <mergeCell ref="D433:D435"/>
    <mergeCell ref="C165:C167"/>
    <mergeCell ref="I214:I216"/>
    <mergeCell ref="C311:C312"/>
    <mergeCell ref="B165:B167"/>
    <mergeCell ref="E168:E170"/>
    <mergeCell ref="F168:F170"/>
    <mergeCell ref="G168:G170"/>
    <mergeCell ref="H168:H170"/>
    <mergeCell ref="I168:I170"/>
    <mergeCell ref="G188:G191"/>
    <mergeCell ref="D246:D249"/>
    <mergeCell ref="E246:E249"/>
    <mergeCell ref="F246:F249"/>
    <mergeCell ref="E212:E213"/>
    <mergeCell ref="F212:F213"/>
    <mergeCell ref="E181:E183"/>
    <mergeCell ref="N1193:N1195"/>
    <mergeCell ref="F1196:F1198"/>
    <mergeCell ref="G1196:G1198"/>
    <mergeCell ref="H1196:H1198"/>
    <mergeCell ref="I1196:I1198"/>
    <mergeCell ref="G1189:G1192"/>
    <mergeCell ref="B168:B170"/>
    <mergeCell ref="I203:I205"/>
    <mergeCell ref="N184:N187"/>
    <mergeCell ref="N214:N216"/>
    <mergeCell ref="D298:D300"/>
    <mergeCell ref="E298:E300"/>
    <mergeCell ref="F298:F300"/>
    <mergeCell ref="D240:D242"/>
    <mergeCell ref="E240:E242"/>
    <mergeCell ref="F240:F242"/>
    <mergeCell ref="C206:C208"/>
    <mergeCell ref="F174:F175"/>
    <mergeCell ref="B240:B242"/>
    <mergeCell ref="C240:C242"/>
    <mergeCell ref="B209:B211"/>
    <mergeCell ref="H148:H150"/>
    <mergeCell ref="I148:I150"/>
    <mergeCell ref="C77:C79"/>
    <mergeCell ref="D77:D79"/>
    <mergeCell ref="E77:E79"/>
    <mergeCell ref="D33:D35"/>
    <mergeCell ref="E33:E35"/>
    <mergeCell ref="P36:P38"/>
    <mergeCell ref="C46:C50"/>
    <mergeCell ref="C80:C82"/>
    <mergeCell ref="O86:O88"/>
    <mergeCell ref="J30:J31"/>
    <mergeCell ref="N64:N66"/>
    <mergeCell ref="V70:V72"/>
    <mergeCell ref="W70:W72"/>
    <mergeCell ref="N39:N41"/>
    <mergeCell ref="O39:O41"/>
    <mergeCell ref="C30:C32"/>
    <mergeCell ref="D30:D32"/>
    <mergeCell ref="E30:E32"/>
    <mergeCell ref="F30:F32"/>
    <mergeCell ref="D36:D38"/>
    <mergeCell ref="E36:E38"/>
    <mergeCell ref="F36:F38"/>
    <mergeCell ref="G36:G38"/>
    <mergeCell ref="H36:H38"/>
    <mergeCell ref="I36:I38"/>
    <mergeCell ref="O36:O38"/>
    <mergeCell ref="W36:W38"/>
    <mergeCell ref="N36:N38"/>
    <mergeCell ref="P30:P32"/>
    <mergeCell ref="T83:T85"/>
    <mergeCell ref="F86:F88"/>
    <mergeCell ref="G86:G88"/>
    <mergeCell ref="H86:H88"/>
    <mergeCell ref="I86:I88"/>
    <mergeCell ref="P73:P76"/>
    <mergeCell ref="Q73:Q76"/>
    <mergeCell ref="H51:H52"/>
    <mergeCell ref="I51:I52"/>
    <mergeCell ref="H77:H79"/>
    <mergeCell ref="I77:I79"/>
    <mergeCell ref="D73:D76"/>
    <mergeCell ref="E73:E76"/>
    <mergeCell ref="F73:F76"/>
    <mergeCell ref="G73:G76"/>
    <mergeCell ref="H73:H76"/>
    <mergeCell ref="H80:H82"/>
    <mergeCell ref="N77:N79"/>
    <mergeCell ref="O80:O82"/>
    <mergeCell ref="P80:P82"/>
    <mergeCell ref="F33:F35"/>
    <mergeCell ref="G33:G35"/>
    <mergeCell ref="C33:C35"/>
    <mergeCell ref="C39:C41"/>
    <mergeCell ref="D39:D41"/>
    <mergeCell ref="Q67:Q69"/>
    <mergeCell ref="G77:G79"/>
    <mergeCell ref="I33:I35"/>
    <mergeCell ref="N33:N35"/>
    <mergeCell ref="G67:G69"/>
    <mergeCell ref="S73:S76"/>
    <mergeCell ref="H67:H69"/>
    <mergeCell ref="E80:E82"/>
    <mergeCell ref="F80:F82"/>
    <mergeCell ref="F77:F79"/>
    <mergeCell ref="C224:C226"/>
    <mergeCell ref="D224:D226"/>
    <mergeCell ref="E224:E226"/>
    <mergeCell ref="B1293:B1296"/>
    <mergeCell ref="F1287:F1289"/>
    <mergeCell ref="B1287:B1289"/>
    <mergeCell ref="B1290:B1292"/>
    <mergeCell ref="C1290:C1292"/>
    <mergeCell ref="H1266:H1268"/>
    <mergeCell ref="P1276:P1279"/>
    <mergeCell ref="F1280:F1283"/>
    <mergeCell ref="G1280:G1283"/>
    <mergeCell ref="H1280:H1283"/>
    <mergeCell ref="G1284:G1286"/>
    <mergeCell ref="H1284:H1286"/>
    <mergeCell ref="R1263:R1265"/>
    <mergeCell ref="B1269:B1271"/>
    <mergeCell ref="C1269:C1271"/>
    <mergeCell ref="D1269:D1271"/>
    <mergeCell ref="D1290:D1292"/>
    <mergeCell ref="D1284:D1286"/>
    <mergeCell ref="E1284:E1286"/>
    <mergeCell ref="Q1257:Q1259"/>
    <mergeCell ref="R1257:R1259"/>
    <mergeCell ref="P1290:P1292"/>
    <mergeCell ref="F1284:F1286"/>
    <mergeCell ref="P1269:P1271"/>
    <mergeCell ref="Q1269:Q1271"/>
    <mergeCell ref="R1269:R1271"/>
    <mergeCell ref="N1287:N1289"/>
    <mergeCell ref="C1260:C1262"/>
    <mergeCell ref="D1260:D1262"/>
    <mergeCell ref="E1260:E1262"/>
    <mergeCell ref="D1263:D1265"/>
    <mergeCell ref="E1263:E1265"/>
    <mergeCell ref="I269:I271"/>
    <mergeCell ref="N430:N432"/>
    <mergeCell ref="F1260:F1262"/>
    <mergeCell ref="P1293:P1296"/>
    <mergeCell ref="Q1293:Q1296"/>
    <mergeCell ref="B230:B233"/>
    <mergeCell ref="E326:E328"/>
    <mergeCell ref="F326:F328"/>
    <mergeCell ref="H260:H262"/>
    <mergeCell ref="B269:B271"/>
    <mergeCell ref="D295:D297"/>
    <mergeCell ref="E295:E297"/>
    <mergeCell ref="F295:F297"/>
    <mergeCell ref="C289:C291"/>
    <mergeCell ref="D289:D291"/>
    <mergeCell ref="E301:E304"/>
    <mergeCell ref="C308:C310"/>
    <mergeCell ref="D308:D310"/>
    <mergeCell ref="C305:C307"/>
    <mergeCell ref="D305:D307"/>
    <mergeCell ref="E305:E307"/>
    <mergeCell ref="O1260:O1262"/>
    <mergeCell ref="I1260:I1262"/>
    <mergeCell ref="R1287:R1289"/>
    <mergeCell ref="R1276:R1279"/>
    <mergeCell ref="F1276:F1279"/>
    <mergeCell ref="G1276:G1279"/>
    <mergeCell ref="H1276:H1279"/>
    <mergeCell ref="I1276:I1279"/>
    <mergeCell ref="AG1284:AG1286"/>
    <mergeCell ref="V1287:V1289"/>
    <mergeCell ref="AB1290:AB1292"/>
    <mergeCell ref="V1269:V1271"/>
    <mergeCell ref="AH1280:AH1283"/>
    <mergeCell ref="AH1272:AH1275"/>
    <mergeCell ref="V292:V294"/>
    <mergeCell ref="Y292:Y294"/>
    <mergeCell ref="W295:W297"/>
    <mergeCell ref="W301:W304"/>
    <mergeCell ref="V311:V312"/>
    <mergeCell ref="Y305:Y307"/>
    <mergeCell ref="Z305:Z307"/>
    <mergeCell ref="AA305:AA307"/>
    <mergeCell ref="X292:X294"/>
    <mergeCell ref="W342:W344"/>
    <mergeCell ref="W370:W372"/>
    <mergeCell ref="AB386:AB388"/>
    <mergeCell ref="O301:O304"/>
    <mergeCell ref="P301:P304"/>
    <mergeCell ref="Q301:Q304"/>
    <mergeCell ref="R295:R297"/>
    <mergeCell ref="Q392:Q394"/>
    <mergeCell ref="Q379:Q382"/>
    <mergeCell ref="O326:O328"/>
    <mergeCell ref="O358:O360"/>
    <mergeCell ref="P358:P360"/>
    <mergeCell ref="Q358:Q360"/>
    <mergeCell ref="W856:W858"/>
    <mergeCell ref="X856:X858"/>
    <mergeCell ref="U1196:U1198"/>
    <mergeCell ref="V1196:V1198"/>
    <mergeCell ref="V982:V984"/>
    <mergeCell ref="Q994:Q997"/>
    <mergeCell ref="R994:R997"/>
    <mergeCell ref="P988:P990"/>
    <mergeCell ref="V945:V947"/>
    <mergeCell ref="V907:V909"/>
    <mergeCell ref="W933:W935"/>
    <mergeCell ref="V926:V928"/>
    <mergeCell ref="P900:P903"/>
    <mergeCell ref="Q900:Q903"/>
    <mergeCell ref="T904:T906"/>
    <mergeCell ref="Q894:Q896"/>
    <mergeCell ref="P1010:P1012"/>
    <mergeCell ref="R894:R896"/>
    <mergeCell ref="S894:S896"/>
    <mergeCell ref="T894:T896"/>
    <mergeCell ref="O1263:O1265"/>
    <mergeCell ref="Q1263:Q1265"/>
    <mergeCell ref="AC408:AC410"/>
    <mergeCell ref="AA395:AA397"/>
    <mergeCell ref="AB401:AB403"/>
    <mergeCell ref="AB408:AB410"/>
    <mergeCell ref="AC404:AC407"/>
    <mergeCell ref="S1136:S1138"/>
    <mergeCell ref="U1083:U1086"/>
    <mergeCell ref="Y1077:Y1079"/>
    <mergeCell ref="X1096:X1098"/>
    <mergeCell ref="AC313:AC315"/>
    <mergeCell ref="AE336:AE338"/>
    <mergeCell ref="AD370:AD372"/>
    <mergeCell ref="S956:S957"/>
    <mergeCell ref="S968:S971"/>
    <mergeCell ref="N355:N357"/>
    <mergeCell ref="O355:O357"/>
    <mergeCell ref="W379:W382"/>
    <mergeCell ref="X379:X382"/>
    <mergeCell ref="S298:S300"/>
    <mergeCell ref="T298:T300"/>
    <mergeCell ref="AC320:AC322"/>
    <mergeCell ref="X320:X322"/>
    <mergeCell ref="Y320:Y322"/>
    <mergeCell ref="AA308:AA310"/>
    <mergeCell ref="V355:V357"/>
    <mergeCell ref="W355:W357"/>
    <mergeCell ref="X355:X357"/>
    <mergeCell ref="Y355:Y357"/>
    <mergeCell ref="Z355:Z357"/>
    <mergeCell ref="V332:V335"/>
    <mergeCell ref="U345:U347"/>
    <mergeCell ref="Y370:Y372"/>
    <mergeCell ref="AC316:AC319"/>
    <mergeCell ref="AB336:AB338"/>
    <mergeCell ref="N336:N338"/>
    <mergeCell ref="R348:R351"/>
    <mergeCell ref="S348:S351"/>
    <mergeCell ref="AC352:AC354"/>
    <mergeCell ref="S373:S375"/>
    <mergeCell ref="U364:U366"/>
    <mergeCell ref="V339:V341"/>
    <mergeCell ref="U342:U344"/>
    <mergeCell ref="W316:W319"/>
    <mergeCell ref="X316:X319"/>
    <mergeCell ref="Y316:Y319"/>
    <mergeCell ref="Z316:Z319"/>
    <mergeCell ref="X326:X328"/>
    <mergeCell ref="U313:U315"/>
    <mergeCell ref="T320:T322"/>
    <mergeCell ref="U320:U322"/>
    <mergeCell ref="V320:V322"/>
    <mergeCell ref="W320:W322"/>
    <mergeCell ref="S323:S325"/>
    <mergeCell ref="R370:R372"/>
    <mergeCell ref="N332:N335"/>
    <mergeCell ref="N367:N369"/>
    <mergeCell ref="N370:N372"/>
    <mergeCell ref="AC361:AC363"/>
    <mergeCell ref="N342:N344"/>
    <mergeCell ref="N326:N328"/>
    <mergeCell ref="AE370:AE372"/>
    <mergeCell ref="AD292:AD294"/>
    <mergeCell ref="U311:U312"/>
    <mergeCell ref="V308:V310"/>
    <mergeCell ref="Y308:Y310"/>
    <mergeCell ref="Z308:Z310"/>
    <mergeCell ref="S395:S397"/>
    <mergeCell ref="S401:S403"/>
    <mergeCell ref="Q326:Q328"/>
    <mergeCell ref="U326:U328"/>
    <mergeCell ref="Z326:Z328"/>
    <mergeCell ref="U392:U394"/>
    <mergeCell ref="V386:V388"/>
    <mergeCell ref="U395:U397"/>
    <mergeCell ref="U376:U378"/>
    <mergeCell ref="V398:V400"/>
    <mergeCell ref="V401:V403"/>
    <mergeCell ref="U404:U407"/>
    <mergeCell ref="U332:U335"/>
    <mergeCell ref="AD358:AD360"/>
    <mergeCell ref="AE358:AE360"/>
    <mergeCell ref="AF358:AF360"/>
    <mergeCell ref="AE339:AE341"/>
    <mergeCell ref="AF339:AF341"/>
    <mergeCell ref="U398:U400"/>
    <mergeCell ref="U401:U403"/>
    <mergeCell ref="U367:U369"/>
    <mergeCell ref="AD345:AD347"/>
    <mergeCell ref="Q342:Q344"/>
    <mergeCell ref="R342:R344"/>
    <mergeCell ref="AD367:AD369"/>
    <mergeCell ref="W386:W388"/>
    <mergeCell ref="Y386:Y388"/>
    <mergeCell ref="X370:X372"/>
    <mergeCell ref="W332:W335"/>
    <mergeCell ref="AE373:AE375"/>
    <mergeCell ref="W292:W294"/>
    <mergeCell ref="W305:W307"/>
    <mergeCell ref="Y392:Y394"/>
    <mergeCell ref="Z364:Z366"/>
    <mergeCell ref="AA336:AA338"/>
    <mergeCell ref="Z329:Z331"/>
    <mergeCell ref="X376:X378"/>
    <mergeCell ref="X329:X331"/>
    <mergeCell ref="R298:R300"/>
    <mergeCell ref="W308:W310"/>
    <mergeCell ref="Q292:Q294"/>
    <mergeCell ref="AB311:AB312"/>
    <mergeCell ref="AB292:AB294"/>
    <mergeCell ref="AB332:AB335"/>
    <mergeCell ref="AB345:AB347"/>
    <mergeCell ref="V367:V369"/>
    <mergeCell ref="AA370:AA372"/>
    <mergeCell ref="Y364:Y366"/>
    <mergeCell ref="AC392:AC394"/>
    <mergeCell ref="T336:T338"/>
    <mergeCell ref="T332:T335"/>
    <mergeCell ref="T316:T319"/>
    <mergeCell ref="S316:S319"/>
    <mergeCell ref="U323:U325"/>
    <mergeCell ref="U329:U331"/>
    <mergeCell ref="AB313:AB315"/>
    <mergeCell ref="S404:S407"/>
    <mergeCell ref="T373:T375"/>
    <mergeCell ref="AI395:AI397"/>
    <mergeCell ref="U358:U360"/>
    <mergeCell ref="AJ282:AJ284"/>
    <mergeCell ref="AJ308:AJ310"/>
    <mergeCell ref="AI272:AI275"/>
    <mergeCell ref="AI348:AI351"/>
    <mergeCell ref="AB339:AB341"/>
    <mergeCell ref="AB326:AB328"/>
    <mergeCell ref="AJ263:AJ265"/>
    <mergeCell ref="AH269:AH271"/>
    <mergeCell ref="AI269:AI271"/>
    <mergeCell ref="AE266:AE268"/>
    <mergeCell ref="AF266:AF268"/>
    <mergeCell ref="AI379:AI382"/>
    <mergeCell ref="AD263:AD265"/>
    <mergeCell ref="AH332:AH335"/>
    <mergeCell ref="AB373:AB375"/>
    <mergeCell ref="AJ276:AJ278"/>
    <mergeCell ref="AB329:AB331"/>
    <mergeCell ref="AJ266:AJ268"/>
    <mergeCell ref="AJ272:AJ275"/>
    <mergeCell ref="AG305:AG307"/>
    <mergeCell ref="AC305:AC307"/>
    <mergeCell ref="AD305:AD307"/>
    <mergeCell ref="AE305:AE307"/>
    <mergeCell ref="AE313:AE315"/>
    <mergeCell ref="AB308:AB310"/>
    <mergeCell ref="AC308:AC310"/>
    <mergeCell ref="AD308:AD310"/>
    <mergeCell ref="AC376:AC378"/>
    <mergeCell ref="AC345:AC347"/>
    <mergeCell ref="AJ298:AJ300"/>
    <mergeCell ref="AJ279:AJ281"/>
    <mergeCell ref="AB367:AB369"/>
    <mergeCell ref="AD301:AD304"/>
    <mergeCell ref="AJ342:AJ344"/>
    <mergeCell ref="AJ345:AJ347"/>
    <mergeCell ref="AB355:AB357"/>
    <mergeCell ref="AB358:AB360"/>
    <mergeCell ref="AD355:AD357"/>
    <mergeCell ref="AD379:AD382"/>
    <mergeCell ref="AH355:AH357"/>
    <mergeCell ref="U272:U275"/>
    <mergeCell ref="AC311:AC312"/>
    <mergeCell ref="AC292:AC294"/>
    <mergeCell ref="V364:V366"/>
    <mergeCell ref="V289:V291"/>
    <mergeCell ref="Y329:Y331"/>
    <mergeCell ref="W364:W366"/>
    <mergeCell ref="X336:X338"/>
    <mergeCell ref="W336:W338"/>
    <mergeCell ref="V392:V394"/>
    <mergeCell ref="U298:U300"/>
    <mergeCell ref="U301:U304"/>
    <mergeCell ref="U292:U294"/>
    <mergeCell ref="U370:U372"/>
    <mergeCell ref="Y266:Y268"/>
    <mergeCell ref="AA263:AA265"/>
    <mergeCell ref="AF383:AF385"/>
    <mergeCell ref="AG383:AG385"/>
    <mergeCell ref="AH383:AH385"/>
    <mergeCell ref="AI383:AI385"/>
    <mergeCell ref="AJ383:AJ385"/>
    <mergeCell ref="AE383:AE385"/>
    <mergeCell ref="AG42:AG45"/>
    <mergeCell ref="AH42:AH45"/>
    <mergeCell ref="AI42:AI45"/>
    <mergeCell ref="AB70:AB72"/>
    <mergeCell ref="AI230:AI233"/>
    <mergeCell ref="AG250:AG252"/>
    <mergeCell ref="AH250:AH252"/>
    <mergeCell ref="AJ295:AJ297"/>
    <mergeCell ref="AJ269:AJ271"/>
    <mergeCell ref="AH30:AH32"/>
    <mergeCell ref="AJ42:AJ45"/>
    <mergeCell ref="AF24:AF27"/>
    <mergeCell ref="AF28:AF29"/>
    <mergeCell ref="AI46:AI50"/>
    <mergeCell ref="AE329:AE331"/>
    <mergeCell ref="AI289:AI291"/>
    <mergeCell ref="AH292:AH294"/>
    <mergeCell ref="AG272:AG275"/>
    <mergeCell ref="AF263:AF265"/>
    <mergeCell ref="AF367:AF369"/>
    <mergeCell ref="AG342:AG344"/>
    <mergeCell ref="AC364:AC366"/>
    <mergeCell ref="AC342:AC344"/>
    <mergeCell ref="AC289:AC291"/>
    <mergeCell ref="AD289:AD291"/>
    <mergeCell ref="AE289:AE291"/>
    <mergeCell ref="AD348:AD351"/>
    <mergeCell ref="AE348:AE351"/>
    <mergeCell ref="AD272:AD275"/>
    <mergeCell ref="AI246:AI249"/>
    <mergeCell ref="AG246:AG249"/>
    <mergeCell ref="AI342:AI344"/>
    <mergeCell ref="AC329:AC331"/>
    <mergeCell ref="AD329:AD331"/>
    <mergeCell ref="AI323:AI325"/>
    <mergeCell ref="AJ316:AJ319"/>
    <mergeCell ref="AJ323:AJ325"/>
    <mergeCell ref="AJ260:AJ262"/>
    <mergeCell ref="AB364:AB366"/>
    <mergeCell ref="AI209:AI211"/>
    <mergeCell ref="AI206:AI208"/>
    <mergeCell ref="AJ206:AJ208"/>
    <mergeCell ref="AJ209:AJ211"/>
    <mergeCell ref="AI188:AI191"/>
    <mergeCell ref="AH178:AH180"/>
    <mergeCell ref="AH203:AH205"/>
    <mergeCell ref="AJ174:AJ175"/>
    <mergeCell ref="AI181:AI183"/>
    <mergeCell ref="AF217:AF220"/>
    <mergeCell ref="AJ64:AJ66"/>
    <mergeCell ref="AJ70:AJ72"/>
    <mergeCell ref="AG178:AG180"/>
    <mergeCell ref="AG203:AG205"/>
    <mergeCell ref="AE168:AE170"/>
    <mergeCell ref="AJ171:AJ173"/>
    <mergeCell ref="AI171:AI173"/>
    <mergeCell ref="AG181:AG183"/>
    <mergeCell ref="AF230:AF233"/>
    <mergeCell ref="AH212:AH213"/>
    <mergeCell ref="AH305:AH307"/>
    <mergeCell ref="AG298:AG300"/>
    <mergeCell ref="AF135:AF137"/>
    <mergeCell ref="AF138:AF141"/>
    <mergeCell ref="AI212:AI213"/>
    <mergeCell ref="AG61:AG63"/>
    <mergeCell ref="AH61:AH63"/>
    <mergeCell ref="AE121:AE123"/>
    <mergeCell ref="AB73:AB76"/>
    <mergeCell ref="AC73:AC76"/>
    <mergeCell ref="AD73:AD76"/>
    <mergeCell ref="AE73:AE76"/>
    <mergeCell ref="AJ250:AJ252"/>
    <mergeCell ref="AH301:AH304"/>
    <mergeCell ref="AJ212:AJ213"/>
    <mergeCell ref="AC250:AC252"/>
    <mergeCell ref="AH246:AH249"/>
    <mergeCell ref="AF243:AF245"/>
    <mergeCell ref="AC269:AC271"/>
    <mergeCell ref="AC246:AC249"/>
    <mergeCell ref="AI263:AI265"/>
    <mergeCell ref="AH276:AH278"/>
    <mergeCell ref="AI276:AI278"/>
    <mergeCell ref="AF279:AF281"/>
    <mergeCell ref="AG279:AG281"/>
    <mergeCell ref="AH279:AH281"/>
    <mergeCell ref="AI279:AI281"/>
    <mergeCell ref="AI301:AI304"/>
    <mergeCell ref="AG292:AG294"/>
    <mergeCell ref="AF295:AF297"/>
    <mergeCell ref="AJ230:AJ233"/>
    <mergeCell ref="AJ61:AJ63"/>
    <mergeCell ref="AA61:AA63"/>
    <mergeCell ref="AA46:AA50"/>
    <mergeCell ref="AF51:AF52"/>
    <mergeCell ref="AJ53:AJ54"/>
    <mergeCell ref="AH58:AH60"/>
    <mergeCell ref="AA51:AA52"/>
    <mergeCell ref="AI73:AI76"/>
    <mergeCell ref="AG73:AG76"/>
    <mergeCell ref="AH73:AH76"/>
    <mergeCell ref="AI142:AI144"/>
    <mergeCell ref="AJ80:AJ82"/>
    <mergeCell ref="AI106:AI108"/>
    <mergeCell ref="AB51:AB52"/>
    <mergeCell ref="AB67:AB69"/>
    <mergeCell ref="AA55:AA57"/>
    <mergeCell ref="AB55:AB57"/>
    <mergeCell ref="AA73:AA76"/>
    <mergeCell ref="AA58:AA60"/>
    <mergeCell ref="AB58:AB60"/>
    <mergeCell ref="AC58:AC60"/>
    <mergeCell ref="AD58:AD60"/>
    <mergeCell ref="AH142:AH144"/>
    <mergeCell ref="AF127:AF130"/>
    <mergeCell ref="AH124:AH125"/>
    <mergeCell ref="AH118:AH120"/>
    <mergeCell ref="AG131:AG134"/>
    <mergeCell ref="AH131:AH134"/>
    <mergeCell ref="AI80:AI82"/>
    <mergeCell ref="AG80:AG82"/>
    <mergeCell ref="AC46:AC50"/>
    <mergeCell ref="AG86:AG88"/>
    <mergeCell ref="AE93:AE95"/>
    <mergeCell ref="AA115:AA117"/>
    <mergeCell ref="AB115:AB117"/>
    <mergeCell ref="AF46:AF50"/>
    <mergeCell ref="AJ103:AJ105"/>
    <mergeCell ref="AD279:AD281"/>
    <mergeCell ref="AE30:AE32"/>
    <mergeCell ref="AG39:AG41"/>
    <mergeCell ref="AH39:AH41"/>
    <mergeCell ref="AI39:AI41"/>
    <mergeCell ref="AJ39:AJ41"/>
    <mergeCell ref="AG46:AG50"/>
    <mergeCell ref="AH46:AH50"/>
    <mergeCell ref="AD188:AD191"/>
    <mergeCell ref="AD209:AD211"/>
    <mergeCell ref="AJ145:AJ147"/>
    <mergeCell ref="AJ121:AJ123"/>
    <mergeCell ref="AJ127:AJ130"/>
    <mergeCell ref="AJ131:AJ134"/>
    <mergeCell ref="AE46:AE50"/>
    <mergeCell ref="AF53:AF54"/>
    <mergeCell ref="AG53:AG54"/>
    <mergeCell ref="AH53:AH54"/>
    <mergeCell ref="AI53:AI54"/>
    <mergeCell ref="AI58:AI60"/>
    <mergeCell ref="AJ115:AJ117"/>
    <mergeCell ref="AC124:AC125"/>
    <mergeCell ref="AE138:AE141"/>
    <mergeCell ref="AJ73:AJ76"/>
    <mergeCell ref="AI127:AI130"/>
    <mergeCell ref="AD89:AD92"/>
    <mergeCell ref="AE89:AE92"/>
    <mergeCell ref="AC61:AC63"/>
    <mergeCell ref="AD61:AD63"/>
    <mergeCell ref="AC39:AC41"/>
    <mergeCell ref="AJ89:AJ92"/>
    <mergeCell ref="AJ83:AJ85"/>
    <mergeCell ref="AE115:AE117"/>
    <mergeCell ref="AF115:AF117"/>
    <mergeCell ref="AI67:AI69"/>
    <mergeCell ref="AJ67:AJ69"/>
    <mergeCell ref="AI36:AI38"/>
    <mergeCell ref="AC42:AC45"/>
    <mergeCell ref="AJ58:AJ60"/>
    <mergeCell ref="AD145:AD147"/>
    <mergeCell ref="AH121:AH123"/>
    <mergeCell ref="AI77:AI79"/>
    <mergeCell ref="AI96:AI98"/>
    <mergeCell ref="AD96:AD98"/>
    <mergeCell ref="AF96:AF98"/>
    <mergeCell ref="AG96:AG98"/>
    <mergeCell ref="AH96:AH98"/>
    <mergeCell ref="AC142:AC144"/>
    <mergeCell ref="AH83:AH85"/>
    <mergeCell ref="AG33:AG35"/>
    <mergeCell ref="AJ33:AJ35"/>
    <mergeCell ref="AC51:AC52"/>
    <mergeCell ref="AD51:AD52"/>
    <mergeCell ref="AH55:AH57"/>
    <mergeCell ref="AI55:AI57"/>
    <mergeCell ref="AG36:AG38"/>
    <mergeCell ref="AD36:AD38"/>
    <mergeCell ref="AC55:AC57"/>
    <mergeCell ref="AD55:AD57"/>
    <mergeCell ref="AI33:AI35"/>
    <mergeCell ref="AH70:AH72"/>
    <mergeCell ref="AE42:AE45"/>
    <mergeCell ref="AE145:AE147"/>
    <mergeCell ref="AF42:AF45"/>
    <mergeCell ref="AE55:AE57"/>
    <mergeCell ref="AA33:AA35"/>
    <mergeCell ref="AE36:AE38"/>
    <mergeCell ref="AF36:AF38"/>
    <mergeCell ref="AF67:AF69"/>
    <mergeCell ref="AG67:AG69"/>
    <mergeCell ref="AJ55:AJ57"/>
    <mergeCell ref="AJ51:AJ52"/>
    <mergeCell ref="Z30:Z32"/>
    <mergeCell ref="Z39:Z41"/>
    <mergeCell ref="AA70:AA72"/>
    <mergeCell ref="Z61:Z63"/>
    <mergeCell ref="Z67:Z69"/>
    <mergeCell ref="AI51:AI52"/>
    <mergeCell ref="AD70:AD72"/>
    <mergeCell ref="AE70:AE72"/>
    <mergeCell ref="AC67:AC69"/>
    <mergeCell ref="AF70:AF72"/>
    <mergeCell ref="AF30:AF32"/>
    <mergeCell ref="AG30:AG32"/>
    <mergeCell ref="AB33:AB35"/>
    <mergeCell ref="AC138:AC141"/>
    <mergeCell ref="AD138:AD141"/>
    <mergeCell ref="AC83:AC85"/>
    <mergeCell ref="AD83:AD85"/>
    <mergeCell ref="AI89:AI92"/>
    <mergeCell ref="AF86:AF88"/>
    <mergeCell ref="AA124:AA125"/>
    <mergeCell ref="AE58:AE60"/>
    <mergeCell ref="AF58:AF60"/>
    <mergeCell ref="AG58:AG60"/>
    <mergeCell ref="AE106:AE108"/>
    <mergeCell ref="AF106:AF108"/>
    <mergeCell ref="AG106:AG108"/>
    <mergeCell ref="AH106:AH108"/>
    <mergeCell ref="AI83:AI85"/>
    <mergeCell ref="AD67:AD69"/>
    <mergeCell ref="AH93:AH95"/>
    <mergeCell ref="AI115:AI117"/>
    <mergeCell ref="AJ118:AJ120"/>
    <mergeCell ref="AJ93:AJ95"/>
    <mergeCell ref="AJ96:AJ98"/>
    <mergeCell ref="AC93:AC95"/>
    <mergeCell ref="AB36:AB38"/>
    <mergeCell ref="AC36:AC38"/>
    <mergeCell ref="AD39:AD41"/>
    <mergeCell ref="AE39:AE41"/>
    <mergeCell ref="AD77:AD79"/>
    <mergeCell ref="AF61:AF63"/>
    <mergeCell ref="AH36:AH38"/>
    <mergeCell ref="AF39:AF41"/>
    <mergeCell ref="AG51:AG52"/>
    <mergeCell ref="AH51:AH52"/>
    <mergeCell ref="AJ77:AJ79"/>
    <mergeCell ref="AC96:AC98"/>
    <mergeCell ref="AJ36:AJ38"/>
    <mergeCell ref="AI30:AI32"/>
    <mergeCell ref="AA30:AA32"/>
    <mergeCell ref="AJ30:AJ32"/>
    <mergeCell ref="AI61:AI63"/>
    <mergeCell ref="AF64:AF66"/>
    <mergeCell ref="AH64:AH66"/>
    <mergeCell ref="AF33:AF35"/>
    <mergeCell ref="AH33:AH35"/>
    <mergeCell ref="AD46:AD50"/>
    <mergeCell ref="E61:E63"/>
    <mergeCell ref="F61:F63"/>
    <mergeCell ref="G61:G63"/>
    <mergeCell ref="H61:H63"/>
    <mergeCell ref="I61:I63"/>
    <mergeCell ref="B67:B69"/>
    <mergeCell ref="C67:C69"/>
    <mergeCell ref="D67:D69"/>
    <mergeCell ref="B53:B54"/>
    <mergeCell ref="C53:C54"/>
    <mergeCell ref="D53:D54"/>
    <mergeCell ref="E53:E54"/>
    <mergeCell ref="F53:F54"/>
    <mergeCell ref="G53:G54"/>
    <mergeCell ref="H53:H54"/>
    <mergeCell ref="I53:I54"/>
    <mergeCell ref="N53:N54"/>
    <mergeCell ref="O42:O45"/>
    <mergeCell ref="S39:S41"/>
    <mergeCell ref="F51:F52"/>
    <mergeCell ref="I39:I41"/>
    <mergeCell ref="Y58:Y60"/>
    <mergeCell ref="Z58:Z60"/>
    <mergeCell ref="B30:B32"/>
    <mergeCell ref="B70:B72"/>
    <mergeCell ref="C70:C72"/>
    <mergeCell ref="D70:D72"/>
    <mergeCell ref="B36:B38"/>
    <mergeCell ref="B64:B66"/>
    <mergeCell ref="B55:B57"/>
    <mergeCell ref="B39:B41"/>
    <mergeCell ref="N30:N32"/>
    <mergeCell ref="O30:O32"/>
    <mergeCell ref="Y36:Y38"/>
    <mergeCell ref="W30:W32"/>
    <mergeCell ref="Y53:Y54"/>
    <mergeCell ref="Z53:Z54"/>
    <mergeCell ref="Z42:Z45"/>
    <mergeCell ref="Z33:Z35"/>
    <mergeCell ref="Z46:Z50"/>
    <mergeCell ref="B33:B35"/>
    <mergeCell ref="E70:E72"/>
    <mergeCell ref="F70:F72"/>
    <mergeCell ref="G70:G72"/>
    <mergeCell ref="N51:N52"/>
    <mergeCell ref="X70:X72"/>
    <mergeCell ref="C55:C57"/>
    <mergeCell ref="Q30:Q32"/>
    <mergeCell ref="R30:R32"/>
    <mergeCell ref="S30:S32"/>
    <mergeCell ref="T30:T32"/>
    <mergeCell ref="Y39:Y41"/>
    <mergeCell ref="Y33:Y35"/>
    <mergeCell ref="X30:X32"/>
    <mergeCell ref="H33:H35"/>
    <mergeCell ref="Q61:Q63"/>
    <mergeCell ref="R61:R63"/>
    <mergeCell ref="S61:S63"/>
    <mergeCell ref="T61:T63"/>
    <mergeCell ref="U61:U63"/>
    <mergeCell ref="V61:V63"/>
    <mergeCell ref="AF55:AF57"/>
    <mergeCell ref="AA53:AA54"/>
    <mergeCell ref="AB53:AB54"/>
    <mergeCell ref="AC53:AC54"/>
    <mergeCell ref="AD53:AD54"/>
    <mergeCell ref="AE53:AE54"/>
    <mergeCell ref="C42:C45"/>
    <mergeCell ref="K30:K31"/>
    <mergeCell ref="L30:L31"/>
    <mergeCell ref="M30:M31"/>
    <mergeCell ref="J39:J40"/>
    <mergeCell ref="K39:K40"/>
    <mergeCell ref="L39:L40"/>
    <mergeCell ref="M39:M40"/>
    <mergeCell ref="H30:H32"/>
    <mergeCell ref="I30:I32"/>
    <mergeCell ref="V36:V38"/>
    <mergeCell ref="I42:I45"/>
    <mergeCell ref="V39:V41"/>
    <mergeCell ref="W39:W41"/>
    <mergeCell ref="X39:X41"/>
    <mergeCell ref="U42:U45"/>
    <mergeCell ref="V42:V45"/>
    <mergeCell ref="W42:W45"/>
    <mergeCell ref="X42:X45"/>
    <mergeCell ref="N42:N45"/>
    <mergeCell ref="P61:P63"/>
    <mergeCell ref="Z64:Z66"/>
    <mergeCell ref="D46:D50"/>
    <mergeCell ref="E46:E50"/>
    <mergeCell ref="G64:G66"/>
    <mergeCell ref="H64:H66"/>
    <mergeCell ref="Y61:Y63"/>
    <mergeCell ref="C64:C66"/>
    <mergeCell ref="D64:D66"/>
    <mergeCell ref="AB46:AB50"/>
    <mergeCell ref="Y46:Y50"/>
    <mergeCell ref="D55:D57"/>
    <mergeCell ref="E55:E57"/>
    <mergeCell ref="F55:F57"/>
    <mergeCell ref="G55:G57"/>
    <mergeCell ref="H55:H57"/>
    <mergeCell ref="I55:I57"/>
    <mergeCell ref="N55:N57"/>
    <mergeCell ref="O55:O57"/>
    <mergeCell ref="P55:P57"/>
    <mergeCell ref="Q55:Q57"/>
    <mergeCell ref="U36:U38"/>
    <mergeCell ref="W61:W63"/>
    <mergeCell ref="X61:X63"/>
    <mergeCell ref="P58:P60"/>
    <mergeCell ref="Q58:Q60"/>
    <mergeCell ref="R58:R60"/>
    <mergeCell ref="S58:S60"/>
    <mergeCell ref="T58:T60"/>
    <mergeCell ref="U58:U60"/>
    <mergeCell ref="V58:V60"/>
    <mergeCell ref="W58:W60"/>
    <mergeCell ref="X58:X60"/>
    <mergeCell ref="AE61:AE63"/>
    <mergeCell ref="AA64:AA66"/>
    <mergeCell ref="R39:R41"/>
    <mergeCell ref="Y30:Y32"/>
    <mergeCell ref="Q39:Q41"/>
    <mergeCell ref="B115:B117"/>
    <mergeCell ref="C115:C117"/>
    <mergeCell ref="D115:D117"/>
    <mergeCell ref="W93:W95"/>
    <mergeCell ref="X93:X95"/>
    <mergeCell ref="P86:P88"/>
    <mergeCell ref="Q86:Q88"/>
    <mergeCell ref="R86:R88"/>
    <mergeCell ref="S86:S88"/>
    <mergeCell ref="T86:T88"/>
    <mergeCell ref="U86:U88"/>
    <mergeCell ref="S77:S79"/>
    <mergeCell ref="T77:T79"/>
    <mergeCell ref="U77:U79"/>
    <mergeCell ref="V77:V79"/>
    <mergeCell ref="C99:C102"/>
    <mergeCell ref="W80:W82"/>
    <mergeCell ref="O77:O79"/>
    <mergeCell ref="P77:P79"/>
    <mergeCell ref="U80:U82"/>
    <mergeCell ref="V80:V82"/>
    <mergeCell ref="V33:V35"/>
    <mergeCell ref="Q36:Q38"/>
    <mergeCell ref="P42:P45"/>
    <mergeCell ref="Q42:Q45"/>
    <mergeCell ref="X83:X85"/>
    <mergeCell ref="I96:I98"/>
    <mergeCell ref="N96:N98"/>
    <mergeCell ref="N115:N117"/>
    <mergeCell ref="B86:B88"/>
    <mergeCell ref="C86:C88"/>
    <mergeCell ref="D86:D88"/>
    <mergeCell ref="E86:E88"/>
    <mergeCell ref="B42:B45"/>
    <mergeCell ref="D42:D45"/>
    <mergeCell ref="E42:E45"/>
    <mergeCell ref="F42:F45"/>
    <mergeCell ref="G42:G45"/>
    <mergeCell ref="H42:H45"/>
    <mergeCell ref="N46:N50"/>
    <mergeCell ref="O46:O50"/>
    <mergeCell ref="O51:O52"/>
    <mergeCell ref="P51:P52"/>
    <mergeCell ref="Q51:Q52"/>
    <mergeCell ref="X46:X50"/>
    <mergeCell ref="F67:F69"/>
    <mergeCell ref="R93:R95"/>
    <mergeCell ref="W77:W79"/>
    <mergeCell ref="X115:X117"/>
    <mergeCell ref="E106:E108"/>
    <mergeCell ref="F106:F108"/>
    <mergeCell ref="G106:G108"/>
    <mergeCell ref="H106:H108"/>
    <mergeCell ref="I106:I108"/>
    <mergeCell ref="N106:N108"/>
    <mergeCell ref="O106:O108"/>
    <mergeCell ref="P106:P108"/>
    <mergeCell ref="Q106:Q108"/>
    <mergeCell ref="V106:V108"/>
    <mergeCell ref="W106:W108"/>
    <mergeCell ref="R77:R79"/>
    <mergeCell ref="O64:O66"/>
    <mergeCell ref="Q64:Q66"/>
    <mergeCell ref="R64:R66"/>
    <mergeCell ref="O89:O92"/>
    <mergeCell ref="P89:P92"/>
    <mergeCell ref="Q89:Q92"/>
    <mergeCell ref="R89:R92"/>
    <mergeCell ref="S89:S92"/>
    <mergeCell ref="I64:I66"/>
    <mergeCell ref="P39:P41"/>
    <mergeCell ref="F96:F98"/>
    <mergeCell ref="O53:O54"/>
    <mergeCell ref="P53:P54"/>
    <mergeCell ref="Q53:Q54"/>
    <mergeCell ref="U64:U66"/>
    <mergeCell ref="O96:O98"/>
    <mergeCell ref="P96:P98"/>
    <mergeCell ref="Q96:Q98"/>
    <mergeCell ref="I73:I76"/>
    <mergeCell ref="C73:C76"/>
    <mergeCell ref="I70:I72"/>
    <mergeCell ref="B73:B76"/>
    <mergeCell ref="V73:V76"/>
    <mergeCell ref="W73:W76"/>
    <mergeCell ref="O33:O35"/>
    <mergeCell ref="T99:T102"/>
    <mergeCell ref="I99:I102"/>
    <mergeCell ref="N99:N102"/>
    <mergeCell ref="O99:O102"/>
    <mergeCell ref="P99:P102"/>
    <mergeCell ref="Q99:Q102"/>
    <mergeCell ref="Q77:Q79"/>
    <mergeCell ref="V46:V50"/>
    <mergeCell ref="W46:W50"/>
    <mergeCell ref="Q33:Q35"/>
    <mergeCell ref="R33:R35"/>
    <mergeCell ref="S33:S35"/>
    <mergeCell ref="T33:T35"/>
    <mergeCell ref="U33:U35"/>
    <mergeCell ref="B77:B79"/>
    <mergeCell ref="T80:T82"/>
    <mergeCell ref="B89:B92"/>
    <mergeCell ref="C89:C92"/>
    <mergeCell ref="B96:B98"/>
    <mergeCell ref="C36:C38"/>
    <mergeCell ref="V64:V66"/>
    <mergeCell ref="W64:W66"/>
    <mergeCell ref="N73:N76"/>
    <mergeCell ref="O73:O76"/>
    <mergeCell ref="R70:R72"/>
    <mergeCell ref="C96:C98"/>
    <mergeCell ref="S64:S66"/>
    <mergeCell ref="T64:T66"/>
    <mergeCell ref="N70:N72"/>
    <mergeCell ref="O70:O72"/>
    <mergeCell ref="P70:P72"/>
    <mergeCell ref="Q70:Q72"/>
    <mergeCell ref="E64:E66"/>
    <mergeCell ref="F64:F66"/>
    <mergeCell ref="T89:T92"/>
    <mergeCell ref="V89:V92"/>
    <mergeCell ref="W89:W92"/>
    <mergeCell ref="G96:G98"/>
    <mergeCell ref="I93:I95"/>
    <mergeCell ref="B61:B63"/>
    <mergeCell ref="C61:C63"/>
    <mergeCell ref="D61:D63"/>
    <mergeCell ref="AA39:AA41"/>
    <mergeCell ref="W99:W102"/>
    <mergeCell ref="X99:X102"/>
    <mergeCell ref="V86:V88"/>
    <mergeCell ref="W86:W88"/>
    <mergeCell ref="Q83:Q85"/>
    <mergeCell ref="R83:R85"/>
    <mergeCell ref="T115:T117"/>
    <mergeCell ref="H96:H98"/>
    <mergeCell ref="S99:S102"/>
    <mergeCell ref="V83:V85"/>
    <mergeCell ref="W83:W85"/>
    <mergeCell ref="Z73:Z76"/>
    <mergeCell ref="X51:X52"/>
    <mergeCell ref="Y51:Y52"/>
    <mergeCell ref="Z51:Z52"/>
    <mergeCell ref="U39:U41"/>
    <mergeCell ref="X64:X66"/>
    <mergeCell ref="P46:P50"/>
    <mergeCell ref="Q46:Q50"/>
    <mergeCell ref="T46:T50"/>
    <mergeCell ref="Y64:Y66"/>
    <mergeCell ref="Y67:Y69"/>
    <mergeCell ref="Y70:Y72"/>
    <mergeCell ref="Y73:Y76"/>
    <mergeCell ref="B58:B60"/>
    <mergeCell ref="C58:C60"/>
    <mergeCell ref="D58:D60"/>
    <mergeCell ref="E58:E60"/>
    <mergeCell ref="F58:F60"/>
    <mergeCell ref="G58:G60"/>
    <mergeCell ref="H58:H60"/>
    <mergeCell ref="I58:I60"/>
    <mergeCell ref="J58:J59"/>
    <mergeCell ref="K58:K59"/>
    <mergeCell ref="L58:L59"/>
    <mergeCell ref="M58:M59"/>
    <mergeCell ref="N58:N60"/>
    <mergeCell ref="O58:O60"/>
    <mergeCell ref="T67:T69"/>
    <mergeCell ref="V53:V54"/>
    <mergeCell ref="W53:W54"/>
    <mergeCell ref="R46:R50"/>
    <mergeCell ref="B46:B50"/>
    <mergeCell ref="X55:X57"/>
    <mergeCell ref="U46:U50"/>
    <mergeCell ref="R53:R54"/>
    <mergeCell ref="S53:S54"/>
    <mergeCell ref="T55:T57"/>
    <mergeCell ref="U55:U57"/>
    <mergeCell ref="V55:V57"/>
    <mergeCell ref="W55:W57"/>
    <mergeCell ref="P64:P66"/>
    <mergeCell ref="W67:W69"/>
    <mergeCell ref="E83:E85"/>
    <mergeCell ref="R96:R98"/>
    <mergeCell ref="N89:N92"/>
    <mergeCell ref="U83:U85"/>
    <mergeCell ref="X96:X98"/>
    <mergeCell ref="U89:U92"/>
    <mergeCell ref="S70:S72"/>
    <mergeCell ref="Z77:Z79"/>
    <mergeCell ref="Y83:Y85"/>
    <mergeCell ref="Z83:Z85"/>
    <mergeCell ref="B24:B29"/>
    <mergeCell ref="C24:C29"/>
    <mergeCell ref="D24:D29"/>
    <mergeCell ref="E24:E29"/>
    <mergeCell ref="H24:H29"/>
    <mergeCell ref="L25:L27"/>
    <mergeCell ref="M25:M27"/>
    <mergeCell ref="U24:U27"/>
    <mergeCell ref="W24:W27"/>
    <mergeCell ref="X24:X27"/>
    <mergeCell ref="G18:G23"/>
    <mergeCell ref="H18:H23"/>
    <mergeCell ref="B18:B23"/>
    <mergeCell ref="C18:C23"/>
    <mergeCell ref="D18:D23"/>
    <mergeCell ref="E18:E23"/>
    <mergeCell ref="V20:V21"/>
    <mergeCell ref="Y18:Y19"/>
    <mergeCell ref="AA20:AA21"/>
    <mergeCell ref="AA18:AA19"/>
    <mergeCell ref="S18:S23"/>
    <mergeCell ref="Q18:Q23"/>
    <mergeCell ref="Z24:Z27"/>
    <mergeCell ref="F28:F29"/>
    <mergeCell ref="F24:F27"/>
    <mergeCell ref="G24:G29"/>
    <mergeCell ref="N18:N23"/>
    <mergeCell ref="O18:O23"/>
    <mergeCell ref="N24:N29"/>
    <mergeCell ref="AD24:AD27"/>
    <mergeCell ref="V24:V27"/>
    <mergeCell ref="U28:U29"/>
    <mergeCell ref="Q24:Q29"/>
    <mergeCell ref="R24:R29"/>
    <mergeCell ref="S24:S29"/>
    <mergeCell ref="T24:T29"/>
    <mergeCell ref="V28:V29"/>
    <mergeCell ref="Z28:Z29"/>
    <mergeCell ref="P5:P6"/>
    <mergeCell ref="Q5:Q6"/>
    <mergeCell ref="R5:R6"/>
    <mergeCell ref="AC5:AC6"/>
    <mergeCell ref="T15:T17"/>
    <mergeCell ref="W18:W19"/>
    <mergeCell ref="X18:X19"/>
    <mergeCell ref="W22:W23"/>
    <mergeCell ref="X22:X23"/>
    <mergeCell ref="AH18:AH23"/>
    <mergeCell ref="AG18:AG23"/>
    <mergeCell ref="R9:R14"/>
    <mergeCell ref="S9:S14"/>
    <mergeCell ref="T9:T14"/>
    <mergeCell ref="U9:U14"/>
    <mergeCell ref="AE9:AE14"/>
    <mergeCell ref="AF9:AF14"/>
    <mergeCell ref="AF22:AF23"/>
    <mergeCell ref="AD22:AD23"/>
    <mergeCell ref="AE22:AE23"/>
    <mergeCell ref="AA22:AA23"/>
    <mergeCell ref="V22:V23"/>
    <mergeCell ref="AJ9:AJ14"/>
    <mergeCell ref="R18:R23"/>
    <mergeCell ref="F13:F14"/>
    <mergeCell ref="AJ18:AJ23"/>
    <mergeCell ref="AJ15:AJ17"/>
    <mergeCell ref="F20:F21"/>
    <mergeCell ref="AE18:AE19"/>
    <mergeCell ref="X20:X21"/>
    <mergeCell ref="O24:O29"/>
    <mergeCell ref="K25:K27"/>
    <mergeCell ref="AJ24:AJ29"/>
    <mergeCell ref="AG24:AG29"/>
    <mergeCell ref="AF18:AF19"/>
    <mergeCell ref="Z18:Z19"/>
    <mergeCell ref="AH24:AH29"/>
    <mergeCell ref="AI24:AI29"/>
    <mergeCell ref="G9:G14"/>
    <mergeCell ref="H9:H14"/>
    <mergeCell ref="I9:I14"/>
    <mergeCell ref="N9:N14"/>
    <mergeCell ref="O9:O14"/>
    <mergeCell ref="P9:P14"/>
    <mergeCell ref="AG5:AG6"/>
    <mergeCell ref="V9:V14"/>
    <mergeCell ref="AB9:AB14"/>
    <mergeCell ref="AC9:AC14"/>
    <mergeCell ref="AD9:AD14"/>
    <mergeCell ref="Q15:Q17"/>
    <mergeCell ref="R15:R17"/>
    <mergeCell ref="W9:W14"/>
    <mergeCell ref="X9:X14"/>
    <mergeCell ref="AI9:AI14"/>
    <mergeCell ref="AA9:AA14"/>
    <mergeCell ref="AH9:AH14"/>
    <mergeCell ref="AG9:AG14"/>
    <mergeCell ref="AI18:AI23"/>
    <mergeCell ref="AG15:AG17"/>
    <mergeCell ref="AH15:AH17"/>
    <mergeCell ref="S15:S17"/>
    <mergeCell ref="G15:G17"/>
    <mergeCell ref="H15:H17"/>
    <mergeCell ref="I15:I17"/>
    <mergeCell ref="AE24:AE27"/>
    <mergeCell ref="X28:X29"/>
    <mergeCell ref="I24:I29"/>
    <mergeCell ref="I18:I23"/>
    <mergeCell ref="AC24:AC27"/>
    <mergeCell ref="U20:U21"/>
    <mergeCell ref="Y20:Y21"/>
    <mergeCell ref="W20:W21"/>
    <mergeCell ref="U22:U23"/>
    <mergeCell ref="AA28:AA29"/>
    <mergeCell ref="F18:F19"/>
    <mergeCell ref="J25:J27"/>
    <mergeCell ref="F22:F23"/>
    <mergeCell ref="T18:T23"/>
    <mergeCell ref="AB28:AB29"/>
    <mergeCell ref="AC28:AC29"/>
    <mergeCell ref="AD28:AD29"/>
    <mergeCell ref="AB24:AB27"/>
    <mergeCell ref="AE28:AE29"/>
    <mergeCell ref="Y24:Y27"/>
    <mergeCell ref="Y28:Y29"/>
    <mergeCell ref="V18:V19"/>
    <mergeCell ref="Y22:Y23"/>
    <mergeCell ref="AA24:AA27"/>
    <mergeCell ref="P24:P29"/>
    <mergeCell ref="P18:P23"/>
    <mergeCell ref="U15:U17"/>
    <mergeCell ref="AB22:AB23"/>
    <mergeCell ref="AC22:AC23"/>
    <mergeCell ref="U18:U19"/>
    <mergeCell ref="W28:W29"/>
    <mergeCell ref="AC18:AC19"/>
    <mergeCell ref="AD18:AD19"/>
    <mergeCell ref="AG55:AG57"/>
    <mergeCell ref="AC64:AC66"/>
    <mergeCell ref="AD64:AD66"/>
    <mergeCell ref="AE64:AE66"/>
    <mergeCell ref="AG64:AG66"/>
    <mergeCell ref="AF77:AF79"/>
    <mergeCell ref="AG77:AG79"/>
    <mergeCell ref="AC77:AC79"/>
    <mergeCell ref="AC33:AC35"/>
    <mergeCell ref="AD33:AD35"/>
    <mergeCell ref="AE33:AE35"/>
    <mergeCell ref="AA80:AA82"/>
    <mergeCell ref="AB80:AB82"/>
    <mergeCell ref="X33:X35"/>
    <mergeCell ref="AC20:AC21"/>
    <mergeCell ref="Z22:Z23"/>
    <mergeCell ref="AF20:AF21"/>
    <mergeCell ref="Z36:Z38"/>
    <mergeCell ref="AB30:AB32"/>
    <mergeCell ref="AC30:AC32"/>
    <mergeCell ref="AD30:AD32"/>
    <mergeCell ref="W33:W35"/>
    <mergeCell ref="Y77:Y79"/>
    <mergeCell ref="AA42:AA45"/>
    <mergeCell ref="AB42:AB45"/>
    <mergeCell ref="AA36:AA38"/>
    <mergeCell ref="Y55:Y57"/>
    <mergeCell ref="Z55:Z57"/>
    <mergeCell ref="Y42:Y45"/>
    <mergeCell ref="R36:R38"/>
    <mergeCell ref="S36:S38"/>
    <mergeCell ref="B3:AI3"/>
    <mergeCell ref="AH5:AH6"/>
    <mergeCell ref="AI5:AI6"/>
    <mergeCell ref="U5:U6"/>
    <mergeCell ref="V5:AA5"/>
    <mergeCell ref="AB5:AB6"/>
    <mergeCell ref="J5:M5"/>
    <mergeCell ref="O5:O6"/>
    <mergeCell ref="S5:S6"/>
    <mergeCell ref="T5:T6"/>
    <mergeCell ref="G5:G6"/>
    <mergeCell ref="H5:H6"/>
    <mergeCell ref="I5:I6"/>
    <mergeCell ref="Y9:Y14"/>
    <mergeCell ref="Z9:Z14"/>
    <mergeCell ref="F9:F10"/>
    <mergeCell ref="F11:F12"/>
    <mergeCell ref="B5:B6"/>
    <mergeCell ref="C5:C6"/>
    <mergeCell ref="D5:D6"/>
    <mergeCell ref="E5:E6"/>
    <mergeCell ref="F5:F6"/>
    <mergeCell ref="AD5:AF5"/>
    <mergeCell ref="O15:O17"/>
    <mergeCell ref="B15:B17"/>
    <mergeCell ref="Q9:Q14"/>
    <mergeCell ref="P15:P17"/>
    <mergeCell ref="AI15:AI17"/>
    <mergeCell ref="N5:N6"/>
    <mergeCell ref="B9:B14"/>
    <mergeCell ref="C9:C14"/>
    <mergeCell ref="D9:D14"/>
    <mergeCell ref="E9:E14"/>
    <mergeCell ref="E145:E147"/>
    <mergeCell ref="F142:F144"/>
    <mergeCell ref="I135:I137"/>
    <mergeCell ref="G142:G144"/>
    <mergeCell ref="D135:D137"/>
    <mergeCell ref="E135:E137"/>
    <mergeCell ref="T103:T105"/>
    <mergeCell ref="AD93:AD95"/>
    <mergeCell ref="AD86:AD88"/>
    <mergeCell ref="Y106:Y108"/>
    <mergeCell ref="Z106:Z108"/>
    <mergeCell ref="Z96:Z98"/>
    <mergeCell ref="V67:V69"/>
    <mergeCell ref="AE51:AE52"/>
    <mergeCell ref="AE67:AE69"/>
    <mergeCell ref="AC70:AC72"/>
    <mergeCell ref="AA67:AA69"/>
    <mergeCell ref="AE77:AE79"/>
    <mergeCell ref="AE96:AE98"/>
    <mergeCell ref="Y93:Y95"/>
    <mergeCell ref="T96:T98"/>
    <mergeCell ref="U96:U98"/>
    <mergeCell ref="V96:V98"/>
    <mergeCell ref="W96:W98"/>
    <mergeCell ref="U103:U105"/>
    <mergeCell ref="V103:V105"/>
    <mergeCell ref="W103:W105"/>
    <mergeCell ref="Q80:Q82"/>
    <mergeCell ref="AB18:AB19"/>
    <mergeCell ref="AB20:AB21"/>
    <mergeCell ref="AD20:AD21"/>
    <mergeCell ref="AE20:AE21"/>
    <mergeCell ref="Z20:Z21"/>
    <mergeCell ref="X77:X79"/>
    <mergeCell ref="X80:X82"/>
    <mergeCell ref="R80:R82"/>
    <mergeCell ref="S80:S82"/>
    <mergeCell ref="X53:X54"/>
    <mergeCell ref="S46:S50"/>
    <mergeCell ref="S42:S45"/>
    <mergeCell ref="T42:T45"/>
    <mergeCell ref="P33:P35"/>
    <mergeCell ref="D127:D130"/>
    <mergeCell ref="F99:F102"/>
    <mergeCell ref="G99:G102"/>
    <mergeCell ref="H99:H102"/>
    <mergeCell ref="T53:T54"/>
    <mergeCell ref="U53:U54"/>
    <mergeCell ref="R51:R52"/>
    <mergeCell ref="S51:S52"/>
    <mergeCell ref="T51:T52"/>
    <mergeCell ref="U51:U52"/>
    <mergeCell ref="V51:V52"/>
    <mergeCell ref="W51:W52"/>
    <mergeCell ref="T36:T38"/>
    <mergeCell ref="U30:U32"/>
    <mergeCell ref="R42:R45"/>
    <mergeCell ref="X36:X38"/>
    <mergeCell ref="T39:T41"/>
    <mergeCell ref="V30:V32"/>
    <mergeCell ref="R55:R57"/>
    <mergeCell ref="S55:S57"/>
    <mergeCell ref="AD42:AD45"/>
    <mergeCell ref="AB39:AB41"/>
    <mergeCell ref="D121:D123"/>
    <mergeCell ref="C124:C125"/>
    <mergeCell ref="D124:D125"/>
    <mergeCell ref="N124:N125"/>
    <mergeCell ref="T127:T130"/>
    <mergeCell ref="P131:P134"/>
    <mergeCell ref="P127:P130"/>
    <mergeCell ref="U127:U130"/>
    <mergeCell ref="I124:I125"/>
    <mergeCell ref="N118:N120"/>
    <mergeCell ref="AA96:AA98"/>
    <mergeCell ref="AB96:AB98"/>
    <mergeCell ref="Y121:Y123"/>
    <mergeCell ref="Z121:Z123"/>
    <mergeCell ref="AA121:AA123"/>
    <mergeCell ref="AA118:AA120"/>
    <mergeCell ref="AB118:AB120"/>
    <mergeCell ref="AB135:AB137"/>
    <mergeCell ref="AD121:AD123"/>
    <mergeCell ref="E121:E123"/>
    <mergeCell ref="W138:W141"/>
    <mergeCell ref="O124:O125"/>
    <mergeCell ref="Z138:Z141"/>
    <mergeCell ref="R99:R102"/>
    <mergeCell ref="V118:V120"/>
    <mergeCell ref="U138:U141"/>
    <mergeCell ref="V138:V141"/>
    <mergeCell ref="P138:P141"/>
    <mergeCell ref="W135:W137"/>
    <mergeCell ref="X135:X137"/>
    <mergeCell ref="U135:U137"/>
    <mergeCell ref="V135:V137"/>
    <mergeCell ref="Y96:Y98"/>
    <mergeCell ref="AA106:AA108"/>
    <mergeCell ref="Y103:Y105"/>
    <mergeCell ref="Z103:Z105"/>
    <mergeCell ref="AA103:AA105"/>
    <mergeCell ref="AB103:AB105"/>
    <mergeCell ref="C118:C120"/>
    <mergeCell ref="D118:D120"/>
    <mergeCell ref="F121:F123"/>
    <mergeCell ref="R118:R120"/>
    <mergeCell ref="C135:C137"/>
    <mergeCell ref="U115:U117"/>
    <mergeCell ref="Y115:Y117"/>
    <mergeCell ref="Z115:Z117"/>
    <mergeCell ref="V121:V123"/>
    <mergeCell ref="S127:S130"/>
    <mergeCell ref="N127:N130"/>
    <mergeCell ref="E118:E120"/>
    <mergeCell ref="F118:F120"/>
    <mergeCell ref="G115:G117"/>
    <mergeCell ref="H115:H117"/>
    <mergeCell ref="E115:E117"/>
    <mergeCell ref="F115:F117"/>
    <mergeCell ref="P115:P117"/>
    <mergeCell ref="D131:D134"/>
    <mergeCell ref="E131:E134"/>
    <mergeCell ref="H121:H123"/>
    <mergeCell ref="I121:I123"/>
    <mergeCell ref="I109:I111"/>
    <mergeCell ref="N109:N111"/>
    <mergeCell ref="O109:O111"/>
    <mergeCell ref="P109:P111"/>
    <mergeCell ref="AH127:AH130"/>
    <mergeCell ref="AF188:AF191"/>
    <mergeCell ref="AG188:AG191"/>
    <mergeCell ref="AC178:AC180"/>
    <mergeCell ref="AB181:AB183"/>
    <mergeCell ref="AB165:AB167"/>
    <mergeCell ref="N93:N95"/>
    <mergeCell ref="O93:O95"/>
    <mergeCell ref="P93:P95"/>
    <mergeCell ref="V93:V95"/>
    <mergeCell ref="AF80:AF82"/>
    <mergeCell ref="I67:I69"/>
    <mergeCell ref="AH77:AH79"/>
    <mergeCell ref="U73:U76"/>
    <mergeCell ref="Y89:Y92"/>
    <mergeCell ref="Z89:Z92"/>
    <mergeCell ref="AC86:AC88"/>
    <mergeCell ref="AA89:AA92"/>
    <mergeCell ref="AE86:AE88"/>
    <mergeCell ref="AC89:AC92"/>
    <mergeCell ref="AF73:AF76"/>
    <mergeCell ref="AI93:AI95"/>
    <mergeCell ref="Q142:Q144"/>
    <mergeCell ref="S138:S141"/>
    <mergeCell ref="T138:T141"/>
    <mergeCell ref="T73:T76"/>
    <mergeCell ref="AF124:AF125"/>
    <mergeCell ref="Z124:Z125"/>
    <mergeCell ref="V131:V134"/>
    <mergeCell ref="R103:R105"/>
    <mergeCell ref="S103:S105"/>
    <mergeCell ref="Z70:Z72"/>
    <mergeCell ref="H70:H72"/>
    <mergeCell ref="AG142:AG144"/>
    <mergeCell ref="S93:S95"/>
    <mergeCell ref="H93:H95"/>
    <mergeCell ref="AH135:AH137"/>
    <mergeCell ref="AB124:AB125"/>
    <mergeCell ref="AC115:AC117"/>
    <mergeCell ref="AB145:AB147"/>
    <mergeCell ref="AC145:AC147"/>
    <mergeCell ref="AI121:AI123"/>
    <mergeCell ref="AI138:AI141"/>
    <mergeCell ref="AI131:AI134"/>
    <mergeCell ref="AI145:AI147"/>
    <mergeCell ref="AI118:AI120"/>
    <mergeCell ref="AI103:AI105"/>
    <mergeCell ref="AH184:AH187"/>
    <mergeCell ref="AE127:AE130"/>
    <mergeCell ref="AD124:AD125"/>
    <mergeCell ref="AC118:AC120"/>
    <mergeCell ref="AF145:AF147"/>
    <mergeCell ref="AG145:AG147"/>
    <mergeCell ref="AH145:AH147"/>
    <mergeCell ref="AE142:AE144"/>
    <mergeCell ref="AF121:AF123"/>
    <mergeCell ref="R73:R76"/>
    <mergeCell ref="AD115:AD117"/>
    <mergeCell ref="W131:W134"/>
    <mergeCell ref="AC135:AC137"/>
    <mergeCell ref="AG138:AG141"/>
    <mergeCell ref="AD135:AD137"/>
    <mergeCell ref="AA83:AA85"/>
    <mergeCell ref="AB83:AB85"/>
    <mergeCell ref="AB64:AB66"/>
    <mergeCell ref="AH86:AH88"/>
    <mergeCell ref="AB86:AB88"/>
    <mergeCell ref="AF89:AF92"/>
    <mergeCell ref="AG70:AG72"/>
    <mergeCell ref="AJ148:AJ150"/>
    <mergeCell ref="AF148:AF150"/>
    <mergeCell ref="AD168:AD170"/>
    <mergeCell ref="AI152:AI153"/>
    <mergeCell ref="AI203:AI205"/>
    <mergeCell ref="AI165:AI167"/>
    <mergeCell ref="AC154:AC157"/>
    <mergeCell ref="AD154:AD157"/>
    <mergeCell ref="AE154:AE157"/>
    <mergeCell ref="AH154:AH157"/>
    <mergeCell ref="AI154:AI157"/>
    <mergeCell ref="O142:O144"/>
    <mergeCell ref="P142:P144"/>
    <mergeCell ref="U142:U144"/>
    <mergeCell ref="S154:S157"/>
    <mergeCell ref="T142:T144"/>
    <mergeCell ref="R142:R144"/>
    <mergeCell ref="U145:U147"/>
    <mergeCell ref="X142:X144"/>
    <mergeCell ref="V142:V144"/>
    <mergeCell ref="J148:J149"/>
    <mergeCell ref="P67:P69"/>
    <mergeCell ref="X67:X69"/>
    <mergeCell ref="U67:U69"/>
    <mergeCell ref="V145:V147"/>
    <mergeCell ref="W145:W147"/>
    <mergeCell ref="X145:X147"/>
    <mergeCell ref="R135:R137"/>
    <mergeCell ref="S135:S137"/>
    <mergeCell ref="Y138:Y141"/>
    <mergeCell ref="K154:K155"/>
    <mergeCell ref="J131:J132"/>
    <mergeCell ref="T70:T72"/>
    <mergeCell ref="R67:R69"/>
    <mergeCell ref="S67:S69"/>
    <mergeCell ref="U70:U72"/>
    <mergeCell ref="X73:X76"/>
    <mergeCell ref="Z80:Z82"/>
    <mergeCell ref="Z86:Z88"/>
    <mergeCell ref="Z93:Z95"/>
    <mergeCell ref="AA86:AA88"/>
    <mergeCell ref="AF142:AF144"/>
    <mergeCell ref="AJ203:AJ205"/>
    <mergeCell ref="AJ184:AJ187"/>
    <mergeCell ref="AI184:AI187"/>
    <mergeCell ref="AJ188:AJ191"/>
    <mergeCell ref="AA138:AA141"/>
    <mergeCell ref="AI70:AI72"/>
    <mergeCell ref="AI168:AI170"/>
    <mergeCell ref="AJ168:AJ170"/>
    <mergeCell ref="AJ86:AJ88"/>
    <mergeCell ref="AJ138:AJ141"/>
    <mergeCell ref="AI135:AI137"/>
    <mergeCell ref="AJ135:AJ137"/>
    <mergeCell ref="AJ99:AJ102"/>
    <mergeCell ref="AA135:AA137"/>
    <mergeCell ref="AH168:AH170"/>
    <mergeCell ref="AG168:AG170"/>
    <mergeCell ref="AA145:AA147"/>
    <mergeCell ref="AJ46:AJ50"/>
    <mergeCell ref="AJ106:AJ108"/>
    <mergeCell ref="AF93:AF95"/>
    <mergeCell ref="AA154:AA157"/>
    <mergeCell ref="AG115:AG117"/>
    <mergeCell ref="AH115:AH117"/>
    <mergeCell ref="AI64:AI66"/>
    <mergeCell ref="AC131:AC134"/>
    <mergeCell ref="AD131:AD134"/>
    <mergeCell ref="AC127:AC130"/>
    <mergeCell ref="AD127:AD130"/>
    <mergeCell ref="AA93:AA95"/>
    <mergeCell ref="AB93:AB95"/>
    <mergeCell ref="AB138:AB141"/>
    <mergeCell ref="AG93:AG95"/>
    <mergeCell ref="AJ433:AJ435"/>
    <mergeCell ref="AH227:AH229"/>
    <mergeCell ref="AG184:AG187"/>
    <mergeCell ref="AJ154:AJ157"/>
    <mergeCell ref="AF154:AF157"/>
    <mergeCell ref="AI174:AI175"/>
    <mergeCell ref="AG154:AG157"/>
    <mergeCell ref="AF174:AF175"/>
    <mergeCell ref="AH313:AH315"/>
    <mergeCell ref="AF212:AF213"/>
    <mergeCell ref="AI221:AI223"/>
    <mergeCell ref="AG212:AG213"/>
    <mergeCell ref="AI243:AI245"/>
    <mergeCell ref="AG148:AG150"/>
    <mergeCell ref="AH148:AH150"/>
    <mergeCell ref="AI148:AI150"/>
    <mergeCell ref="AC148:AC150"/>
    <mergeCell ref="AD148:AD150"/>
    <mergeCell ref="AG124:AG125"/>
    <mergeCell ref="AJ124:AJ125"/>
    <mergeCell ref="AB61:AB63"/>
    <mergeCell ref="AJ142:AJ144"/>
    <mergeCell ref="AE148:AE150"/>
    <mergeCell ref="AG135:AG137"/>
    <mergeCell ref="AE135:AE137"/>
    <mergeCell ref="AG127:AG130"/>
    <mergeCell ref="AH67:AH69"/>
    <mergeCell ref="AG89:AG92"/>
    <mergeCell ref="AH89:AH92"/>
    <mergeCell ref="AA77:AA79"/>
    <mergeCell ref="AB77:AB79"/>
    <mergeCell ref="AI124:AI125"/>
    <mergeCell ref="AB148:AB150"/>
    <mergeCell ref="AA142:AA144"/>
    <mergeCell ref="AB142:AB144"/>
    <mergeCell ref="AE131:AE134"/>
    <mergeCell ref="AF131:AF134"/>
    <mergeCell ref="AH99:AH102"/>
    <mergeCell ref="AI99:AI102"/>
    <mergeCell ref="AH80:AH82"/>
    <mergeCell ref="AE83:AE85"/>
    <mergeCell ref="AI86:AI88"/>
    <mergeCell ref="AF83:AF85"/>
    <mergeCell ref="AG83:AG85"/>
    <mergeCell ref="AC80:AC82"/>
    <mergeCell ref="AD80:AD82"/>
    <mergeCell ref="AE80:AE82"/>
    <mergeCell ref="AD118:AD120"/>
    <mergeCell ref="AG121:AG123"/>
    <mergeCell ref="AB89:AB92"/>
    <mergeCell ref="U99:U102"/>
    <mergeCell ref="V99:V102"/>
    <mergeCell ref="Y142:Y144"/>
    <mergeCell ref="Z142:Z144"/>
    <mergeCell ref="AD142:AD144"/>
    <mergeCell ref="S96:S98"/>
    <mergeCell ref="AG392:AG394"/>
    <mergeCell ref="AH373:AH375"/>
    <mergeCell ref="AJ427:AJ429"/>
    <mergeCell ref="AG430:AG432"/>
    <mergeCell ref="AH217:AH220"/>
    <mergeCell ref="AJ246:AJ249"/>
    <mergeCell ref="AJ305:AJ307"/>
    <mergeCell ref="AJ311:AJ312"/>
    <mergeCell ref="AE243:AE245"/>
    <mergeCell ref="AH298:AH300"/>
    <mergeCell ref="AE392:AE394"/>
    <mergeCell ref="AJ152:AJ153"/>
    <mergeCell ref="AJ165:AJ167"/>
    <mergeCell ref="AJ240:AJ242"/>
    <mergeCell ref="AJ224:AJ226"/>
    <mergeCell ref="AI214:AI216"/>
    <mergeCell ref="AI355:AI357"/>
    <mergeCell ref="AJ355:AJ357"/>
    <mergeCell ref="AJ289:AJ291"/>
    <mergeCell ref="AI250:AI252"/>
    <mergeCell ref="AH404:AH407"/>
    <mergeCell ref="AJ339:AJ341"/>
    <mergeCell ref="AG339:AG341"/>
    <mergeCell ref="AI332:AI335"/>
    <mergeCell ref="AI339:AI341"/>
    <mergeCell ref="AJ332:AJ335"/>
    <mergeCell ref="AH329:AH331"/>
    <mergeCell ref="AI329:AI331"/>
    <mergeCell ref="AH389:AH391"/>
    <mergeCell ref="AG370:AG372"/>
    <mergeCell ref="AE269:AE271"/>
    <mergeCell ref="AH348:AH351"/>
    <mergeCell ref="AI352:AI354"/>
    <mergeCell ref="AJ352:AJ354"/>
    <mergeCell ref="AF348:AF351"/>
    <mergeCell ref="AF329:AF331"/>
    <mergeCell ref="AI336:AI338"/>
    <mergeCell ref="AF272:AF275"/>
    <mergeCell ref="AF250:AF252"/>
    <mergeCell ref="AF364:AF366"/>
    <mergeCell ref="AH376:AH378"/>
    <mergeCell ref="AJ379:AJ382"/>
    <mergeCell ref="AI217:AI220"/>
    <mergeCell ref="AH165:AH167"/>
    <mergeCell ref="AE165:AE167"/>
    <mergeCell ref="AE178:AE180"/>
    <mergeCell ref="AH392:AH394"/>
    <mergeCell ref="AG352:AG354"/>
    <mergeCell ref="AH352:AH354"/>
    <mergeCell ref="AI376:AI378"/>
    <mergeCell ref="AH320:AH322"/>
    <mergeCell ref="AI320:AI322"/>
    <mergeCell ref="AE379:AE382"/>
    <mergeCell ref="AF379:AF382"/>
    <mergeCell ref="AE279:AE281"/>
    <mergeCell ref="AE272:AE275"/>
    <mergeCell ref="AJ389:AJ391"/>
    <mergeCell ref="AH174:AH175"/>
    <mergeCell ref="AA301:AA304"/>
    <mergeCell ref="Y301:Y304"/>
    <mergeCell ref="Z295:Z297"/>
    <mergeCell ref="Z301:Z304"/>
    <mergeCell ref="AA298:AA300"/>
    <mergeCell ref="AA339:AA341"/>
    <mergeCell ref="AB316:AB319"/>
    <mergeCell ref="AB272:AB275"/>
    <mergeCell ref="Y311:Y312"/>
    <mergeCell ref="Y342:Y344"/>
    <mergeCell ref="AE240:AE242"/>
    <mergeCell ref="AA184:AA187"/>
    <mergeCell ref="AH171:AH173"/>
    <mergeCell ref="AG171:AG173"/>
    <mergeCell ref="AH240:AH242"/>
    <mergeCell ref="AF240:AF242"/>
    <mergeCell ref="AH224:AH226"/>
    <mergeCell ref="AE221:AE223"/>
    <mergeCell ref="AH345:AH347"/>
    <mergeCell ref="AD332:AD335"/>
    <mergeCell ref="AD246:AD249"/>
    <mergeCell ref="AA181:AA183"/>
    <mergeCell ref="AF209:AF211"/>
    <mergeCell ref="AD174:AD175"/>
    <mergeCell ref="AC227:AC229"/>
    <mergeCell ref="AD227:AD229"/>
    <mergeCell ref="AD230:AD233"/>
    <mergeCell ref="AD224:AD226"/>
    <mergeCell ref="AD243:AD245"/>
    <mergeCell ref="AJ364:AJ366"/>
    <mergeCell ref="AH370:AH372"/>
    <mergeCell ref="AI370:AI372"/>
    <mergeCell ref="AF336:AF338"/>
    <mergeCell ref="AG336:AG338"/>
    <mergeCell ref="AH336:AH338"/>
    <mergeCell ref="AD217:AD220"/>
    <mergeCell ref="AH243:AH245"/>
    <mergeCell ref="AJ217:AJ220"/>
    <mergeCell ref="AG266:AG268"/>
    <mergeCell ref="AJ214:AJ216"/>
    <mergeCell ref="AG295:AG297"/>
    <mergeCell ref="AI305:AI307"/>
    <mergeCell ref="AI224:AI226"/>
    <mergeCell ref="AJ227:AJ229"/>
    <mergeCell ref="AG230:AG233"/>
    <mergeCell ref="AJ292:AJ294"/>
    <mergeCell ref="AJ181:AJ183"/>
    <mergeCell ref="AI178:AI180"/>
    <mergeCell ref="AJ178:AJ180"/>
    <mergeCell ref="AJ301:AJ304"/>
    <mergeCell ref="AH289:AH291"/>
    <mergeCell ref="AG209:AG211"/>
    <mergeCell ref="AH209:AH211"/>
    <mergeCell ref="AE224:AE226"/>
    <mergeCell ref="AF224:AF226"/>
    <mergeCell ref="AH230:AH233"/>
    <mergeCell ref="AD184:AD187"/>
    <mergeCell ref="AE184:AE187"/>
    <mergeCell ref="AF184:AF187"/>
    <mergeCell ref="AJ221:AJ223"/>
    <mergeCell ref="AJ313:AJ315"/>
    <mergeCell ref="AG358:AG360"/>
    <mergeCell ref="AF260:AF262"/>
    <mergeCell ref="AH206:AH208"/>
    <mergeCell ref="AB184:AB187"/>
    <mergeCell ref="AF227:AF229"/>
    <mergeCell ref="AC214:AC216"/>
    <mergeCell ref="AD214:AD216"/>
    <mergeCell ref="AF214:AF216"/>
    <mergeCell ref="AE250:AE252"/>
    <mergeCell ref="AE308:AE310"/>
    <mergeCell ref="AA329:AA331"/>
    <mergeCell ref="AE206:AE208"/>
    <mergeCell ref="AE260:AE262"/>
    <mergeCell ref="Z373:Z375"/>
    <mergeCell ref="AG439:AG442"/>
    <mergeCell ref="AE411:AE413"/>
    <mergeCell ref="AF395:AF397"/>
    <mergeCell ref="AE398:AE400"/>
    <mergeCell ref="AE395:AE397"/>
    <mergeCell ref="AE421:AE423"/>
    <mergeCell ref="AE301:AE304"/>
    <mergeCell ref="AF308:AF310"/>
    <mergeCell ref="AF305:AF307"/>
    <mergeCell ref="AE345:AE347"/>
    <mergeCell ref="AC348:AC351"/>
    <mergeCell ref="AI430:AI432"/>
    <mergeCell ref="AJ430:AJ432"/>
    <mergeCell ref="AH367:AH369"/>
    <mergeCell ref="AI427:AI429"/>
    <mergeCell ref="AI424:AI426"/>
    <mergeCell ref="AH401:AH403"/>
    <mergeCell ref="AI345:AI347"/>
    <mergeCell ref="AJ373:AJ375"/>
    <mergeCell ref="AJ336:AJ338"/>
    <mergeCell ref="AJ395:AJ397"/>
    <mergeCell ref="AJ392:AJ394"/>
    <mergeCell ref="AH386:AH388"/>
    <mergeCell ref="AJ421:AJ423"/>
    <mergeCell ref="AI421:AI423"/>
    <mergeCell ref="AG386:AG388"/>
    <mergeCell ref="AH411:AH413"/>
    <mergeCell ref="AI411:AI413"/>
    <mergeCell ref="AJ411:AJ413"/>
    <mergeCell ref="AJ408:AJ410"/>
    <mergeCell ref="AG355:AG357"/>
    <mergeCell ref="AF404:AF407"/>
    <mergeCell ref="AG411:AG413"/>
    <mergeCell ref="AI373:AI375"/>
    <mergeCell ref="AG260:AG262"/>
    <mergeCell ref="AH260:AH262"/>
    <mergeCell ref="AE292:AE294"/>
    <mergeCell ref="AC295:AC297"/>
    <mergeCell ref="AD298:AD300"/>
    <mergeCell ref="AI260:AI262"/>
    <mergeCell ref="AI266:AI268"/>
    <mergeCell ref="AE326:AE328"/>
    <mergeCell ref="AF326:AF328"/>
    <mergeCell ref="AD269:AD271"/>
    <mergeCell ref="AD250:AD252"/>
    <mergeCell ref="AH285:AH288"/>
    <mergeCell ref="AI285:AI288"/>
    <mergeCell ref="AE282:AE284"/>
    <mergeCell ref="AF282:AF284"/>
    <mergeCell ref="AG282:AG284"/>
    <mergeCell ref="AH282:AH284"/>
    <mergeCell ref="AI282:AI284"/>
    <mergeCell ref="AI364:AI366"/>
    <mergeCell ref="AE342:AE344"/>
    <mergeCell ref="AE332:AE335"/>
    <mergeCell ref="AE404:AE407"/>
    <mergeCell ref="V379:V382"/>
    <mergeCell ref="AD389:AD391"/>
    <mergeCell ref="AE386:AE388"/>
    <mergeCell ref="AB392:AB394"/>
    <mergeCell ref="Y389:Y391"/>
    <mergeCell ref="AC373:AC375"/>
    <mergeCell ref="AD339:AD341"/>
    <mergeCell ref="AA411:AA413"/>
    <mergeCell ref="W401:W403"/>
    <mergeCell ref="X401:X403"/>
    <mergeCell ref="AA430:AA432"/>
    <mergeCell ref="AB421:AB423"/>
    <mergeCell ref="AB411:AB413"/>
    <mergeCell ref="AE424:AE426"/>
    <mergeCell ref="AF376:AF378"/>
    <mergeCell ref="AE376:AE378"/>
    <mergeCell ref="AC355:AC357"/>
    <mergeCell ref="AG301:AG304"/>
    <mergeCell ref="AH326:AH328"/>
    <mergeCell ref="AD336:AD338"/>
    <mergeCell ref="AJ329:AJ331"/>
    <mergeCell ref="AJ326:AJ328"/>
    <mergeCell ref="AI313:AI315"/>
    <mergeCell ref="AI240:AI242"/>
    <mergeCell ref="AG227:AG229"/>
    <mergeCell ref="AE230:AE233"/>
    <mergeCell ref="AI227:AI229"/>
    <mergeCell ref="AH263:AH265"/>
    <mergeCell ref="AG243:AG245"/>
    <mergeCell ref="AF246:AF249"/>
    <mergeCell ref="AG316:AG319"/>
    <mergeCell ref="AH316:AH319"/>
    <mergeCell ref="AI316:AI319"/>
    <mergeCell ref="AF311:AF312"/>
    <mergeCell ref="AG311:AG312"/>
    <mergeCell ref="AH308:AH310"/>
    <mergeCell ref="AI308:AI310"/>
    <mergeCell ref="AH272:AH275"/>
    <mergeCell ref="AF316:AF319"/>
    <mergeCell ref="AG326:AG328"/>
    <mergeCell ref="AF289:AF291"/>
    <mergeCell ref="AG289:AG291"/>
    <mergeCell ref="AG276:AG278"/>
    <mergeCell ref="AE316:AE319"/>
    <mergeCell ref="AD323:AD325"/>
    <mergeCell ref="AE323:AE325"/>
    <mergeCell ref="AF269:AF271"/>
    <mergeCell ref="AE263:AE265"/>
    <mergeCell ref="AG269:AG271"/>
    <mergeCell ref="AG263:AG265"/>
    <mergeCell ref="AF320:AF322"/>
    <mergeCell ref="AG320:AG322"/>
    <mergeCell ref="AI292:AI294"/>
    <mergeCell ref="AI295:AI297"/>
    <mergeCell ref="AD326:AD328"/>
    <mergeCell ref="AI326:AI328"/>
    <mergeCell ref="AD266:AD268"/>
    <mergeCell ref="AE295:AE297"/>
    <mergeCell ref="AH311:AH312"/>
    <mergeCell ref="AI311:AI312"/>
    <mergeCell ref="AJ401:AJ403"/>
    <mergeCell ref="AF345:AF347"/>
    <mergeCell ref="AG345:AG347"/>
    <mergeCell ref="AJ348:AJ351"/>
    <mergeCell ref="AG376:AG378"/>
    <mergeCell ref="AH395:AH397"/>
    <mergeCell ref="AJ424:AJ426"/>
    <mergeCell ref="AH430:AH432"/>
    <mergeCell ref="AI367:AI369"/>
    <mergeCell ref="AJ367:AJ369"/>
    <mergeCell ref="AF424:AF426"/>
    <mergeCell ref="AF408:AF410"/>
    <mergeCell ref="AI404:AI407"/>
    <mergeCell ref="AF401:AF403"/>
    <mergeCell ref="AF411:AF413"/>
    <mergeCell ref="AF392:AF394"/>
    <mergeCell ref="AH342:AH344"/>
    <mergeCell ref="AJ386:AJ388"/>
    <mergeCell ref="AI408:AI410"/>
    <mergeCell ref="AG379:AG382"/>
    <mergeCell ref="AF389:AF391"/>
    <mergeCell ref="AH339:AH341"/>
    <mergeCell ref="AF342:AF344"/>
    <mergeCell ref="AI398:AI400"/>
    <mergeCell ref="AI392:AI394"/>
    <mergeCell ref="AB390:AB391"/>
    <mergeCell ref="Z389:Z391"/>
    <mergeCell ref="AD392:AD394"/>
    <mergeCell ref="AG364:AG366"/>
    <mergeCell ref="AD373:AD375"/>
    <mergeCell ref="AD352:AD354"/>
    <mergeCell ref="AE352:AE354"/>
    <mergeCell ref="AF352:AF354"/>
    <mergeCell ref="AJ376:AJ378"/>
    <mergeCell ref="AJ370:AJ372"/>
    <mergeCell ref="AD408:AD410"/>
    <mergeCell ref="AE408:AE410"/>
    <mergeCell ref="AD342:AD344"/>
    <mergeCell ref="AJ404:AJ407"/>
    <mergeCell ref="AD430:AD432"/>
    <mergeCell ref="AF421:AF423"/>
    <mergeCell ref="AA342:AA344"/>
    <mergeCell ref="Z345:Z347"/>
    <mergeCell ref="AA345:AA347"/>
    <mergeCell ref="AI386:AI388"/>
    <mergeCell ref="AF386:AF388"/>
    <mergeCell ref="AF427:AF429"/>
    <mergeCell ref="AG427:AG429"/>
    <mergeCell ref="AH358:AH360"/>
    <mergeCell ref="AI358:AI360"/>
    <mergeCell ref="AF355:AF357"/>
    <mergeCell ref="AF370:AF372"/>
    <mergeCell ref="AG348:AG351"/>
    <mergeCell ref="AH364:AH366"/>
    <mergeCell ref="AG424:AG426"/>
    <mergeCell ref="AJ358:AJ360"/>
    <mergeCell ref="AI389:AI391"/>
    <mergeCell ref="AG404:AG407"/>
    <mergeCell ref="AD404:AD407"/>
    <mergeCell ref="AG401:AG403"/>
    <mergeCell ref="AF398:AF400"/>
    <mergeCell ref="AD364:AD366"/>
    <mergeCell ref="AE364:AE366"/>
    <mergeCell ref="AA404:AA407"/>
    <mergeCell ref="AJ398:AJ400"/>
    <mergeCell ref="AC272:AC275"/>
    <mergeCell ref="AB263:AB265"/>
    <mergeCell ref="AC370:AC372"/>
    <mergeCell ref="AC339:AC341"/>
    <mergeCell ref="AB348:AB351"/>
    <mergeCell ref="X367:X369"/>
    <mergeCell ref="Z263:Z265"/>
    <mergeCell ref="V276:V278"/>
    <mergeCell ref="AC266:AC268"/>
    <mergeCell ref="Y373:Y375"/>
    <mergeCell ref="V373:V375"/>
    <mergeCell ref="W373:W375"/>
    <mergeCell ref="Y282:Y284"/>
    <mergeCell ref="Z282:Z284"/>
    <mergeCell ref="AA282:AA284"/>
    <mergeCell ref="AB282:AB284"/>
    <mergeCell ref="AC282:AC284"/>
    <mergeCell ref="Z336:Z338"/>
    <mergeCell ref="Y326:Y328"/>
    <mergeCell ref="W352:W354"/>
    <mergeCell ref="X352:X354"/>
    <mergeCell ref="AA355:AA357"/>
    <mergeCell ref="X332:X335"/>
    <mergeCell ref="AA289:AA291"/>
    <mergeCell ref="V345:V347"/>
    <mergeCell ref="V358:V360"/>
    <mergeCell ref="AC323:AC325"/>
    <mergeCell ref="X295:X297"/>
    <mergeCell ref="Y295:Y297"/>
    <mergeCell ref="AC301:AC304"/>
    <mergeCell ref="Z367:Z369"/>
    <mergeCell ref="AA367:AA369"/>
    <mergeCell ref="Y313:Y315"/>
    <mergeCell ref="AC367:AC369"/>
    <mergeCell ref="X301:X304"/>
    <mergeCell ref="Y263:Y265"/>
    <mergeCell ref="AC358:AC360"/>
    <mergeCell ref="AE367:AE369"/>
    <mergeCell ref="AA386:AA388"/>
    <mergeCell ref="W376:W378"/>
    <mergeCell ref="AB379:AB382"/>
    <mergeCell ref="AB376:AB378"/>
    <mergeCell ref="AA379:AA382"/>
    <mergeCell ref="Z386:Z388"/>
    <mergeCell ref="Z370:Z372"/>
    <mergeCell ref="AG395:AG397"/>
    <mergeCell ref="X282:X284"/>
    <mergeCell ref="AD282:AD284"/>
    <mergeCell ref="Z266:Z268"/>
    <mergeCell ref="Y269:Y271"/>
    <mergeCell ref="AH295:AH297"/>
    <mergeCell ref="AH323:AH325"/>
    <mergeCell ref="AF298:AF300"/>
    <mergeCell ref="AH266:AH268"/>
    <mergeCell ref="AD316:AD319"/>
    <mergeCell ref="AD313:AD315"/>
    <mergeCell ref="AD285:AD288"/>
    <mergeCell ref="AE285:AE288"/>
    <mergeCell ref="AF285:AF288"/>
    <mergeCell ref="AG285:AG288"/>
    <mergeCell ref="V376:V378"/>
    <mergeCell ref="V370:V372"/>
    <mergeCell ref="Y332:Y335"/>
    <mergeCell ref="F221:F223"/>
    <mergeCell ref="K250:K251"/>
    <mergeCell ref="O230:O233"/>
    <mergeCell ref="P230:P233"/>
    <mergeCell ref="Q230:Q233"/>
    <mergeCell ref="R230:R233"/>
    <mergeCell ref="S230:S233"/>
    <mergeCell ref="I152:I153"/>
    <mergeCell ref="T135:T137"/>
    <mergeCell ref="Y174:Y175"/>
    <mergeCell ref="Y145:Y147"/>
    <mergeCell ref="Z145:Z147"/>
    <mergeCell ref="AB168:AB170"/>
    <mergeCell ref="N142:N144"/>
    <mergeCell ref="R148:R150"/>
    <mergeCell ref="S148:S150"/>
    <mergeCell ref="N135:N137"/>
    <mergeCell ref="S142:S144"/>
    <mergeCell ref="N148:N150"/>
    <mergeCell ref="T168:T170"/>
    <mergeCell ref="P188:P191"/>
    <mergeCell ref="Q188:Q191"/>
    <mergeCell ref="R188:R191"/>
    <mergeCell ref="S188:S191"/>
    <mergeCell ref="AH152:AH153"/>
    <mergeCell ref="AH138:AH141"/>
    <mergeCell ref="Z135:Z137"/>
    <mergeCell ref="V148:V150"/>
    <mergeCell ref="X148:X150"/>
    <mergeCell ref="W142:W144"/>
    <mergeCell ref="V152:V153"/>
    <mergeCell ref="W152:W153"/>
    <mergeCell ref="X152:X153"/>
    <mergeCell ref="Y152:Y153"/>
    <mergeCell ref="Z152:Z153"/>
    <mergeCell ref="AA152:AA153"/>
    <mergeCell ref="AB152:AB153"/>
    <mergeCell ref="AC152:AC153"/>
    <mergeCell ref="AD152:AD153"/>
    <mergeCell ref="AF178:AF180"/>
    <mergeCell ref="P135:P137"/>
    <mergeCell ref="W221:W223"/>
    <mergeCell ref="U221:U223"/>
    <mergeCell ref="AE152:AE153"/>
    <mergeCell ref="AF152:AF153"/>
    <mergeCell ref="AG152:AG153"/>
    <mergeCell ref="J145:J146"/>
    <mergeCell ref="K145:K146"/>
    <mergeCell ref="L145:L146"/>
    <mergeCell ref="F148:F150"/>
    <mergeCell ref="G148:G150"/>
    <mergeCell ref="T154:T157"/>
    <mergeCell ref="P181:P183"/>
    <mergeCell ref="U165:U167"/>
    <mergeCell ref="V165:V167"/>
    <mergeCell ref="T145:T147"/>
    <mergeCell ref="U154:U157"/>
    <mergeCell ref="V154:V157"/>
    <mergeCell ref="W154:W157"/>
    <mergeCell ref="AD181:AD183"/>
    <mergeCell ref="Z154:Z157"/>
    <mergeCell ref="U240:U242"/>
    <mergeCell ref="V240:V242"/>
    <mergeCell ref="X240:X242"/>
    <mergeCell ref="AE174:AE175"/>
    <mergeCell ref="AF168:AF170"/>
    <mergeCell ref="Z118:Z120"/>
    <mergeCell ref="Y118:Y120"/>
    <mergeCell ref="W115:W117"/>
    <mergeCell ref="W121:W123"/>
    <mergeCell ref="X121:X123"/>
    <mergeCell ref="W124:W125"/>
    <mergeCell ref="X131:X134"/>
    <mergeCell ref="Y131:Y134"/>
    <mergeCell ref="Z131:Z134"/>
    <mergeCell ref="AB127:AB130"/>
    <mergeCell ref="AA131:AA134"/>
    <mergeCell ref="AB131:AB134"/>
    <mergeCell ref="X138:X141"/>
    <mergeCell ref="V124:V125"/>
    <mergeCell ref="G118:G120"/>
    <mergeCell ref="K131:K132"/>
    <mergeCell ref="L131:L132"/>
    <mergeCell ref="W127:W130"/>
    <mergeCell ref="AA127:AA130"/>
    <mergeCell ref="Z127:Z130"/>
    <mergeCell ref="V127:V130"/>
    <mergeCell ref="Y127:Y130"/>
    <mergeCell ref="AE124:AE125"/>
    <mergeCell ref="AB121:AB123"/>
    <mergeCell ref="AC121:AC123"/>
    <mergeCell ref="Y124:Y125"/>
    <mergeCell ref="AA148:AA150"/>
    <mergeCell ref="Q148:Q150"/>
    <mergeCell ref="U148:U150"/>
    <mergeCell ref="P148:P150"/>
    <mergeCell ref="S174:S175"/>
    <mergeCell ref="O168:O170"/>
    <mergeCell ref="O171:O173"/>
    <mergeCell ref="P171:P173"/>
    <mergeCell ref="N152:N153"/>
    <mergeCell ref="O152:O153"/>
    <mergeCell ref="P152:P153"/>
    <mergeCell ref="Q152:Q153"/>
    <mergeCell ref="R152:R153"/>
    <mergeCell ref="Y154:Y157"/>
    <mergeCell ref="Q118:Q120"/>
    <mergeCell ref="W118:W120"/>
    <mergeCell ref="AB154:AB157"/>
    <mergeCell ref="Q127:Q130"/>
    <mergeCell ref="O131:O134"/>
    <mergeCell ref="N131:N134"/>
    <mergeCell ref="O127:O130"/>
    <mergeCell ref="P124:P125"/>
    <mergeCell ref="Q124:Q125"/>
    <mergeCell ref="O118:O120"/>
    <mergeCell ref="P118:P120"/>
    <mergeCell ref="T121:T123"/>
    <mergeCell ref="X124:X125"/>
    <mergeCell ref="U121:U123"/>
    <mergeCell ref="U168:U170"/>
    <mergeCell ref="Q135:Q137"/>
    <mergeCell ref="P168:P170"/>
    <mergeCell ref="Q138:Q141"/>
    <mergeCell ref="W171:W173"/>
    <mergeCell ref="R138:R141"/>
    <mergeCell ref="Y168:Y170"/>
    <mergeCell ref="H152:H153"/>
    <mergeCell ref="AG174:AG175"/>
    <mergeCell ref="X127:X130"/>
    <mergeCell ref="AF165:AF167"/>
    <mergeCell ref="AD165:AD167"/>
    <mergeCell ref="AG165:AG167"/>
    <mergeCell ref="I145:I147"/>
    <mergeCell ref="S118:S120"/>
    <mergeCell ref="U118:U120"/>
    <mergeCell ref="D165:D167"/>
    <mergeCell ref="B142:B144"/>
    <mergeCell ref="N165:N167"/>
    <mergeCell ref="J154:J155"/>
    <mergeCell ref="B171:B173"/>
    <mergeCell ref="C171:C173"/>
    <mergeCell ref="D171:D173"/>
    <mergeCell ref="E171:E173"/>
    <mergeCell ref="E174:E175"/>
    <mergeCell ref="H135:H137"/>
    <mergeCell ref="I89:I92"/>
    <mergeCell ref="E99:E102"/>
    <mergeCell ref="X106:X108"/>
    <mergeCell ref="N86:N88"/>
    <mergeCell ref="H83:H85"/>
    <mergeCell ref="I83:I85"/>
    <mergeCell ref="N83:N85"/>
    <mergeCell ref="O83:O85"/>
    <mergeCell ref="P83:P85"/>
    <mergeCell ref="X86:X88"/>
    <mergeCell ref="H118:H120"/>
    <mergeCell ref="I118:I120"/>
    <mergeCell ref="X392:X394"/>
    <mergeCell ref="AA243:AA245"/>
    <mergeCell ref="AH221:AH223"/>
    <mergeCell ref="AB221:AB223"/>
    <mergeCell ref="AC240:AC242"/>
    <mergeCell ref="AC221:AC223"/>
    <mergeCell ref="Y217:Y220"/>
    <mergeCell ref="S168:S170"/>
    <mergeCell ref="AD171:AD173"/>
    <mergeCell ref="AE171:AE173"/>
    <mergeCell ref="X171:X173"/>
    <mergeCell ref="AF373:AF375"/>
    <mergeCell ref="AG373:AG375"/>
    <mergeCell ref="AG367:AG369"/>
    <mergeCell ref="AE298:AE300"/>
    <mergeCell ref="AA364:AA366"/>
    <mergeCell ref="Z339:Z341"/>
    <mergeCell ref="AF323:AF325"/>
    <mergeCell ref="AA279:AA281"/>
    <mergeCell ref="AB279:AB281"/>
    <mergeCell ref="X289:X291"/>
    <mergeCell ref="AE246:AE249"/>
    <mergeCell ref="AB276:AB278"/>
    <mergeCell ref="AC276:AC278"/>
    <mergeCell ref="AD276:AD278"/>
    <mergeCell ref="AE276:AE278"/>
    <mergeCell ref="AF276:AF278"/>
    <mergeCell ref="U276:U278"/>
    <mergeCell ref="Z392:Z394"/>
    <mergeCell ref="AA269:AA271"/>
    <mergeCell ref="AB269:AB271"/>
    <mergeCell ref="AF292:AF294"/>
    <mergeCell ref="V243:V245"/>
    <mergeCell ref="AG240:AG242"/>
    <mergeCell ref="AG118:AG120"/>
    <mergeCell ref="H103:H105"/>
    <mergeCell ref="I103:I105"/>
    <mergeCell ref="N103:N105"/>
    <mergeCell ref="AC103:AC105"/>
    <mergeCell ref="AD103:AD105"/>
    <mergeCell ref="AE103:AE105"/>
    <mergeCell ref="AF103:AF105"/>
    <mergeCell ref="AG103:AG105"/>
    <mergeCell ref="AH103:AH105"/>
    <mergeCell ref="B103:B105"/>
    <mergeCell ref="C103:C105"/>
    <mergeCell ref="D103:D105"/>
    <mergeCell ref="E103:E105"/>
    <mergeCell ref="F103:F105"/>
    <mergeCell ref="G103:G105"/>
    <mergeCell ref="N80:N82"/>
    <mergeCell ref="H89:H92"/>
    <mergeCell ref="I80:I82"/>
    <mergeCell ref="Y99:Y102"/>
    <mergeCell ref="Z99:Z102"/>
    <mergeCell ref="Y86:Y88"/>
    <mergeCell ref="Y80:Y82"/>
    <mergeCell ref="R115:R117"/>
    <mergeCell ref="S115:S117"/>
    <mergeCell ref="AF118:AF120"/>
    <mergeCell ref="AE118:AE120"/>
    <mergeCell ref="AG99:AG102"/>
    <mergeCell ref="Q115:Q117"/>
    <mergeCell ref="AA99:AA102"/>
    <mergeCell ref="AB99:AB102"/>
    <mergeCell ref="AC99:AC102"/>
    <mergeCell ref="AD99:AD102"/>
    <mergeCell ref="AE99:AE102"/>
    <mergeCell ref="AF99:AF102"/>
    <mergeCell ref="S83:S85"/>
    <mergeCell ref="B93:B95"/>
    <mergeCell ref="C93:C95"/>
    <mergeCell ref="X103:X105"/>
    <mergeCell ref="X89:X92"/>
    <mergeCell ref="O115:O117"/>
    <mergeCell ref="D99:D102"/>
    <mergeCell ref="R106:R108"/>
    <mergeCell ref="S106:S108"/>
    <mergeCell ref="T106:T108"/>
    <mergeCell ref="U106:U108"/>
    <mergeCell ref="G83:G85"/>
    <mergeCell ref="D93:D95"/>
    <mergeCell ref="F83:F85"/>
    <mergeCell ref="U93:U95"/>
    <mergeCell ref="C83:C85"/>
    <mergeCell ref="D83:D85"/>
    <mergeCell ref="E93:E95"/>
    <mergeCell ref="F93:F95"/>
    <mergeCell ref="G93:G95"/>
    <mergeCell ref="D89:D92"/>
    <mergeCell ref="E89:E92"/>
    <mergeCell ref="F89:F92"/>
    <mergeCell ref="G89:G92"/>
    <mergeCell ref="D80:D82"/>
    <mergeCell ref="AB106:AB108"/>
    <mergeCell ref="AC106:AC108"/>
    <mergeCell ref="AD106:AD108"/>
    <mergeCell ref="I115:I117"/>
    <mergeCell ref="P154:P157"/>
    <mergeCell ref="Q154:Q157"/>
    <mergeCell ref="R154:R157"/>
    <mergeCell ref="Y135:Y137"/>
    <mergeCell ref="G80:G82"/>
    <mergeCell ref="B80:B82"/>
    <mergeCell ref="B83:B85"/>
    <mergeCell ref="C131:C134"/>
    <mergeCell ref="I131:I134"/>
    <mergeCell ref="G174:G175"/>
    <mergeCell ref="T174:T175"/>
    <mergeCell ref="U174:U175"/>
    <mergeCell ref="O174:O175"/>
    <mergeCell ref="O103:O105"/>
    <mergeCell ref="P103:P105"/>
    <mergeCell ref="Q103:Q105"/>
    <mergeCell ref="R124:R125"/>
    <mergeCell ref="S124:S125"/>
    <mergeCell ref="T124:T125"/>
    <mergeCell ref="U124:U125"/>
    <mergeCell ref="O121:O123"/>
    <mergeCell ref="T131:T134"/>
    <mergeCell ref="U131:U134"/>
    <mergeCell ref="O138:O141"/>
    <mergeCell ref="O135:O137"/>
    <mergeCell ref="Q121:Q123"/>
    <mergeCell ref="Q131:Q134"/>
    <mergeCell ref="R131:R134"/>
    <mergeCell ref="S131:S134"/>
    <mergeCell ref="R127:R130"/>
    <mergeCell ref="T93:T95"/>
    <mergeCell ref="Q93:Q95"/>
    <mergeCell ref="N121:N123"/>
    <mergeCell ref="R121:R123"/>
    <mergeCell ref="S121:S123"/>
    <mergeCell ref="V115:V117"/>
    <mergeCell ref="X118:X120"/>
    <mergeCell ref="T118:T120"/>
    <mergeCell ref="B109:B111"/>
    <mergeCell ref="C109:C111"/>
    <mergeCell ref="D109:D111"/>
    <mergeCell ref="E109:E111"/>
    <mergeCell ref="F109:F111"/>
    <mergeCell ref="G109:G111"/>
    <mergeCell ref="H109:H111"/>
    <mergeCell ref="B158:B161"/>
    <mergeCell ref="C158:C161"/>
    <mergeCell ref="D158:D161"/>
    <mergeCell ref="E158:E161"/>
    <mergeCell ref="F158:F161"/>
    <mergeCell ref="E124:E125"/>
    <mergeCell ref="F124:F125"/>
    <mergeCell ref="P145:P147"/>
    <mergeCell ref="Q145:Q147"/>
    <mergeCell ref="R145:R147"/>
    <mergeCell ref="S145:S147"/>
    <mergeCell ref="H174:H175"/>
    <mergeCell ref="B148:B150"/>
    <mergeCell ref="C148:C150"/>
    <mergeCell ref="D148:D150"/>
    <mergeCell ref="E148:E150"/>
    <mergeCell ref="P121:P123"/>
    <mergeCell ref="B121:B123"/>
    <mergeCell ref="C121:C123"/>
    <mergeCell ref="H192:H194"/>
    <mergeCell ref="R178:R180"/>
    <mergeCell ref="S178:S180"/>
    <mergeCell ref="T178:T180"/>
    <mergeCell ref="V168:V170"/>
    <mergeCell ref="N203:N205"/>
    <mergeCell ref="O148:O150"/>
    <mergeCell ref="O145:O147"/>
    <mergeCell ref="R174:R175"/>
    <mergeCell ref="Q168:Q170"/>
    <mergeCell ref="R168:R170"/>
    <mergeCell ref="S152:S153"/>
    <mergeCell ref="T152:T153"/>
    <mergeCell ref="U152:U153"/>
    <mergeCell ref="W168:W170"/>
    <mergeCell ref="T181:T183"/>
    <mergeCell ref="X168:X170"/>
    <mergeCell ref="P195:P196"/>
    <mergeCell ref="S209:S211"/>
    <mergeCell ref="P184:P187"/>
    <mergeCell ref="T188:T191"/>
    <mergeCell ref="V188:V191"/>
    <mergeCell ref="T148:T150"/>
    <mergeCell ref="W148:W150"/>
    <mergeCell ref="Q171:Q173"/>
    <mergeCell ref="R171:R173"/>
    <mergeCell ref="S171:S173"/>
    <mergeCell ref="T171:T173"/>
    <mergeCell ref="X181:X183"/>
    <mergeCell ref="N171:N173"/>
    <mergeCell ref="Z168:Z170"/>
    <mergeCell ref="N168:N170"/>
    <mergeCell ref="O154:O157"/>
    <mergeCell ref="W181:W183"/>
    <mergeCell ref="U188:U191"/>
    <mergeCell ref="S184:S187"/>
    <mergeCell ref="Y206:Y208"/>
    <mergeCell ref="Y188:Y191"/>
    <mergeCell ref="Z188:Z191"/>
    <mergeCell ref="Z203:Z205"/>
    <mergeCell ref="Z148:Z150"/>
    <mergeCell ref="S203:S205"/>
    <mergeCell ref="Y203:Y205"/>
    <mergeCell ref="Q178:Q180"/>
    <mergeCell ref="X154:X157"/>
    <mergeCell ref="N174:N175"/>
    <mergeCell ref="P209:P211"/>
    <mergeCell ref="N181:N183"/>
    <mergeCell ref="O181:O183"/>
    <mergeCell ref="N178:N180"/>
    <mergeCell ref="I209:I211"/>
    <mergeCell ref="H203:H205"/>
    <mergeCell ref="X184:X187"/>
    <mergeCell ref="Y184:Y187"/>
    <mergeCell ref="V181:V183"/>
    <mergeCell ref="H195:H196"/>
    <mergeCell ref="I195:I196"/>
    <mergeCell ref="N192:N194"/>
    <mergeCell ref="U178:U180"/>
    <mergeCell ref="Q181:Q183"/>
    <mergeCell ref="Y148:Y150"/>
    <mergeCell ref="U184:U187"/>
    <mergeCell ref="U181:U183"/>
    <mergeCell ref="X203:X205"/>
    <mergeCell ref="M212:M213"/>
    <mergeCell ref="T165:T167"/>
    <mergeCell ref="T206:T208"/>
    <mergeCell ref="O165:O167"/>
    <mergeCell ref="Q165:Q167"/>
    <mergeCell ref="R165:R167"/>
    <mergeCell ref="S165:S167"/>
    <mergeCell ref="W165:W167"/>
    <mergeCell ref="J212:J213"/>
    <mergeCell ref="K212:K213"/>
    <mergeCell ref="L212:L213"/>
    <mergeCell ref="AB178:AB180"/>
    <mergeCell ref="AC181:AC183"/>
    <mergeCell ref="AA174:AA175"/>
    <mergeCell ref="AC174:AC175"/>
    <mergeCell ref="Z171:Z173"/>
    <mergeCell ref="AC171:AC173"/>
    <mergeCell ref="Z181:Z183"/>
    <mergeCell ref="AB209:AB211"/>
    <mergeCell ref="AA171:AA173"/>
    <mergeCell ref="AB171:AB173"/>
    <mergeCell ref="AA168:AA170"/>
    <mergeCell ref="Z174:Z175"/>
    <mergeCell ref="W188:W191"/>
    <mergeCell ref="U171:U173"/>
    <mergeCell ref="V171:V173"/>
    <mergeCell ref="P174:P175"/>
    <mergeCell ref="Q174:Q175"/>
    <mergeCell ref="AC209:AC211"/>
    <mergeCell ref="AC168:AC170"/>
    <mergeCell ref="N188:N191"/>
    <mergeCell ref="N212:N213"/>
    <mergeCell ref="O212:O213"/>
    <mergeCell ref="O184:O187"/>
    <mergeCell ref="Y165:Y167"/>
    <mergeCell ref="P178:P180"/>
    <mergeCell ref="AB174:AB175"/>
    <mergeCell ref="P165:P167"/>
    <mergeCell ref="Z165:Z167"/>
    <mergeCell ref="AA165:AA167"/>
    <mergeCell ref="AA209:AA211"/>
    <mergeCell ref="AC165:AC167"/>
    <mergeCell ref="AB188:AB191"/>
    <mergeCell ref="Y171:Y173"/>
    <mergeCell ref="V174:V175"/>
    <mergeCell ref="W174:W175"/>
    <mergeCell ref="X174:X175"/>
    <mergeCell ref="V203:V205"/>
    <mergeCell ref="W203:W205"/>
    <mergeCell ref="AA195:AA196"/>
    <mergeCell ref="AB195:AB196"/>
    <mergeCell ref="S212:S213"/>
    <mergeCell ref="O178:O180"/>
    <mergeCell ref="AD206:AD208"/>
    <mergeCell ref="S217:S220"/>
    <mergeCell ref="Q184:Q187"/>
    <mergeCell ref="R184:R187"/>
    <mergeCell ref="Z184:Z187"/>
    <mergeCell ref="AA212:AA213"/>
    <mergeCell ref="AD178:AD180"/>
    <mergeCell ref="X178:X180"/>
    <mergeCell ref="Y178:Y180"/>
    <mergeCell ref="V184:V187"/>
    <mergeCell ref="W184:W187"/>
    <mergeCell ref="AA203:AA205"/>
    <mergeCell ref="R181:R183"/>
    <mergeCell ref="Q212:Q213"/>
    <mergeCell ref="Q203:Q205"/>
    <mergeCell ref="AF203:AF205"/>
    <mergeCell ref="R212:R213"/>
    <mergeCell ref="R214:R216"/>
    <mergeCell ref="AB217:AB220"/>
    <mergeCell ref="O217:O220"/>
    <mergeCell ref="AE181:AE183"/>
    <mergeCell ref="AC188:AC191"/>
    <mergeCell ref="AF181:AF183"/>
    <mergeCell ref="Q195:Q196"/>
    <mergeCell ref="R195:R196"/>
    <mergeCell ref="X188:X191"/>
    <mergeCell ref="O188:O191"/>
    <mergeCell ref="O192:O194"/>
    <mergeCell ref="T217:T220"/>
    <mergeCell ref="S181:S183"/>
    <mergeCell ref="O206:O208"/>
    <mergeCell ref="T184:T187"/>
    <mergeCell ref="R209:R211"/>
    <mergeCell ref="V178:V180"/>
    <mergeCell ref="W178:W180"/>
    <mergeCell ref="Z178:Z180"/>
    <mergeCell ref="AA178:AA180"/>
    <mergeCell ref="U209:U211"/>
    <mergeCell ref="V212:V213"/>
    <mergeCell ref="W212:W213"/>
    <mergeCell ref="W209:W211"/>
    <mergeCell ref="Z209:Z211"/>
    <mergeCell ref="V214:V216"/>
    <mergeCell ref="AC184:AC187"/>
    <mergeCell ref="P212:P213"/>
    <mergeCell ref="V209:V211"/>
    <mergeCell ref="AA217:AA220"/>
    <mergeCell ref="AE227:AE229"/>
    <mergeCell ref="O214:O216"/>
    <mergeCell ref="Q206:Q208"/>
    <mergeCell ref="Q209:Q211"/>
    <mergeCell ref="S195:S196"/>
    <mergeCell ref="N195:N196"/>
    <mergeCell ref="O195:O196"/>
    <mergeCell ref="AH214:AH216"/>
    <mergeCell ref="P192:P194"/>
    <mergeCell ref="V206:V208"/>
    <mergeCell ref="Z206:Z208"/>
    <mergeCell ref="P206:P208"/>
    <mergeCell ref="R203:R205"/>
    <mergeCell ref="R206:R208"/>
    <mergeCell ref="S206:S208"/>
    <mergeCell ref="AC206:AC208"/>
    <mergeCell ref="Y209:Y211"/>
    <mergeCell ref="AG224:AG226"/>
    <mergeCell ref="AG221:AG223"/>
    <mergeCell ref="AE209:AE211"/>
    <mergeCell ref="AD221:AD223"/>
    <mergeCell ref="W217:W220"/>
    <mergeCell ref="V217:V220"/>
    <mergeCell ref="AE217:AE220"/>
    <mergeCell ref="AH188:AH191"/>
    <mergeCell ref="AH181:AH183"/>
    <mergeCell ref="AF221:AF223"/>
    <mergeCell ref="Q192:Q194"/>
    <mergeCell ref="AG214:AG216"/>
    <mergeCell ref="R192:R194"/>
    <mergeCell ref="S192:S194"/>
    <mergeCell ref="AA188:AA191"/>
    <mergeCell ref="AE212:AE213"/>
    <mergeCell ref="U206:U208"/>
    <mergeCell ref="Z217:Z220"/>
    <mergeCell ref="AD212:AD213"/>
    <mergeCell ref="T212:T213"/>
    <mergeCell ref="P203:P205"/>
    <mergeCell ref="AA214:AA216"/>
    <mergeCell ref="AC217:AC220"/>
    <mergeCell ref="AB214:AB216"/>
    <mergeCell ref="R224:R226"/>
    <mergeCell ref="X214:X216"/>
    <mergeCell ref="Y214:Y216"/>
    <mergeCell ref="T209:T211"/>
    <mergeCell ref="T203:T205"/>
    <mergeCell ref="U203:U205"/>
    <mergeCell ref="W206:W208"/>
    <mergeCell ref="X206:X208"/>
    <mergeCell ref="U217:U220"/>
    <mergeCell ref="AE214:AE216"/>
    <mergeCell ref="AF206:AF208"/>
    <mergeCell ref="AG206:AG208"/>
    <mergeCell ref="AC212:AC213"/>
    <mergeCell ref="P221:P223"/>
    <mergeCell ref="T214:T216"/>
    <mergeCell ref="U214:U216"/>
    <mergeCell ref="Y212:Y213"/>
    <mergeCell ref="Z212:Z213"/>
    <mergeCell ref="AB212:AB213"/>
    <mergeCell ref="N221:N223"/>
    <mergeCell ref="N217:N220"/>
    <mergeCell ref="AC224:AC226"/>
    <mergeCell ref="AG217:AG220"/>
    <mergeCell ref="O227:O229"/>
    <mergeCell ref="P227:P229"/>
    <mergeCell ref="Q227:Q229"/>
    <mergeCell ref="R227:R229"/>
    <mergeCell ref="S227:S229"/>
    <mergeCell ref="T227:T229"/>
    <mergeCell ref="U227:U229"/>
    <mergeCell ref="V227:V229"/>
    <mergeCell ref="W227:W229"/>
    <mergeCell ref="P214:P216"/>
    <mergeCell ref="Q214:Q216"/>
    <mergeCell ref="Z214:Z216"/>
    <mergeCell ref="X212:X213"/>
    <mergeCell ref="AA246:AA249"/>
    <mergeCell ref="AA240:AA242"/>
    <mergeCell ref="Z243:Z245"/>
    <mergeCell ref="Y227:Y229"/>
    <mergeCell ref="Z227:Z229"/>
    <mergeCell ref="AA227:AA229"/>
    <mergeCell ref="AB227:AB229"/>
    <mergeCell ref="AB243:AB245"/>
    <mergeCell ref="W240:W242"/>
    <mergeCell ref="Z250:Z252"/>
    <mergeCell ref="S221:S223"/>
    <mergeCell ref="X217:X220"/>
    <mergeCell ref="S246:S249"/>
    <mergeCell ref="P217:P220"/>
    <mergeCell ref="S240:S242"/>
    <mergeCell ref="W214:W216"/>
    <mergeCell ref="W243:W245"/>
    <mergeCell ref="AB224:AB226"/>
    <mergeCell ref="X224:X226"/>
    <mergeCell ref="Y224:Y226"/>
    <mergeCell ref="Z224:Z226"/>
    <mergeCell ref="AA224:AA226"/>
    <mergeCell ref="O224:O226"/>
    <mergeCell ref="Q221:Q223"/>
    <mergeCell ref="R221:R223"/>
    <mergeCell ref="S224:S226"/>
    <mergeCell ref="T224:T226"/>
    <mergeCell ref="U224:U226"/>
    <mergeCell ref="P224:P226"/>
    <mergeCell ref="Y230:Y233"/>
    <mergeCell ref="Z230:Z233"/>
    <mergeCell ref="AA230:AA233"/>
    <mergeCell ref="AB230:AB233"/>
    <mergeCell ref="AC230:AC233"/>
    <mergeCell ref="AC243:AC245"/>
    <mergeCell ref="X260:X262"/>
    <mergeCell ref="Z240:Z242"/>
    <mergeCell ref="S250:S252"/>
    <mergeCell ref="W250:W252"/>
    <mergeCell ref="O246:O249"/>
    <mergeCell ref="R260:R262"/>
    <mergeCell ref="P260:P262"/>
    <mergeCell ref="N260:N262"/>
    <mergeCell ref="Q260:Q262"/>
    <mergeCell ref="N230:N233"/>
    <mergeCell ref="O243:O245"/>
    <mergeCell ref="R292:R294"/>
    <mergeCell ref="U295:U297"/>
    <mergeCell ref="S295:S297"/>
    <mergeCell ref="S289:S291"/>
    <mergeCell ref="X272:X275"/>
    <mergeCell ref="X279:X281"/>
    <mergeCell ref="V272:V275"/>
    <mergeCell ref="P250:P252"/>
    <mergeCell ref="N282:N284"/>
    <mergeCell ref="O282:O284"/>
    <mergeCell ref="P282:P284"/>
    <mergeCell ref="Q282:Q284"/>
    <mergeCell ref="R282:R284"/>
    <mergeCell ref="S282:S284"/>
    <mergeCell ref="T282:T284"/>
    <mergeCell ref="U282:U284"/>
    <mergeCell ref="V282:V284"/>
    <mergeCell ref="V263:V265"/>
    <mergeCell ref="N272:N275"/>
    <mergeCell ref="N276:N278"/>
    <mergeCell ref="R279:R281"/>
    <mergeCell ref="N250:N252"/>
    <mergeCell ref="N246:N249"/>
    <mergeCell ref="T250:T252"/>
    <mergeCell ref="V250:V252"/>
    <mergeCell ref="T230:T233"/>
    <mergeCell ref="U230:U233"/>
    <mergeCell ref="V230:V233"/>
    <mergeCell ref="W230:W233"/>
    <mergeCell ref="X230:X233"/>
    <mergeCell ref="Q250:Q252"/>
    <mergeCell ref="Y240:Y242"/>
    <mergeCell ref="O260:O262"/>
    <mergeCell ref="Y243:Y245"/>
    <mergeCell ref="Z246:Z249"/>
    <mergeCell ref="AB260:AB262"/>
    <mergeCell ref="X266:X268"/>
    <mergeCell ref="AC279:AC281"/>
    <mergeCell ref="AC285:AC288"/>
    <mergeCell ref="AC260:AC262"/>
    <mergeCell ref="U285:U288"/>
    <mergeCell ref="AA292:AA294"/>
    <mergeCell ref="W289:W291"/>
    <mergeCell ref="AC257:AC259"/>
    <mergeCell ref="AC263:AC265"/>
    <mergeCell ref="P292:P294"/>
    <mergeCell ref="N253:N256"/>
    <mergeCell ref="O276:O278"/>
    <mergeCell ref="P276:P278"/>
    <mergeCell ref="Q276:Q278"/>
    <mergeCell ref="Z285:Z288"/>
    <mergeCell ref="AD240:AD242"/>
    <mergeCell ref="P243:P245"/>
    <mergeCell ref="AB246:AB249"/>
    <mergeCell ref="Q240:Q242"/>
    <mergeCell ref="P246:P249"/>
    <mergeCell ref="X250:X252"/>
    <mergeCell ref="Y250:Y252"/>
    <mergeCell ref="O250:O252"/>
    <mergeCell ref="P240:P242"/>
    <mergeCell ref="O240:O242"/>
    <mergeCell ref="T240:T242"/>
    <mergeCell ref="AB370:AB372"/>
    <mergeCell ref="W329:W331"/>
    <mergeCell ref="AA332:AA335"/>
    <mergeCell ref="AA376:AA378"/>
    <mergeCell ref="AC389:AC391"/>
    <mergeCell ref="Z395:Z397"/>
    <mergeCell ref="AC386:AC388"/>
    <mergeCell ref="AC326:AC328"/>
    <mergeCell ref="AD260:AD262"/>
    <mergeCell ref="AC298:AC300"/>
    <mergeCell ref="AB298:AB300"/>
    <mergeCell ref="X373:X375"/>
    <mergeCell ref="Y376:Y378"/>
    <mergeCell ref="S313:S315"/>
    <mergeCell ref="W311:W312"/>
    <mergeCell ref="X311:X312"/>
    <mergeCell ref="S305:S307"/>
    <mergeCell ref="T305:T307"/>
    <mergeCell ref="U305:U307"/>
    <mergeCell ref="U355:U357"/>
    <mergeCell ref="O336:O338"/>
    <mergeCell ref="Q329:Q331"/>
    <mergeCell ref="T345:T347"/>
    <mergeCell ref="T395:T397"/>
    <mergeCell ref="AA250:AA252"/>
    <mergeCell ref="AB250:AB252"/>
    <mergeCell ref="AB240:AB242"/>
    <mergeCell ref="Q243:Q245"/>
    <mergeCell ref="R243:R245"/>
    <mergeCell ref="S243:S245"/>
    <mergeCell ref="T243:T245"/>
    <mergeCell ref="U243:U245"/>
    <mergeCell ref="R246:R249"/>
    <mergeCell ref="U250:U252"/>
    <mergeCell ref="Q246:Q249"/>
    <mergeCell ref="R240:R242"/>
    <mergeCell ref="S332:S335"/>
    <mergeCell ref="Z320:Z322"/>
    <mergeCell ref="AA320:AA322"/>
    <mergeCell ref="AB320:AB322"/>
    <mergeCell ref="U308:U310"/>
    <mergeCell ref="R364:R366"/>
    <mergeCell ref="T329:T331"/>
    <mergeCell ref="U348:U351"/>
    <mergeCell ref="Q311:Q312"/>
    <mergeCell ref="X342:X344"/>
    <mergeCell ref="W345:W347"/>
    <mergeCell ref="V285:V288"/>
    <mergeCell ref="W285:W288"/>
    <mergeCell ref="X285:X288"/>
    <mergeCell ref="Y285:Y288"/>
    <mergeCell ref="O398:O400"/>
    <mergeCell ref="R411:R413"/>
    <mergeCell ref="S411:S413"/>
    <mergeCell ref="T308:T310"/>
    <mergeCell ref="Z352:Z354"/>
    <mergeCell ref="Y339:Y341"/>
    <mergeCell ref="X339:X341"/>
    <mergeCell ref="R329:R331"/>
    <mergeCell ref="U336:U338"/>
    <mergeCell ref="S355:S357"/>
    <mergeCell ref="R352:R354"/>
    <mergeCell ref="S352:S354"/>
    <mergeCell ref="T352:T354"/>
    <mergeCell ref="U352:U354"/>
    <mergeCell ref="O367:O369"/>
    <mergeCell ref="O379:O382"/>
    <mergeCell ref="O370:O372"/>
    <mergeCell ref="Q376:Q378"/>
    <mergeCell ref="O323:O325"/>
    <mergeCell ref="AA326:AA328"/>
    <mergeCell ref="AA408:AA410"/>
    <mergeCell ref="AA401:AA403"/>
    <mergeCell ref="Z289:Z291"/>
    <mergeCell ref="Q348:Q351"/>
    <mergeCell ref="Z342:Z344"/>
    <mergeCell ref="O329:O331"/>
    <mergeCell ref="O332:O335"/>
    <mergeCell ref="V336:V338"/>
    <mergeCell ref="S308:S310"/>
    <mergeCell ref="Y289:Y291"/>
    <mergeCell ref="W339:W341"/>
    <mergeCell ref="X395:X397"/>
    <mergeCell ref="R401:R403"/>
    <mergeCell ref="V389:V391"/>
    <mergeCell ref="R383:R385"/>
    <mergeCell ref="S383:S385"/>
    <mergeCell ref="Q389:Q391"/>
    <mergeCell ref="W411:W413"/>
    <mergeCell ref="O342:O344"/>
    <mergeCell ref="T401:T403"/>
    <mergeCell ref="S269:S271"/>
    <mergeCell ref="T269:T271"/>
    <mergeCell ref="Q224:Q226"/>
    <mergeCell ref="T246:T249"/>
    <mergeCell ref="U246:U249"/>
    <mergeCell ref="U263:U265"/>
    <mergeCell ref="V266:V268"/>
    <mergeCell ref="U266:U268"/>
    <mergeCell ref="AB295:AB297"/>
    <mergeCell ref="U269:U271"/>
    <mergeCell ref="AA295:AA297"/>
    <mergeCell ref="V269:V271"/>
    <mergeCell ref="W279:W281"/>
    <mergeCell ref="Z269:Z271"/>
    <mergeCell ref="V224:V226"/>
    <mergeCell ref="AB285:AB288"/>
    <mergeCell ref="W276:W278"/>
    <mergeCell ref="X276:X278"/>
    <mergeCell ref="Y276:Y278"/>
    <mergeCell ref="Z276:Z278"/>
    <mergeCell ref="AA276:AA278"/>
    <mergeCell ref="W282:W284"/>
    <mergeCell ref="Z311:Z312"/>
    <mergeCell ref="AA311:AA312"/>
    <mergeCell ref="V316:V319"/>
    <mergeCell ref="AA266:AA268"/>
    <mergeCell ref="AA323:AA325"/>
    <mergeCell ref="Z332:Z335"/>
    <mergeCell ref="X308:X310"/>
    <mergeCell ref="X348:X351"/>
    <mergeCell ref="Y348:Y351"/>
    <mergeCell ref="Z348:Z351"/>
    <mergeCell ref="X364:X366"/>
    <mergeCell ref="Y336:Y338"/>
    <mergeCell ref="X305:X307"/>
    <mergeCell ref="Z298:Z300"/>
    <mergeCell ref="V329:V331"/>
    <mergeCell ref="V342:V344"/>
    <mergeCell ref="AA313:AA315"/>
    <mergeCell ref="AA358:AA360"/>
    <mergeCell ref="Y260:Y262"/>
    <mergeCell ref="V326:V328"/>
    <mergeCell ref="X313:X315"/>
    <mergeCell ref="AB352:AB354"/>
    <mergeCell ref="V352:V354"/>
    <mergeCell ref="Y352:Y354"/>
    <mergeCell ref="AA352:AA354"/>
    <mergeCell ref="W266:W268"/>
    <mergeCell ref="AB305:AB307"/>
    <mergeCell ref="AA348:AA351"/>
    <mergeCell ref="AB361:AB363"/>
    <mergeCell ref="AA285:AA288"/>
    <mergeCell ref="Q355:Q357"/>
    <mergeCell ref="V313:V315"/>
    <mergeCell ref="Y279:Y281"/>
    <mergeCell ref="Z279:Z281"/>
    <mergeCell ref="V348:V351"/>
    <mergeCell ref="T323:T325"/>
    <mergeCell ref="R313:R315"/>
    <mergeCell ref="T289:T291"/>
    <mergeCell ref="O636:O639"/>
    <mergeCell ref="Y624:Y626"/>
    <mergeCell ref="Z617:Z620"/>
    <mergeCell ref="T465:T468"/>
    <mergeCell ref="U465:U468"/>
    <mergeCell ref="W443:W446"/>
    <mergeCell ref="W482:W484"/>
    <mergeCell ref="P424:P426"/>
    <mergeCell ref="Z611:Z613"/>
    <mergeCell ref="P647:P649"/>
    <mergeCell ref="T553:T555"/>
    <mergeCell ref="P592:P594"/>
    <mergeCell ref="Q592:Q594"/>
    <mergeCell ref="X436:X438"/>
    <mergeCell ref="S574:S575"/>
    <mergeCell ref="U650:U652"/>
    <mergeCell ref="N227:N229"/>
    <mergeCell ref="X227:X229"/>
    <mergeCell ref="N295:N297"/>
    <mergeCell ref="N289:N291"/>
    <mergeCell ref="N313:N315"/>
    <mergeCell ref="N404:N407"/>
    <mergeCell ref="N348:N351"/>
    <mergeCell ref="Y298:Y300"/>
    <mergeCell ref="W358:W360"/>
    <mergeCell ref="X358:X360"/>
    <mergeCell ref="Z272:Z275"/>
    <mergeCell ref="Y272:Y275"/>
    <mergeCell ref="W326:W328"/>
    <mergeCell ref="W323:W325"/>
    <mergeCell ref="X323:X325"/>
    <mergeCell ref="Y323:Y325"/>
    <mergeCell ref="X263:X265"/>
    <mergeCell ref="X243:X245"/>
    <mergeCell ref="W260:W262"/>
    <mergeCell ref="W246:W249"/>
    <mergeCell ref="X246:X249"/>
    <mergeCell ref="Y246:Y249"/>
    <mergeCell ref="V323:V325"/>
    <mergeCell ref="V295:V297"/>
    <mergeCell ref="W269:W271"/>
    <mergeCell ref="W367:W369"/>
    <mergeCell ref="X269:X271"/>
    <mergeCell ref="Z323:Z325"/>
    <mergeCell ref="Z313:Z315"/>
    <mergeCell ref="Z292:Z294"/>
    <mergeCell ref="V246:V249"/>
    <mergeCell ref="T386:T388"/>
    <mergeCell ref="W298:W300"/>
    <mergeCell ref="X298:X300"/>
    <mergeCell ref="U316:U319"/>
    <mergeCell ref="X345:X347"/>
    <mergeCell ref="Y367:Y369"/>
    <mergeCell ref="Y358:Y360"/>
    <mergeCell ref="Z358:Z360"/>
    <mergeCell ref="W313:W315"/>
    <mergeCell ref="Q269:Q271"/>
    <mergeCell ref="N345:N347"/>
    <mergeCell ref="U260:U262"/>
    <mergeCell ref="V260:V262"/>
    <mergeCell ref="W263:W265"/>
    <mergeCell ref="O364:O366"/>
    <mergeCell ref="O345:O347"/>
    <mergeCell ref="W348:W351"/>
    <mergeCell ref="P465:P468"/>
    <mergeCell ref="Q465:Q468"/>
    <mergeCell ref="Q473:Q475"/>
    <mergeCell ref="R473:R475"/>
    <mergeCell ref="W473:W475"/>
    <mergeCell ref="R476:R478"/>
    <mergeCell ref="S476:S478"/>
    <mergeCell ref="T476:T478"/>
    <mergeCell ref="V473:V475"/>
    <mergeCell ref="O465:O468"/>
    <mergeCell ref="O433:O435"/>
    <mergeCell ref="U421:U423"/>
    <mergeCell ref="T421:T423"/>
    <mergeCell ref="P411:P413"/>
    <mergeCell ref="Q411:Q413"/>
    <mergeCell ref="X459:X461"/>
    <mergeCell ref="Y459:Y461"/>
    <mergeCell ref="V427:V429"/>
    <mergeCell ref="V433:V435"/>
    <mergeCell ref="U427:U429"/>
    <mergeCell ref="Y427:Y429"/>
    <mergeCell ref="R456:R458"/>
    <mergeCell ref="Z447:Z449"/>
    <mergeCell ref="U430:U432"/>
    <mergeCell ref="V462:V464"/>
    <mergeCell ref="W462:W464"/>
    <mergeCell ref="X462:X464"/>
    <mergeCell ref="T411:T413"/>
    <mergeCell ref="U502:U504"/>
    <mergeCell ref="Y633:Y635"/>
    <mergeCell ref="R627:R629"/>
    <mergeCell ref="S559:S560"/>
    <mergeCell ref="U574:U575"/>
    <mergeCell ref="T598:T600"/>
    <mergeCell ref="Q571:Q573"/>
    <mergeCell ref="U601:U603"/>
    <mergeCell ref="R607:R610"/>
    <mergeCell ref="U604:U606"/>
    <mergeCell ref="R604:R606"/>
    <mergeCell ref="V421:V423"/>
    <mergeCell ref="W611:W613"/>
    <mergeCell ref="W450:W452"/>
    <mergeCell ref="X450:X452"/>
    <mergeCell ref="S553:S555"/>
    <mergeCell ref="S421:S423"/>
    <mergeCell ref="X524:X526"/>
    <mergeCell ref="W556:W558"/>
    <mergeCell ref="W549:W552"/>
    <mergeCell ref="X549:X552"/>
    <mergeCell ref="Y583:Y585"/>
    <mergeCell ref="T583:T585"/>
    <mergeCell ref="Z540:Z542"/>
    <mergeCell ref="O524:O526"/>
    <mergeCell ref="T439:T442"/>
    <mergeCell ref="Q439:Q442"/>
    <mergeCell ref="Z520:Z523"/>
    <mergeCell ref="V430:V432"/>
    <mergeCell ref="W436:W438"/>
    <mergeCell ref="O439:O442"/>
    <mergeCell ref="Q580:Q582"/>
    <mergeCell ref="S598:S600"/>
    <mergeCell ref="S624:S626"/>
    <mergeCell ref="U411:U413"/>
    <mergeCell ref="Z414:Z417"/>
    <mergeCell ref="T670:T673"/>
    <mergeCell ref="O687:O689"/>
    <mergeCell ref="V664:V666"/>
    <mergeCell ref="O670:O673"/>
    <mergeCell ref="P670:P673"/>
    <mergeCell ref="Q670:Q673"/>
    <mergeCell ref="U636:U639"/>
    <mergeCell ref="P653:P655"/>
    <mergeCell ref="S636:S639"/>
    <mergeCell ref="AB633:AB635"/>
    <mergeCell ref="N576:N579"/>
    <mergeCell ref="AB687:AB689"/>
    <mergeCell ref="AA664:AA666"/>
    <mergeCell ref="AB664:AB666"/>
    <mergeCell ref="R571:R573"/>
    <mergeCell ref="R617:R620"/>
    <mergeCell ref="S617:S620"/>
    <mergeCell ref="X607:X610"/>
    <mergeCell ref="S627:S629"/>
    <mergeCell ref="AC636:AC639"/>
    <mergeCell ref="Z627:Z629"/>
    <mergeCell ref="AA559:AA560"/>
    <mergeCell ref="V559:V560"/>
    <mergeCell ref="U485:U487"/>
    <mergeCell ref="U453:U455"/>
    <mergeCell ref="R469:R472"/>
    <mergeCell ref="S469:S472"/>
    <mergeCell ref="V627:V629"/>
    <mergeCell ref="R427:R429"/>
    <mergeCell ref="U450:U452"/>
    <mergeCell ref="N482:N484"/>
    <mergeCell ref="AA598:AA600"/>
    <mergeCell ref="AA505:AA507"/>
    <mergeCell ref="N433:N435"/>
    <mergeCell ref="Y520:Y523"/>
    <mergeCell ref="Y546:Y548"/>
    <mergeCell ref="X571:X573"/>
    <mergeCell ref="U549:U552"/>
    <mergeCell ref="U568:U570"/>
    <mergeCell ref="V564:V567"/>
    <mergeCell ref="U561:U563"/>
    <mergeCell ref="X561:X563"/>
    <mergeCell ref="V496:V498"/>
    <mergeCell ref="V514:V516"/>
    <mergeCell ref="AB556:AB558"/>
    <mergeCell ref="Z549:Z552"/>
    <mergeCell ref="AA508:AA510"/>
    <mergeCell ref="AC564:AC567"/>
    <mergeCell ref="S499:S501"/>
    <mergeCell ref="N496:N498"/>
    <mergeCell ref="Q505:Q507"/>
    <mergeCell ref="Q499:Q501"/>
    <mergeCell ref="V650:V652"/>
    <mergeCell ref="U647:U649"/>
    <mergeCell ref="V647:V649"/>
    <mergeCell ref="Z656:Z659"/>
    <mergeCell ref="O640:O643"/>
    <mergeCell ref="Y559:Y560"/>
    <mergeCell ref="Y627:Y629"/>
    <mergeCell ref="X640:X643"/>
    <mergeCell ref="X630:X632"/>
    <mergeCell ref="X598:X600"/>
    <mergeCell ref="T427:T429"/>
    <mergeCell ref="P482:P484"/>
    <mergeCell ref="H404:H407"/>
    <mergeCell ref="J664:J666"/>
    <mergeCell ref="K664:K666"/>
    <mergeCell ref="AC709:AC712"/>
    <mergeCell ref="AD709:AD712"/>
    <mergeCell ref="O664:O666"/>
    <mergeCell ref="P664:P666"/>
    <mergeCell ref="V656:V659"/>
    <mergeCell ref="O690:O692"/>
    <mergeCell ref="C719:C721"/>
    <mergeCell ref="F719:F721"/>
    <mergeCell ref="P696:P698"/>
    <mergeCell ref="R650:R652"/>
    <mergeCell ref="S650:S652"/>
    <mergeCell ref="Q681:Q683"/>
    <mergeCell ref="U630:U632"/>
    <mergeCell ref="AA653:AA655"/>
    <mergeCell ref="AD690:AD692"/>
    <mergeCell ref="Y703:Y705"/>
    <mergeCell ref="F661:F663"/>
    <mergeCell ref="G661:G663"/>
    <mergeCell ref="H661:H663"/>
    <mergeCell ref="I661:I663"/>
    <mergeCell ref="N661:N663"/>
    <mergeCell ref="O661:O663"/>
    <mergeCell ref="P661:P663"/>
    <mergeCell ref="Q661:Q663"/>
    <mergeCell ref="R661:R663"/>
    <mergeCell ref="S661:S663"/>
    <mergeCell ref="T661:T663"/>
    <mergeCell ref="R703:R705"/>
    <mergeCell ref="R693:R695"/>
    <mergeCell ref="AB650:AB652"/>
    <mergeCell ref="AC650:AC652"/>
    <mergeCell ref="Z647:Z649"/>
    <mergeCell ref="X650:X652"/>
    <mergeCell ref="Y650:Y652"/>
    <mergeCell ref="V630:V632"/>
    <mergeCell ref="W653:W655"/>
    <mergeCell ref="W699:W702"/>
    <mergeCell ref="W627:W629"/>
    <mergeCell ref="W719:W721"/>
    <mergeCell ref="N687:N689"/>
    <mergeCell ref="AC427:AC429"/>
    <mergeCell ref="I427:I429"/>
    <mergeCell ref="R633:R635"/>
    <mergeCell ref="S633:S635"/>
    <mergeCell ref="T633:T635"/>
    <mergeCell ref="U633:U635"/>
    <mergeCell ref="V411:V413"/>
    <mergeCell ref="V670:V673"/>
    <mergeCell ref="T650:T652"/>
    <mergeCell ref="N465:N468"/>
    <mergeCell ref="Z561:Z563"/>
    <mergeCell ref="V561:V563"/>
    <mergeCell ref="U614:U616"/>
    <mergeCell ref="V614:V616"/>
    <mergeCell ref="W614:W616"/>
    <mergeCell ref="X614:X616"/>
    <mergeCell ref="R576:R579"/>
    <mergeCell ref="T408:T410"/>
    <mergeCell ref="Q430:Q432"/>
    <mergeCell ref="R430:R432"/>
    <mergeCell ref="U627:U629"/>
    <mergeCell ref="AG808:AG810"/>
    <mergeCell ref="AH808:AH810"/>
    <mergeCell ref="AH891:AH893"/>
    <mergeCell ref="AC843:AC845"/>
    <mergeCell ref="AE633:AE635"/>
    <mergeCell ref="Z696:Z698"/>
    <mergeCell ref="Y664:Y666"/>
    <mergeCell ref="Z664:Z666"/>
    <mergeCell ref="Z681:Z683"/>
    <mergeCell ref="Y684:Y686"/>
    <mergeCell ref="AA667:AA669"/>
    <mergeCell ref="AD684:AD686"/>
    <mergeCell ref="AE684:AE686"/>
    <mergeCell ref="AB709:AB712"/>
    <mergeCell ref="AB722:AB724"/>
    <mergeCell ref="AA722:AA724"/>
    <mergeCell ref="AJ630:AJ632"/>
    <mergeCell ref="AJ709:AJ712"/>
    <mergeCell ref="AH709:AH712"/>
    <mergeCell ref="AJ690:AJ692"/>
    <mergeCell ref="AH687:AH689"/>
    <mergeCell ref="AI687:AI689"/>
    <mergeCell ref="AH713:AH715"/>
    <mergeCell ref="Z624:Z626"/>
    <mergeCell ref="AA624:AA626"/>
    <mergeCell ref="AB624:AB626"/>
    <mergeCell ref="AC624:AC626"/>
    <mergeCell ref="AD624:AD626"/>
    <mergeCell ref="AE624:AE626"/>
    <mergeCell ref="AF624:AF626"/>
    <mergeCell ref="Y670:Y673"/>
    <mergeCell ref="Z670:Z673"/>
    <mergeCell ref="Y661:Y663"/>
    <mergeCell ref="Z636:Z639"/>
    <mergeCell ref="Y647:Y649"/>
    <mergeCell ref="Z684:Z686"/>
    <mergeCell ref="Z667:Z669"/>
    <mergeCell ref="AB667:AB669"/>
    <mergeCell ref="AC661:AC663"/>
    <mergeCell ref="AC633:AC635"/>
    <mergeCell ref="AJ722:AJ724"/>
    <mergeCell ref="AF681:AF683"/>
    <mergeCell ref="AH706:AH708"/>
    <mergeCell ref="Z703:Z705"/>
    <mergeCell ref="AE693:AE695"/>
    <mergeCell ref="AF693:AF695"/>
    <mergeCell ref="AB706:AB708"/>
    <mergeCell ref="AG684:AG686"/>
    <mergeCell ref="AD722:AD724"/>
    <mergeCell ref="AE722:AE724"/>
    <mergeCell ref="AB681:AB683"/>
    <mergeCell ref="AE647:AE649"/>
    <mergeCell ref="AE696:AE698"/>
    <mergeCell ref="AC696:AC698"/>
    <mergeCell ref="AD696:AD698"/>
    <mergeCell ref="AH667:AH669"/>
    <mergeCell ref="AD650:AD652"/>
    <mergeCell ref="AE681:AE683"/>
    <mergeCell ref="AD644:AD646"/>
    <mergeCell ref="AH661:AH663"/>
    <mergeCell ref="AE661:AE663"/>
    <mergeCell ref="Y644:Y646"/>
    <mergeCell ref="Z644:Z646"/>
    <mergeCell ref="Z630:Z632"/>
    <mergeCell ref="Z891:Z893"/>
    <mergeCell ref="AB897:AB899"/>
    <mergeCell ref="AG897:AG899"/>
    <mergeCell ref="AD953:AD955"/>
    <mergeCell ref="AC929:AC932"/>
    <mergeCell ref="AB910:AB912"/>
    <mergeCell ref="AH936:AH938"/>
    <mergeCell ref="AI936:AI938"/>
    <mergeCell ref="AI948:AI950"/>
    <mergeCell ref="AG862:AG864"/>
    <mergeCell ref="AH862:AH864"/>
    <mergeCell ref="AD897:AD899"/>
    <mergeCell ref="AF897:AF899"/>
    <mergeCell ref="AI929:AI932"/>
    <mergeCell ref="AD869:AD871"/>
    <mergeCell ref="AE869:AE871"/>
    <mergeCell ref="AF869:AF871"/>
    <mergeCell ref="AG869:AG871"/>
    <mergeCell ref="AH869:AH871"/>
    <mergeCell ref="AI869:AI871"/>
    <mergeCell ref="AE885:AE887"/>
    <mergeCell ref="AF888:AF890"/>
    <mergeCell ref="AH920:AH922"/>
    <mergeCell ref="AG636:AG639"/>
    <mergeCell ref="AG713:AG715"/>
    <mergeCell ref="AD699:AD702"/>
    <mergeCell ref="AF709:AF712"/>
    <mergeCell ref="AG709:AG712"/>
    <mergeCell ref="AE687:AE689"/>
    <mergeCell ref="AC664:AC666"/>
    <mergeCell ref="AD664:AD666"/>
    <mergeCell ref="AE664:AE666"/>
    <mergeCell ref="AI630:AI632"/>
    <mergeCell ref="AF722:AF724"/>
    <mergeCell ref="AC706:AC708"/>
    <mergeCell ref="AD706:AD708"/>
    <mergeCell ref="AC647:AC649"/>
    <mergeCell ref="AI650:AI652"/>
    <mergeCell ref="AE644:AE646"/>
    <mergeCell ref="AC725:AC727"/>
    <mergeCell ref="AH670:AH673"/>
    <mergeCell ref="AG929:AG932"/>
    <mergeCell ref="AD945:AD947"/>
    <mergeCell ref="AE945:AE947"/>
    <mergeCell ref="AH888:AH890"/>
    <mergeCell ref="AC907:AC909"/>
    <mergeCell ref="AD907:AD909"/>
    <mergeCell ref="AA900:AA903"/>
    <mergeCell ref="AI888:AI890"/>
    <mergeCell ref="AF865:AF868"/>
    <mergeCell ref="AG865:AG868"/>
    <mergeCell ref="AH865:AH868"/>
    <mergeCell ref="AI865:AI868"/>
    <mergeCell ref="AI939:AI940"/>
    <mergeCell ref="AA953:AA955"/>
    <mergeCell ref="AI670:AI673"/>
    <mergeCell ref="AE830:AE832"/>
    <mergeCell ref="AH843:AH845"/>
    <mergeCell ref="AB843:AB845"/>
    <mergeCell ref="AH849:AH851"/>
    <mergeCell ref="AH846:AH848"/>
    <mergeCell ref="AA801:AA803"/>
    <mergeCell ref="AD804:AD807"/>
    <mergeCell ref="AI852:AI855"/>
    <mergeCell ref="AC792:AC795"/>
    <mergeCell ref="AD792:AD795"/>
    <mergeCell ref="AE792:AE795"/>
    <mergeCell ref="AA798:AA800"/>
    <mergeCell ref="AH830:AH832"/>
    <mergeCell ref="AI945:AI947"/>
    <mergeCell ref="AH910:AH912"/>
    <mergeCell ref="AH962:AH964"/>
    <mergeCell ref="AA894:AA896"/>
    <mergeCell ref="AD958:AD961"/>
    <mergeCell ref="AE958:AE961"/>
    <mergeCell ref="AF958:AF961"/>
    <mergeCell ref="AG958:AG961"/>
    <mergeCell ref="AH958:AH961"/>
    <mergeCell ref="AI958:AI961"/>
    <mergeCell ref="AA975:AA978"/>
    <mergeCell ref="AF904:AF906"/>
    <mergeCell ref="AC852:AC855"/>
    <mergeCell ref="AD852:AD855"/>
    <mergeCell ref="AE852:AE855"/>
    <mergeCell ref="AE818:AE820"/>
    <mergeCell ref="AG827:AG829"/>
    <mergeCell ref="AC885:AC887"/>
    <mergeCell ref="AF856:AF858"/>
    <mergeCell ref="AF801:AF803"/>
    <mergeCell ref="AF891:AF893"/>
    <mergeCell ref="AC979:AC981"/>
    <mergeCell ref="AD972:AD974"/>
    <mergeCell ref="AH965:AH967"/>
    <mergeCell ref="AF849:AF851"/>
    <mergeCell ref="AE849:AE851"/>
    <mergeCell ref="AF833:AF836"/>
    <mergeCell ref="AI849:AI851"/>
    <mergeCell ref="AD811:AD813"/>
    <mergeCell ref="AC814:AC817"/>
    <mergeCell ref="AD830:AD832"/>
    <mergeCell ref="AI840:AI842"/>
    <mergeCell ref="AI833:AI836"/>
    <mergeCell ref="AF852:AF855"/>
    <mergeCell ref="AA888:AA890"/>
    <mergeCell ref="AB888:AB890"/>
    <mergeCell ref="AH900:AH903"/>
    <mergeCell ref="AF945:AF947"/>
    <mergeCell ref="AG945:AG947"/>
    <mergeCell ref="AD929:AD932"/>
    <mergeCell ref="AE929:AE932"/>
    <mergeCell ref="AA856:AA858"/>
    <mergeCell ref="AE900:AE903"/>
    <mergeCell ref="AA904:AA906"/>
    <mergeCell ref="AA862:AA864"/>
    <mergeCell ref="AB862:AB864"/>
    <mergeCell ref="AC862:AC864"/>
    <mergeCell ref="AD862:AD864"/>
    <mergeCell ref="AE862:AE864"/>
    <mergeCell ref="AF862:AF864"/>
    <mergeCell ref="AI900:AI903"/>
    <mergeCell ref="AG910:AG912"/>
    <mergeCell ref="AG956:AG957"/>
    <mergeCell ref="AA910:AA912"/>
    <mergeCell ref="AC933:AC935"/>
    <mergeCell ref="AE936:AE938"/>
    <mergeCell ref="AC939:AC940"/>
    <mergeCell ref="AB913:AB916"/>
    <mergeCell ref="AC913:AC916"/>
    <mergeCell ref="AF830:AF832"/>
    <mergeCell ref="AA824:AA826"/>
    <mergeCell ref="AE821:AE823"/>
    <mergeCell ref="AI843:AI845"/>
    <mergeCell ref="AI856:AI858"/>
    <mergeCell ref="AG849:AG851"/>
    <mergeCell ref="AF846:AF848"/>
    <mergeCell ref="AG814:AG817"/>
    <mergeCell ref="AG821:AG823"/>
    <mergeCell ref="AH833:AH836"/>
    <mergeCell ref="AJ982:AJ984"/>
    <mergeCell ref="AJ933:AJ935"/>
    <mergeCell ref="AB985:AB987"/>
    <mergeCell ref="AA939:AA940"/>
    <mergeCell ref="AF939:AF940"/>
    <mergeCell ref="AI933:AI935"/>
    <mergeCell ref="AE939:AE940"/>
    <mergeCell ref="AH956:AH957"/>
    <mergeCell ref="AI951:AI952"/>
    <mergeCell ref="AG891:AG893"/>
    <mergeCell ref="AI894:AI896"/>
    <mergeCell ref="AG885:AG887"/>
    <mergeCell ref="AH885:AH887"/>
    <mergeCell ref="AF894:AF896"/>
    <mergeCell ref="AC856:AC858"/>
    <mergeCell ref="AG888:AG890"/>
    <mergeCell ref="AJ882:AJ884"/>
    <mergeCell ref="AJ885:AJ887"/>
    <mergeCell ref="AI956:AI957"/>
    <mergeCell ref="AH953:AH955"/>
    <mergeCell ref="AB948:AB950"/>
    <mergeCell ref="AI953:AI955"/>
    <mergeCell ref="AA933:AA935"/>
    <mergeCell ref="AC945:AC947"/>
    <mergeCell ref="AD985:AD987"/>
    <mergeCell ref="AD913:AD916"/>
    <mergeCell ref="AE913:AE916"/>
    <mergeCell ref="AC948:AC950"/>
    <mergeCell ref="AE897:AE899"/>
    <mergeCell ref="AE894:AE896"/>
    <mergeCell ref="AH897:AH899"/>
    <mergeCell ref="AI941:AI944"/>
    <mergeCell ref="AD900:AD903"/>
    <mergeCell ref="AB941:AB944"/>
    <mergeCell ref="AG856:AG858"/>
    <mergeCell ref="AI972:AI974"/>
    <mergeCell ref="AA968:AA971"/>
    <mergeCell ref="AB968:AB971"/>
    <mergeCell ref="AC968:AC971"/>
    <mergeCell ref="AC962:AC964"/>
    <mergeCell ref="AD962:AD964"/>
    <mergeCell ref="AE962:AE964"/>
    <mergeCell ref="AC897:AC899"/>
    <mergeCell ref="AH852:AH855"/>
    <mergeCell ref="AC818:AC820"/>
    <mergeCell ref="AB882:AB884"/>
    <mergeCell ref="AC891:AC893"/>
    <mergeCell ref="AH929:AH932"/>
    <mergeCell ref="AE872:AE874"/>
    <mergeCell ref="AF872:AF874"/>
    <mergeCell ref="AG872:AG874"/>
    <mergeCell ref="AH872:AH874"/>
    <mergeCell ref="AI872:AI874"/>
    <mergeCell ref="AJ872:AJ874"/>
    <mergeCell ref="AB859:AB861"/>
    <mergeCell ref="AC859:AC861"/>
    <mergeCell ref="AD859:AD861"/>
    <mergeCell ref="AE859:AE861"/>
    <mergeCell ref="AF859:AF861"/>
    <mergeCell ref="AG859:AG861"/>
    <mergeCell ref="AH859:AH861"/>
    <mergeCell ref="AI859:AI861"/>
    <mergeCell ref="AG719:AG721"/>
    <mergeCell ref="Z719:Z721"/>
    <mergeCell ref="AC703:AC705"/>
    <mergeCell ref="Z706:Z708"/>
    <mergeCell ref="AA719:AA721"/>
    <mergeCell ref="AF690:AF692"/>
    <mergeCell ref="AF670:AF673"/>
    <mergeCell ref="AG670:AG673"/>
    <mergeCell ref="AE703:AE705"/>
    <mergeCell ref="AG699:AG702"/>
    <mergeCell ref="AB699:AB702"/>
    <mergeCell ref="Z687:Z689"/>
    <mergeCell ref="AC684:AC686"/>
    <mergeCell ref="AG703:AG705"/>
    <mergeCell ref="AG696:AG698"/>
    <mergeCell ref="AE706:AE708"/>
    <mergeCell ref="Z830:Z832"/>
    <mergeCell ref="AH827:AH829"/>
    <mergeCell ref="AI827:AI829"/>
    <mergeCell ref="AA882:AA884"/>
    <mergeCell ref="AF827:AF829"/>
    <mergeCell ref="AD882:AD884"/>
    <mergeCell ref="AF882:AF884"/>
    <mergeCell ref="Z840:Z842"/>
    <mergeCell ref="AE814:AE817"/>
    <mergeCell ref="AF814:AF817"/>
    <mergeCell ref="AG852:AG855"/>
    <mergeCell ref="AF824:AF826"/>
    <mergeCell ref="AI801:AI803"/>
    <mergeCell ref="AA811:AA813"/>
    <mergeCell ref="AB808:AB810"/>
    <mergeCell ref="AD821:AD823"/>
    <mergeCell ref="AD833:AD836"/>
    <mergeCell ref="AA840:AA842"/>
    <mergeCell ref="AA846:AA848"/>
    <mergeCell ref="AB846:AB848"/>
    <mergeCell ref="AE840:AE842"/>
    <mergeCell ref="AA827:AA829"/>
    <mergeCell ref="Z801:Z803"/>
    <mergeCell ref="AF818:AF820"/>
    <mergeCell ref="AE808:AE810"/>
    <mergeCell ref="AG801:AG803"/>
    <mergeCell ref="AF798:AF800"/>
    <mergeCell ref="Z792:Z795"/>
    <mergeCell ref="AG846:AG848"/>
    <mergeCell ref="AE824:AE826"/>
    <mergeCell ref="AC846:AC848"/>
    <mergeCell ref="AD846:AD848"/>
    <mergeCell ref="AI846:AI848"/>
    <mergeCell ref="AH840:AH842"/>
    <mergeCell ref="AC824:AC826"/>
    <mergeCell ref="AG818:AG820"/>
    <mergeCell ref="AI830:AI832"/>
    <mergeCell ref="AH798:AH800"/>
    <mergeCell ref="AG804:AG807"/>
    <mergeCell ref="AA818:AA820"/>
    <mergeCell ref="AA636:AA639"/>
    <mergeCell ref="AA617:AA620"/>
    <mergeCell ref="AG656:AG659"/>
    <mergeCell ref="Z633:Z635"/>
    <mergeCell ref="AE653:AE655"/>
    <mergeCell ref="AG661:AG663"/>
    <mergeCell ref="AA650:AA652"/>
    <mergeCell ref="AF621:AF623"/>
    <mergeCell ref="AG621:AG623"/>
    <mergeCell ref="AH621:AH623"/>
    <mergeCell ref="AH650:AH652"/>
    <mergeCell ref="AF647:AF649"/>
    <mergeCell ref="AF661:AF663"/>
    <mergeCell ref="AG640:AG643"/>
    <mergeCell ref="AA640:AA643"/>
    <mergeCell ref="AC644:AC646"/>
    <mergeCell ref="AG690:AG692"/>
    <mergeCell ref="AA713:AA715"/>
    <mergeCell ref="AJ752:AJ754"/>
    <mergeCell ref="AH731:AH733"/>
    <mergeCell ref="Z752:Z754"/>
    <mergeCell ref="AJ731:AJ733"/>
    <mergeCell ref="AG728:AG730"/>
    <mergeCell ref="AD749:AD751"/>
    <mergeCell ref="AG765:AG767"/>
    <mergeCell ref="AD762:AD764"/>
    <mergeCell ref="AI762:AI764"/>
    <mergeCell ref="AE762:AE764"/>
    <mergeCell ref="AD765:AD767"/>
    <mergeCell ref="AJ728:AJ730"/>
    <mergeCell ref="AH728:AH730"/>
    <mergeCell ref="AF734:AF735"/>
    <mergeCell ref="AA734:AA735"/>
    <mergeCell ref="AC667:AC669"/>
    <mergeCell ref="AD667:AD669"/>
    <mergeCell ref="AE667:AE669"/>
    <mergeCell ref="AF667:AF669"/>
    <mergeCell ref="AJ633:AJ635"/>
    <mergeCell ref="AJ636:AJ639"/>
    <mergeCell ref="AJ684:AJ686"/>
    <mergeCell ref="AJ681:AJ683"/>
    <mergeCell ref="AJ706:AJ708"/>
    <mergeCell ref="AJ644:AJ646"/>
    <mergeCell ref="AJ640:AJ643"/>
    <mergeCell ref="AA661:AA663"/>
    <mergeCell ref="AF713:AF715"/>
    <mergeCell ref="AC640:AC643"/>
    <mergeCell ref="AJ713:AJ715"/>
    <mergeCell ref="AE759:AE761"/>
    <mergeCell ref="AI624:AI626"/>
    <mergeCell ref="AJ624:AJ626"/>
    <mergeCell ref="AA621:AA623"/>
    <mergeCell ref="AB621:AB623"/>
    <mergeCell ref="AC621:AC623"/>
    <mergeCell ref="AD621:AD623"/>
    <mergeCell ref="AE621:AE623"/>
    <mergeCell ref="AG624:AG626"/>
    <mergeCell ref="AI601:AI603"/>
    <mergeCell ref="AF601:AF603"/>
    <mergeCell ref="AF607:AF610"/>
    <mergeCell ref="AH611:AH613"/>
    <mergeCell ref="AC740:AC742"/>
    <mergeCell ref="AH590:AH591"/>
    <mergeCell ref="AI590:AI591"/>
    <mergeCell ref="AA684:AA686"/>
    <mergeCell ref="AI684:AI686"/>
    <mergeCell ref="AH640:AH643"/>
    <mergeCell ref="AI661:AI663"/>
    <mergeCell ref="AI617:AI620"/>
    <mergeCell ref="AA630:AA632"/>
    <mergeCell ref="AC690:AC692"/>
    <mergeCell ref="AB617:AB620"/>
    <mergeCell ref="AB719:AB721"/>
    <mergeCell ref="AE670:AE673"/>
    <mergeCell ref="AE650:AE652"/>
    <mergeCell ref="AD633:AD635"/>
    <mergeCell ref="AF633:AF635"/>
    <mergeCell ref="AG630:AG632"/>
    <mergeCell ref="AH630:AH632"/>
    <mergeCell ref="AI664:AI666"/>
    <mergeCell ref="AC653:AC655"/>
    <mergeCell ref="AF696:AF698"/>
    <mergeCell ref="AF703:AF705"/>
    <mergeCell ref="AF699:AF702"/>
    <mergeCell ref="AF725:AF727"/>
    <mergeCell ref="AG725:AG727"/>
    <mergeCell ref="AG693:AG695"/>
    <mergeCell ref="AD617:AD620"/>
    <mergeCell ref="AE595:AE597"/>
    <mergeCell ref="AG595:AG597"/>
    <mergeCell ref="AH595:AH597"/>
    <mergeCell ref="AG614:AG616"/>
    <mergeCell ref="AF614:AF616"/>
    <mergeCell ref="AI740:AI742"/>
    <mergeCell ref="AI716:AI718"/>
    <mergeCell ref="AI611:AI613"/>
    <mergeCell ref="AH617:AH620"/>
    <mergeCell ref="AD728:AD730"/>
    <mergeCell ref="AE728:AE730"/>
    <mergeCell ref="AD703:AD705"/>
    <mergeCell ref="AB690:AB692"/>
    <mergeCell ref="AE598:AE600"/>
    <mergeCell ref="AD598:AD600"/>
    <mergeCell ref="AF598:AF600"/>
    <mergeCell ref="AH690:AH692"/>
    <mergeCell ref="AA687:AA689"/>
    <mergeCell ref="AF687:AF689"/>
    <mergeCell ref="AH699:AH702"/>
    <mergeCell ref="AB640:AB643"/>
    <mergeCell ref="AD716:AD718"/>
    <mergeCell ref="AD719:AD721"/>
    <mergeCell ref="AH719:AH721"/>
    <mergeCell ref="AE690:AE692"/>
    <mergeCell ref="AE713:AE715"/>
    <mergeCell ref="AI647:AI649"/>
    <mergeCell ref="AH614:AH616"/>
    <mergeCell ref="AG667:AG669"/>
    <mergeCell ref="AA736:AA739"/>
    <mergeCell ref="AF728:AF730"/>
    <mergeCell ref="AE734:AE735"/>
    <mergeCell ref="AB736:AB739"/>
    <mergeCell ref="R439:R442"/>
    <mergeCell ref="AF433:AF435"/>
    <mergeCell ref="R301:R304"/>
    <mergeCell ref="AI728:AI730"/>
    <mergeCell ref="AG664:AG666"/>
    <mergeCell ref="AH684:AH686"/>
    <mergeCell ref="AC759:AC761"/>
    <mergeCell ref="AD759:AD761"/>
    <mergeCell ref="AB713:AB715"/>
    <mergeCell ref="AC713:AC715"/>
    <mergeCell ref="AG601:AG603"/>
    <mergeCell ref="AB601:AB603"/>
    <mergeCell ref="AC601:AC603"/>
    <mergeCell ref="AE604:AE606"/>
    <mergeCell ref="AF604:AF606"/>
    <mergeCell ref="AF595:AF597"/>
    <mergeCell ref="AH633:AH635"/>
    <mergeCell ref="AI553:AI555"/>
    <mergeCell ref="AF549:AF552"/>
    <mergeCell ref="AA499:AA501"/>
    <mergeCell ref="AC598:AC600"/>
    <mergeCell ref="AI627:AI629"/>
    <mergeCell ref="AH627:AH629"/>
    <mergeCell ref="AI633:AI635"/>
    <mergeCell ref="AE630:AE632"/>
    <mergeCell ref="AF630:AF632"/>
    <mergeCell ref="AB564:AB567"/>
    <mergeCell ref="AI731:AI733"/>
    <mergeCell ref="AB731:AB733"/>
    <mergeCell ref="AI722:AI724"/>
    <mergeCell ref="AG752:AG754"/>
    <mergeCell ref="AC722:AC724"/>
    <mergeCell ref="AH752:AH754"/>
    <mergeCell ref="AI713:AI715"/>
    <mergeCell ref="AH703:AH705"/>
    <mergeCell ref="AI725:AI727"/>
    <mergeCell ref="AE636:AE639"/>
    <mergeCell ref="AH664:AH666"/>
    <mergeCell ref="AE640:AE643"/>
    <mergeCell ref="AG650:AG652"/>
    <mergeCell ref="AE699:AE702"/>
    <mergeCell ref="AA703:AA705"/>
    <mergeCell ref="AE725:AE727"/>
    <mergeCell ref="AA699:AA702"/>
    <mergeCell ref="AB725:AB727"/>
    <mergeCell ref="AF617:AF620"/>
    <mergeCell ref="AF611:AF613"/>
    <mergeCell ref="AF636:AF639"/>
    <mergeCell ref="AH447:AH449"/>
    <mergeCell ref="AC462:AC464"/>
    <mergeCell ref="AD462:AD464"/>
    <mergeCell ref="AA447:AA449"/>
    <mergeCell ref="AE450:AE452"/>
    <mergeCell ref="AI556:AI558"/>
    <mergeCell ref="AD556:AD558"/>
    <mergeCell ref="AG571:AG573"/>
    <mergeCell ref="AE511:AE513"/>
    <mergeCell ref="AH511:AH513"/>
    <mergeCell ref="AI511:AI513"/>
    <mergeCell ref="AH561:AH563"/>
    <mergeCell ref="AD540:AD542"/>
    <mergeCell ref="X404:X407"/>
    <mergeCell ref="X386:X388"/>
    <mergeCell ref="AI614:AI616"/>
    <mergeCell ref="AC398:AC400"/>
    <mergeCell ref="AD386:AD388"/>
    <mergeCell ref="Z376:Z378"/>
    <mergeCell ref="W389:W391"/>
    <mergeCell ref="W395:W397"/>
    <mergeCell ref="V395:V397"/>
    <mergeCell ref="U408:U410"/>
    <mergeCell ref="Y395:Y397"/>
    <mergeCell ref="Y401:Y403"/>
    <mergeCell ref="W404:W407"/>
    <mergeCell ref="Z379:Z382"/>
    <mergeCell ref="AA421:AA423"/>
    <mergeCell ref="X443:X446"/>
    <mergeCell ref="AF414:AF417"/>
    <mergeCell ref="AG414:AG417"/>
    <mergeCell ref="AB450:AB452"/>
    <mergeCell ref="AD398:AD400"/>
    <mergeCell ref="AG398:AG400"/>
    <mergeCell ref="AG421:AG423"/>
    <mergeCell ref="AC421:AC423"/>
    <mergeCell ref="AD421:AD423"/>
    <mergeCell ref="AD447:AD449"/>
    <mergeCell ref="Z436:Z438"/>
    <mergeCell ref="U373:U375"/>
    <mergeCell ref="W392:W394"/>
    <mergeCell ref="X389:X391"/>
    <mergeCell ref="AE427:AE429"/>
    <mergeCell ref="AA389:AA391"/>
    <mergeCell ref="Z401:Z403"/>
    <mergeCell ref="W398:W400"/>
    <mergeCell ref="AE389:AE391"/>
    <mergeCell ref="AG389:AG391"/>
    <mergeCell ref="W427:W429"/>
    <mergeCell ref="Y398:Y400"/>
    <mergeCell ref="Z398:Z400"/>
    <mergeCell ref="AC395:AC397"/>
    <mergeCell ref="AB395:AB397"/>
    <mergeCell ref="AD401:AD403"/>
    <mergeCell ref="AD395:AD397"/>
    <mergeCell ref="AC379:AC382"/>
    <mergeCell ref="AG408:AG410"/>
    <mergeCell ref="V408:V410"/>
    <mergeCell ref="Y379:Y382"/>
    <mergeCell ref="AA392:AA394"/>
    <mergeCell ref="Y404:Y407"/>
    <mergeCell ref="Z404:Z407"/>
    <mergeCell ref="Z408:Z410"/>
    <mergeCell ref="AC430:AC432"/>
    <mergeCell ref="X447:X449"/>
    <mergeCell ref="AD439:AD442"/>
    <mergeCell ref="W433:W435"/>
    <mergeCell ref="Y439:Y442"/>
    <mergeCell ref="AB433:AB435"/>
    <mergeCell ref="W414:W417"/>
    <mergeCell ref="W418:W420"/>
    <mergeCell ref="Y408:Y410"/>
    <mergeCell ref="Z450:Z452"/>
    <mergeCell ref="AA439:AA442"/>
    <mergeCell ref="X424:X426"/>
    <mergeCell ref="P373:P375"/>
    <mergeCell ref="T379:T382"/>
    <mergeCell ref="AD433:AD435"/>
    <mergeCell ref="AD456:AD458"/>
    <mergeCell ref="AA443:AA446"/>
    <mergeCell ref="AD469:AD472"/>
    <mergeCell ref="N479:N481"/>
    <mergeCell ref="R479:R481"/>
    <mergeCell ref="Q424:Q426"/>
    <mergeCell ref="N459:N461"/>
    <mergeCell ref="V447:V449"/>
    <mergeCell ref="X488:X491"/>
    <mergeCell ref="V488:V491"/>
    <mergeCell ref="V479:V481"/>
    <mergeCell ref="O430:O432"/>
    <mergeCell ref="AA383:AA385"/>
    <mergeCell ref="T376:T378"/>
    <mergeCell ref="T424:T426"/>
    <mergeCell ref="U424:U426"/>
    <mergeCell ref="W456:W458"/>
    <mergeCell ref="Y430:Y432"/>
    <mergeCell ref="AA436:AA438"/>
    <mergeCell ref="AD376:AD378"/>
    <mergeCell ref="AD414:AD417"/>
    <mergeCell ref="AB383:AB385"/>
    <mergeCell ref="AC383:AC385"/>
    <mergeCell ref="AD383:AD385"/>
    <mergeCell ref="P383:P385"/>
    <mergeCell ref="Q383:Q385"/>
    <mergeCell ref="T383:T385"/>
    <mergeCell ref="U383:U385"/>
    <mergeCell ref="V383:V385"/>
    <mergeCell ref="W383:W385"/>
    <mergeCell ref="X383:X385"/>
    <mergeCell ref="Y383:Y385"/>
    <mergeCell ref="Z383:Z385"/>
    <mergeCell ref="N373:N375"/>
    <mergeCell ref="V404:V407"/>
    <mergeCell ref="W421:W423"/>
    <mergeCell ref="V424:V426"/>
    <mergeCell ref="U447:U449"/>
    <mergeCell ref="X456:X458"/>
    <mergeCell ref="U389:U391"/>
    <mergeCell ref="AA373:AA375"/>
    <mergeCell ref="S430:S432"/>
    <mergeCell ref="P443:P446"/>
    <mergeCell ref="P433:P435"/>
    <mergeCell ref="Q433:Q435"/>
    <mergeCell ref="X482:X484"/>
    <mergeCell ref="Q485:Q487"/>
    <mergeCell ref="Y450:Y452"/>
    <mergeCell ref="AB447:AB449"/>
    <mergeCell ref="AA453:AA455"/>
    <mergeCell ref="AC465:AC468"/>
    <mergeCell ref="X418:X420"/>
    <mergeCell ref="Y418:Y420"/>
    <mergeCell ref="Z418:Z420"/>
    <mergeCell ref="AA418:AA420"/>
    <mergeCell ref="AB427:AB429"/>
    <mergeCell ref="AA433:AA435"/>
    <mergeCell ref="U443:U446"/>
    <mergeCell ref="U433:U435"/>
    <mergeCell ref="AB430:AB432"/>
    <mergeCell ref="V436:V438"/>
    <mergeCell ref="X398:X400"/>
    <mergeCell ref="AA424:AA426"/>
    <mergeCell ref="AB424:AB426"/>
    <mergeCell ref="AC424:AC426"/>
    <mergeCell ref="X421:X423"/>
    <mergeCell ref="U476:U478"/>
    <mergeCell ref="U439:U442"/>
    <mergeCell ref="AA398:AA400"/>
    <mergeCell ref="AB398:AB400"/>
    <mergeCell ref="AC443:AC446"/>
    <mergeCell ref="Y462:Y464"/>
    <mergeCell ref="Z462:Z464"/>
    <mergeCell ref="W408:W410"/>
    <mergeCell ref="X408:X410"/>
    <mergeCell ref="AC469:AC472"/>
    <mergeCell ref="AC401:AC403"/>
    <mergeCell ref="U479:U481"/>
    <mergeCell ref="AJ436:AJ438"/>
    <mergeCell ref="V508:V510"/>
    <mergeCell ref="AB496:AB498"/>
    <mergeCell ref="AD496:AD498"/>
    <mergeCell ref="Z502:Z504"/>
    <mergeCell ref="AC499:AC501"/>
    <mergeCell ref="AD499:AD501"/>
    <mergeCell ref="Y492:Y495"/>
    <mergeCell ref="AC496:AC498"/>
    <mergeCell ref="AB508:AB510"/>
    <mergeCell ref="AB436:AB438"/>
    <mergeCell ref="AH439:AH442"/>
    <mergeCell ref="Y443:Y446"/>
    <mergeCell ref="AB443:AB446"/>
    <mergeCell ref="AJ456:AJ458"/>
    <mergeCell ref="AJ462:AJ464"/>
    <mergeCell ref="AJ496:AJ498"/>
    <mergeCell ref="AH459:AH461"/>
    <mergeCell ref="AJ488:AJ491"/>
    <mergeCell ref="AJ459:AJ461"/>
    <mergeCell ref="AE430:AE432"/>
    <mergeCell ref="AF430:AF432"/>
    <mergeCell ref="AF492:AF495"/>
    <mergeCell ref="X496:X498"/>
    <mergeCell ref="AG496:AG498"/>
    <mergeCell ref="AH436:AH438"/>
    <mergeCell ref="AI447:AI449"/>
    <mergeCell ref="AE447:AE449"/>
    <mergeCell ref="AF447:AF449"/>
    <mergeCell ref="AG447:AG449"/>
    <mergeCell ref="V499:V501"/>
    <mergeCell ref="AC447:AC449"/>
    <mergeCell ref="AG508:AG510"/>
    <mergeCell ref="AH427:AH429"/>
    <mergeCell ref="AH433:AH435"/>
    <mergeCell ref="AH424:AH426"/>
    <mergeCell ref="AH408:AH410"/>
    <mergeCell ref="AH398:AH400"/>
    <mergeCell ref="AH421:AH423"/>
    <mergeCell ref="AB459:AB461"/>
    <mergeCell ref="AF439:AF442"/>
    <mergeCell ref="AE436:AE438"/>
    <mergeCell ref="AF436:AF438"/>
    <mergeCell ref="Z439:Z442"/>
    <mergeCell ref="Z427:Z429"/>
    <mergeCell ref="Y411:Y413"/>
    <mergeCell ref="Z411:Z413"/>
    <mergeCell ref="AB414:AB417"/>
    <mergeCell ref="AC433:AC435"/>
    <mergeCell ref="AG433:AG435"/>
    <mergeCell ref="AD411:AD413"/>
    <mergeCell ref="AC414:AC417"/>
    <mergeCell ref="AD424:AD426"/>
    <mergeCell ref="AC411:AC413"/>
    <mergeCell ref="AB499:AB501"/>
    <mergeCell ref="AG502:AG504"/>
    <mergeCell ref="W496:W498"/>
    <mergeCell ref="AG488:AG491"/>
    <mergeCell ref="AA502:AA504"/>
    <mergeCell ref="Y496:Y498"/>
    <mergeCell ref="Y488:Y491"/>
    <mergeCell ref="AC450:AC452"/>
    <mergeCell ref="AD450:AD452"/>
    <mergeCell ref="Z469:Z472"/>
    <mergeCell ref="AA469:AA472"/>
    <mergeCell ref="X473:X475"/>
    <mergeCell ref="AD482:AD484"/>
    <mergeCell ref="AH479:AH481"/>
    <mergeCell ref="AI479:AI481"/>
    <mergeCell ref="AF453:AF455"/>
    <mergeCell ref="AF443:AF446"/>
    <mergeCell ref="W479:W481"/>
    <mergeCell ref="X479:X481"/>
    <mergeCell ref="AG443:AG446"/>
    <mergeCell ref="W453:W455"/>
    <mergeCell ref="W459:W461"/>
    <mergeCell ref="X476:X478"/>
    <mergeCell ref="X453:X455"/>
    <mergeCell ref="AE462:AE464"/>
    <mergeCell ref="AF462:AF464"/>
    <mergeCell ref="AD443:AD446"/>
    <mergeCell ref="AE414:AE417"/>
    <mergeCell ref="AA479:AA481"/>
    <mergeCell ref="W447:W449"/>
    <mergeCell ref="X427:X429"/>
    <mergeCell ref="Z421:Z423"/>
    <mergeCell ref="X433:X435"/>
    <mergeCell ref="Y424:Y426"/>
    <mergeCell ref="W465:W468"/>
    <mergeCell ref="X465:X468"/>
    <mergeCell ref="Z430:Z432"/>
    <mergeCell ref="W424:W426"/>
    <mergeCell ref="AA450:AA452"/>
    <mergeCell ref="AD436:AD438"/>
    <mergeCell ref="AB439:AB442"/>
    <mergeCell ref="AC418:AC420"/>
    <mergeCell ref="AD418:AD420"/>
    <mergeCell ref="AE418:AE420"/>
    <mergeCell ref="AF418:AF420"/>
    <mergeCell ref="Z424:Z426"/>
    <mergeCell ref="X411:X413"/>
    <mergeCell ref="AE443:AE446"/>
    <mergeCell ref="AH502:AH504"/>
    <mergeCell ref="AE502:AE504"/>
    <mergeCell ref="AH443:AH446"/>
    <mergeCell ref="W430:W432"/>
    <mergeCell ref="AE433:AE435"/>
    <mergeCell ref="AJ439:AJ442"/>
    <mergeCell ref="AI459:AI461"/>
    <mergeCell ref="Y433:Y435"/>
    <mergeCell ref="Z433:Z435"/>
    <mergeCell ref="Y436:Y438"/>
    <mergeCell ref="Y456:Y458"/>
    <mergeCell ref="Y447:Y449"/>
    <mergeCell ref="X430:X432"/>
    <mergeCell ref="AA462:AA464"/>
    <mergeCell ref="AB462:AB464"/>
    <mergeCell ref="AI443:AI446"/>
    <mergeCell ref="AI482:AI484"/>
    <mergeCell ref="V439:V442"/>
    <mergeCell ref="AG465:AG468"/>
    <mergeCell ref="AH465:AH468"/>
    <mergeCell ref="AG436:AG438"/>
    <mergeCell ref="AA427:AA429"/>
    <mergeCell ref="X439:X442"/>
    <mergeCell ref="X502:X504"/>
    <mergeCell ref="W476:W478"/>
    <mergeCell ref="V469:V472"/>
    <mergeCell ref="U469:U472"/>
    <mergeCell ref="V465:V468"/>
    <mergeCell ref="T436:T438"/>
    <mergeCell ref="AE540:AE542"/>
    <mergeCell ref="AC439:AC442"/>
    <mergeCell ref="AD427:AD429"/>
    <mergeCell ref="Y453:Y455"/>
    <mergeCell ref="Z499:Z501"/>
    <mergeCell ref="X469:X472"/>
    <mergeCell ref="Z459:Z461"/>
    <mergeCell ref="AA459:AA461"/>
    <mergeCell ref="AD465:AD468"/>
    <mergeCell ref="AF450:AF452"/>
    <mergeCell ref="AG450:AG452"/>
    <mergeCell ref="AF465:AF468"/>
    <mergeCell ref="AB453:AB455"/>
    <mergeCell ref="AE456:AE458"/>
    <mergeCell ref="AF456:AF458"/>
    <mergeCell ref="Z453:Z455"/>
    <mergeCell ref="AC456:AC458"/>
    <mergeCell ref="AG473:AG475"/>
    <mergeCell ref="AH473:AH475"/>
    <mergeCell ref="AI473:AI475"/>
    <mergeCell ref="AD530:AD533"/>
    <mergeCell ref="AE530:AE533"/>
    <mergeCell ref="AA540:AA542"/>
    <mergeCell ref="AB540:AB542"/>
    <mergeCell ref="AC540:AC542"/>
    <mergeCell ref="AC436:AC438"/>
    <mergeCell ref="AB520:AB523"/>
    <mergeCell ref="AC520:AC523"/>
    <mergeCell ref="AA473:AA475"/>
    <mergeCell ref="AB473:AB475"/>
    <mergeCell ref="AB514:AB516"/>
    <mergeCell ref="AA520:AA523"/>
    <mergeCell ref="AD488:AD491"/>
    <mergeCell ref="AF496:AF498"/>
    <mergeCell ref="AF508:AF510"/>
    <mergeCell ref="AA514:AA516"/>
    <mergeCell ref="Z514:Z516"/>
    <mergeCell ref="AA414:AA417"/>
    <mergeCell ref="AF740:AF742"/>
    <mergeCell ref="AG740:AG742"/>
    <mergeCell ref="AF736:AF739"/>
    <mergeCell ref="Y706:Y708"/>
    <mergeCell ref="P690:P692"/>
    <mergeCell ref="I725:I727"/>
    <mergeCell ref="I693:I695"/>
    <mergeCell ref="O734:O735"/>
    <mergeCell ref="S784:S785"/>
    <mergeCell ref="W759:W761"/>
    <mergeCell ref="P792:P795"/>
    <mergeCell ref="X784:X785"/>
    <mergeCell ref="H768:H770"/>
    <mergeCell ref="D690:D692"/>
    <mergeCell ref="AD725:AD727"/>
    <mergeCell ref="AG743:AG745"/>
    <mergeCell ref="AA709:AA712"/>
    <mergeCell ref="AB703:AB705"/>
    <mergeCell ref="AG749:AG751"/>
    <mergeCell ref="AA749:AA751"/>
    <mergeCell ref="Z713:Z715"/>
    <mergeCell ref="Y696:Y698"/>
    <mergeCell ref="U703:U705"/>
    <mergeCell ref="R706:R708"/>
    <mergeCell ref="T703:T705"/>
    <mergeCell ref="T706:T708"/>
    <mergeCell ref="V719:V721"/>
    <mergeCell ref="T725:T727"/>
    <mergeCell ref="P728:P730"/>
    <mergeCell ref="S693:S695"/>
    <mergeCell ref="S696:S698"/>
    <mergeCell ref="T696:T698"/>
    <mergeCell ref="O699:O702"/>
    <mergeCell ref="AB743:AB745"/>
    <mergeCell ref="S722:S724"/>
    <mergeCell ref="S725:S727"/>
    <mergeCell ref="S713:S715"/>
    <mergeCell ref="Q749:Q751"/>
    <mergeCell ref="U725:U727"/>
    <mergeCell ref="U728:U730"/>
    <mergeCell ref="Q786:Q789"/>
    <mergeCell ref="O759:O761"/>
    <mergeCell ref="O755:O758"/>
    <mergeCell ref="G713:G715"/>
    <mergeCell ref="I706:I708"/>
    <mergeCell ref="F709:F712"/>
    <mergeCell ref="E693:E695"/>
    <mergeCell ref="N699:N702"/>
    <mergeCell ref="I703:I705"/>
    <mergeCell ref="N703:N705"/>
    <mergeCell ref="F765:F767"/>
    <mergeCell ref="G765:G767"/>
    <mergeCell ref="AC719:AC721"/>
    <mergeCell ref="AD713:AD715"/>
    <mergeCell ref="AE716:AE718"/>
    <mergeCell ref="U719:U721"/>
    <mergeCell ref="Y667:Y669"/>
    <mergeCell ref="Z722:Z724"/>
    <mergeCell ref="E755:E758"/>
    <mergeCell ref="X699:X702"/>
    <mergeCell ref="W703:W705"/>
    <mergeCell ref="T731:T733"/>
    <mergeCell ref="AE439:AE442"/>
    <mergeCell ref="R601:R603"/>
    <mergeCell ref="S601:S603"/>
    <mergeCell ref="Q636:Q639"/>
    <mergeCell ref="AA670:AA673"/>
    <mergeCell ref="AB670:AB673"/>
    <mergeCell ref="AA681:AA683"/>
    <mergeCell ref="AC687:AC689"/>
    <mergeCell ref="AD687:AD689"/>
    <mergeCell ref="Z693:Z695"/>
    <mergeCell ref="AA693:AA695"/>
    <mergeCell ref="AB693:AB695"/>
    <mergeCell ref="AC693:AC695"/>
    <mergeCell ref="AC699:AC702"/>
    <mergeCell ref="AD681:AD683"/>
    <mergeCell ref="R664:R666"/>
    <mergeCell ref="AB656:AB659"/>
    <mergeCell ref="Y656:Y659"/>
    <mergeCell ref="Y630:Y632"/>
    <mergeCell ref="P650:P652"/>
    <mergeCell ref="Q653:Q655"/>
    <mergeCell ref="AD630:AD632"/>
    <mergeCell ref="AB653:AB655"/>
    <mergeCell ref="X752:X754"/>
    <mergeCell ref="Z736:Z739"/>
    <mergeCell ref="X781:X783"/>
    <mergeCell ref="AC801:AC803"/>
    <mergeCell ref="AD786:AD789"/>
    <mergeCell ref="Q696:Q698"/>
    <mergeCell ref="R696:R698"/>
    <mergeCell ref="V703:V705"/>
    <mergeCell ref="V759:V761"/>
    <mergeCell ref="P699:P702"/>
    <mergeCell ref="N722:N724"/>
    <mergeCell ref="AB636:AB639"/>
    <mergeCell ref="AC736:AC739"/>
    <mergeCell ref="AD731:AD733"/>
    <mergeCell ref="AA725:AA727"/>
    <mergeCell ref="AA696:AA698"/>
    <mergeCell ref="AB696:AB698"/>
    <mergeCell ref="AB728:AB730"/>
    <mergeCell ref="AC728:AC730"/>
    <mergeCell ref="AB644:AB646"/>
    <mergeCell ref="AB630:AB632"/>
    <mergeCell ref="AC630:AC632"/>
    <mergeCell ref="AD627:AD629"/>
    <mergeCell ref="AA690:AA692"/>
    <mergeCell ref="AA706:AA708"/>
    <mergeCell ref="AB740:AB742"/>
    <mergeCell ref="AA611:AA613"/>
    <mergeCell ref="AB611:AB613"/>
    <mergeCell ref="AC611:AC613"/>
    <mergeCell ref="AC617:AC620"/>
    <mergeCell ref="AC614:AC616"/>
    <mergeCell ref="AA728:AA730"/>
    <mergeCell ref="AA656:AA659"/>
    <mergeCell ref="Y681:Y683"/>
    <mergeCell ref="Y693:Y695"/>
    <mergeCell ref="Y636:Y639"/>
    <mergeCell ref="Y607:Y610"/>
    <mergeCell ref="Y617:Y620"/>
    <mergeCell ref="Y604:Y606"/>
    <mergeCell ref="Y611:Y613"/>
    <mergeCell ref="Z650:Z652"/>
    <mergeCell ref="AB749:AB751"/>
    <mergeCell ref="Q801:Q803"/>
    <mergeCell ref="R786:R789"/>
    <mergeCell ref="X749:X751"/>
    <mergeCell ref="V749:V751"/>
    <mergeCell ref="X736:X739"/>
    <mergeCell ref="X731:X733"/>
    <mergeCell ref="V731:V733"/>
    <mergeCell ref="X728:X730"/>
    <mergeCell ref="T734:T735"/>
    <mergeCell ref="U734:U735"/>
    <mergeCell ref="V736:V739"/>
    <mergeCell ref="V734:V735"/>
    <mergeCell ref="P784:P785"/>
    <mergeCell ref="R784:R785"/>
    <mergeCell ref="U784:U785"/>
    <mergeCell ref="S786:S789"/>
    <mergeCell ref="S752:S754"/>
    <mergeCell ref="T752:T754"/>
    <mergeCell ref="Y759:Y761"/>
    <mergeCell ref="Z762:Z764"/>
    <mergeCell ref="Y755:Y758"/>
    <mergeCell ref="P786:P789"/>
    <mergeCell ref="X771:X773"/>
    <mergeCell ref="X801:X803"/>
    <mergeCell ref="S798:S800"/>
    <mergeCell ref="AD740:AD742"/>
    <mergeCell ref="AH722:AH724"/>
    <mergeCell ref="AF731:AF733"/>
    <mergeCell ref="AG722:AG724"/>
    <mergeCell ref="AB752:AB754"/>
    <mergeCell ref="AC752:AC754"/>
    <mergeCell ref="AE771:AE773"/>
    <mergeCell ref="AE755:AE758"/>
    <mergeCell ref="AF755:AF758"/>
    <mergeCell ref="AG755:AG758"/>
    <mergeCell ref="Y771:Y773"/>
    <mergeCell ref="AH792:AH795"/>
    <mergeCell ref="AH749:AH751"/>
    <mergeCell ref="Z731:Z733"/>
    <mergeCell ref="AH734:AH735"/>
    <mergeCell ref="AH736:AH739"/>
    <mergeCell ref="AG734:AG735"/>
    <mergeCell ref="AE740:AE742"/>
    <mergeCell ref="AE736:AE739"/>
    <mergeCell ref="AH743:AH745"/>
    <mergeCell ref="V801:V803"/>
    <mergeCell ref="R743:R745"/>
    <mergeCell ref="S743:S745"/>
    <mergeCell ref="R746:R748"/>
    <mergeCell ref="S746:S748"/>
    <mergeCell ref="T790:T791"/>
    <mergeCell ref="U790:U791"/>
    <mergeCell ref="AF759:AF761"/>
    <mergeCell ref="X786:X789"/>
    <mergeCell ref="R765:R767"/>
    <mergeCell ref="Z749:Z751"/>
    <mergeCell ref="AC765:AC767"/>
    <mergeCell ref="AB798:AB800"/>
    <mergeCell ref="W728:W730"/>
    <mergeCell ref="AA731:AA733"/>
    <mergeCell ref="Q722:Q724"/>
    <mergeCell ref="Y722:Y724"/>
    <mergeCell ref="Z734:Z735"/>
    <mergeCell ref="V774:V777"/>
    <mergeCell ref="AJ830:AJ832"/>
    <mergeCell ref="AG824:AG826"/>
    <mergeCell ref="AH824:AH826"/>
    <mergeCell ref="AI824:AI826"/>
    <mergeCell ref="AJ824:AJ826"/>
    <mergeCell ref="AB765:AB767"/>
    <mergeCell ref="AB814:AB817"/>
    <mergeCell ref="AJ759:AJ761"/>
    <mergeCell ref="AG771:AG773"/>
    <mergeCell ref="AJ798:AJ800"/>
    <mergeCell ref="AJ801:AJ803"/>
    <mergeCell ref="AJ765:AJ767"/>
    <mergeCell ref="AA790:AA791"/>
    <mergeCell ref="AB790:AB791"/>
    <mergeCell ref="AC790:AC791"/>
    <mergeCell ref="AD790:AD791"/>
    <mergeCell ref="AD801:AD803"/>
    <mergeCell ref="AH804:AH807"/>
    <mergeCell ref="AD755:AD758"/>
    <mergeCell ref="AB762:AB764"/>
    <mergeCell ref="AA768:AA770"/>
    <mergeCell ref="AB786:AB789"/>
    <mergeCell ref="AF768:AF770"/>
    <mergeCell ref="AC771:AC773"/>
    <mergeCell ref="AD771:AD773"/>
    <mergeCell ref="AA774:AA777"/>
    <mergeCell ref="AJ762:AJ764"/>
    <mergeCell ref="AI752:AI754"/>
    <mergeCell ref="AA786:AA789"/>
    <mergeCell ref="AH759:AH761"/>
    <mergeCell ref="AG759:AG761"/>
    <mergeCell ref="AA830:AA832"/>
    <mergeCell ref="AC827:AC829"/>
    <mergeCell ref="AD827:AD829"/>
    <mergeCell ref="AG786:AG789"/>
    <mergeCell ref="AE798:AE800"/>
    <mergeCell ref="AJ792:AJ795"/>
    <mergeCell ref="AJ786:AJ789"/>
    <mergeCell ref="AJ818:AJ820"/>
    <mergeCell ref="AJ774:AJ777"/>
    <mergeCell ref="AE811:AE813"/>
    <mergeCell ref="AF811:AF813"/>
    <mergeCell ref="AG811:AG813"/>
    <mergeCell ref="AH811:AH813"/>
    <mergeCell ref="AI811:AI813"/>
    <mergeCell ref="AH814:AH817"/>
    <mergeCell ref="AC784:AC785"/>
    <mergeCell ref="AG774:AG777"/>
    <mergeCell ref="AH774:AH777"/>
    <mergeCell ref="AI774:AI777"/>
    <mergeCell ref="AF781:AF783"/>
    <mergeCell ref="AE784:AE785"/>
    <mergeCell ref="AA781:AA783"/>
    <mergeCell ref="AJ804:AJ807"/>
    <mergeCell ref="AD814:AD817"/>
    <mergeCell ref="AJ771:AJ773"/>
    <mergeCell ref="AA814:AA817"/>
    <mergeCell ref="AI798:AI800"/>
    <mergeCell ref="AH801:AH803"/>
    <mergeCell ref="AF804:AF807"/>
    <mergeCell ref="AH781:AH783"/>
    <mergeCell ref="AD818:AD820"/>
    <mergeCell ref="AI786:AI789"/>
    <mergeCell ref="AD781:AD783"/>
    <mergeCell ref="AJ811:AJ813"/>
    <mergeCell ref="AF808:AF810"/>
    <mergeCell ref="AE801:AE803"/>
    <mergeCell ref="AA784:AA785"/>
    <mergeCell ref="AA762:AA764"/>
    <mergeCell ref="AJ827:AJ829"/>
    <mergeCell ref="AH768:AH770"/>
    <mergeCell ref="AI781:AI783"/>
    <mergeCell ref="AH762:AH764"/>
    <mergeCell ref="AD752:AD754"/>
    <mergeCell ref="AE752:AE754"/>
    <mergeCell ref="AJ755:AJ758"/>
    <mergeCell ref="AD736:AD739"/>
    <mergeCell ref="AB781:AB783"/>
    <mergeCell ref="AC743:AC745"/>
    <mergeCell ref="AG762:AG764"/>
    <mergeCell ref="AF784:AF785"/>
    <mergeCell ref="AD768:AD770"/>
    <mergeCell ref="AC786:AC789"/>
    <mergeCell ref="AH755:AH758"/>
    <mergeCell ref="AG781:AG783"/>
    <mergeCell ref="AG784:AG785"/>
    <mergeCell ref="AA752:AA754"/>
    <mergeCell ref="AB759:AB761"/>
    <mergeCell ref="AA755:AA758"/>
    <mergeCell ref="Z784:Z785"/>
    <mergeCell ref="AH771:AH773"/>
    <mergeCell ref="AI771:AI773"/>
    <mergeCell ref="AI804:AI807"/>
    <mergeCell ref="AI768:AI770"/>
    <mergeCell ref="Z814:Z817"/>
    <mergeCell ref="AJ814:AJ817"/>
    <mergeCell ref="Z808:Z810"/>
    <mergeCell ref="AJ808:AJ810"/>
    <mergeCell ref="AI814:AI817"/>
    <mergeCell ref="Z746:Z748"/>
    <mergeCell ref="AJ740:AJ742"/>
    <mergeCell ref="AE765:AE767"/>
    <mergeCell ref="AB784:AB785"/>
    <mergeCell ref="AD784:AD785"/>
    <mergeCell ref="AH784:AH785"/>
    <mergeCell ref="AJ821:AJ823"/>
    <mergeCell ref="AJ790:AJ791"/>
    <mergeCell ref="AI808:AI810"/>
    <mergeCell ref="AB768:AB770"/>
    <mergeCell ref="AG790:AG791"/>
    <mergeCell ref="AH790:AH791"/>
    <mergeCell ref="AI790:AI791"/>
    <mergeCell ref="AI784:AI785"/>
    <mergeCell ref="AC804:AC807"/>
    <mergeCell ref="AJ768:AJ770"/>
    <mergeCell ref="AG798:AG800"/>
    <mergeCell ref="AE790:AE791"/>
    <mergeCell ref="AF790:AF791"/>
    <mergeCell ref="AC798:AC800"/>
    <mergeCell ref="AC762:AC764"/>
    <mergeCell ref="AB774:AB777"/>
    <mergeCell ref="AC774:AC777"/>
    <mergeCell ref="Z811:Z813"/>
    <mergeCell ref="AI749:AI751"/>
    <mergeCell ref="AJ784:AJ785"/>
    <mergeCell ref="AJ749:AJ751"/>
    <mergeCell ref="AI736:AI739"/>
    <mergeCell ref="AJ736:AJ739"/>
    <mergeCell ref="AJ647:AJ649"/>
    <mergeCell ref="AI640:AI643"/>
    <mergeCell ref="AI644:AI646"/>
    <mergeCell ref="AB647:AB649"/>
    <mergeCell ref="AH647:AH649"/>
    <mergeCell ref="Z690:Z692"/>
    <mergeCell ref="Y690:Y692"/>
    <mergeCell ref="AJ696:AJ698"/>
    <mergeCell ref="AF684:AF686"/>
    <mergeCell ref="X684:X686"/>
    <mergeCell ref="AH681:AH683"/>
    <mergeCell ref="AJ664:AJ666"/>
    <mergeCell ref="AI667:AI669"/>
    <mergeCell ref="AJ667:AJ669"/>
    <mergeCell ref="AG681:AG683"/>
    <mergeCell ref="AI681:AI683"/>
    <mergeCell ref="AF640:AF643"/>
    <mergeCell ref="AD661:AD663"/>
    <mergeCell ref="U670:U673"/>
    <mergeCell ref="X647:X649"/>
    <mergeCell ref="U667:U669"/>
    <mergeCell ref="V667:V669"/>
    <mergeCell ref="W667:W669"/>
    <mergeCell ref="X667:X669"/>
    <mergeCell ref="W670:W673"/>
    <mergeCell ref="U644:U646"/>
    <mergeCell ref="W656:W659"/>
    <mergeCell ref="X656:X659"/>
    <mergeCell ref="AC681:AC683"/>
    <mergeCell ref="AB684:AB686"/>
    <mergeCell ref="AJ670:AJ673"/>
    <mergeCell ref="AJ687:AJ689"/>
    <mergeCell ref="X670:X673"/>
    <mergeCell ref="W650:W652"/>
    <mergeCell ref="X644:X646"/>
    <mergeCell ref="Z640:Z643"/>
    <mergeCell ref="U687:U689"/>
    <mergeCell ref="V690:V692"/>
    <mergeCell ref="AI690:AI692"/>
    <mergeCell ref="AG687:AG689"/>
    <mergeCell ref="W664:W666"/>
    <mergeCell ref="X664:X666"/>
    <mergeCell ref="Y653:Y655"/>
    <mergeCell ref="V653:V655"/>
    <mergeCell ref="AD653:AD655"/>
    <mergeCell ref="W681:W683"/>
    <mergeCell ref="X681:X683"/>
    <mergeCell ref="V681:V683"/>
    <mergeCell ref="AH696:AH698"/>
    <mergeCell ref="AG644:AG646"/>
    <mergeCell ref="AF653:AF655"/>
    <mergeCell ref="AG653:AG655"/>
    <mergeCell ref="AF664:AF666"/>
    <mergeCell ref="AC656:AC659"/>
    <mergeCell ref="AD656:AD659"/>
    <mergeCell ref="AE656:AE659"/>
    <mergeCell ref="AD647:AD649"/>
    <mergeCell ref="AA644:AA646"/>
    <mergeCell ref="AH656:AH659"/>
    <mergeCell ref="AJ781:AJ783"/>
    <mergeCell ref="AF752:AF754"/>
    <mergeCell ref="AE768:AE770"/>
    <mergeCell ref="X734:X735"/>
    <mergeCell ref="X755:X758"/>
    <mergeCell ref="Y734:Y735"/>
    <mergeCell ref="Y740:Y742"/>
    <mergeCell ref="T719:T721"/>
    <mergeCell ref="W752:W754"/>
    <mergeCell ref="V752:V754"/>
    <mergeCell ref="AJ734:AJ735"/>
    <mergeCell ref="AI759:AI761"/>
    <mergeCell ref="AG736:AG739"/>
    <mergeCell ref="Y762:Y764"/>
    <mergeCell ref="V781:V783"/>
    <mergeCell ref="T762:T764"/>
    <mergeCell ref="V765:V767"/>
    <mergeCell ref="X759:X761"/>
    <mergeCell ref="R731:R733"/>
    <mergeCell ref="R774:R777"/>
    <mergeCell ref="W731:W733"/>
    <mergeCell ref="AJ719:AJ721"/>
    <mergeCell ref="R722:R724"/>
    <mergeCell ref="AE719:AE721"/>
    <mergeCell ref="X709:X712"/>
    <mergeCell ref="AH693:AH695"/>
    <mergeCell ref="AD693:AD695"/>
    <mergeCell ref="AH765:AH767"/>
    <mergeCell ref="AA759:AA761"/>
    <mergeCell ref="AF765:AF767"/>
    <mergeCell ref="X762:X764"/>
    <mergeCell ref="Y746:Y748"/>
    <mergeCell ref="U709:U712"/>
    <mergeCell ref="W709:W712"/>
    <mergeCell ref="AI734:AI735"/>
    <mergeCell ref="Y699:Y702"/>
    <mergeCell ref="AI706:AI708"/>
    <mergeCell ref="AF706:AF708"/>
    <mergeCell ref="AI743:AI745"/>
    <mergeCell ref="Z725:Z727"/>
    <mergeCell ref="Z768:Z770"/>
    <mergeCell ref="Z765:Z767"/>
    <mergeCell ref="R736:R739"/>
    <mergeCell ref="R762:R764"/>
    <mergeCell ref="AE709:AE712"/>
    <mergeCell ref="AH725:AH727"/>
    <mergeCell ref="AI709:AI712"/>
    <mergeCell ref="AI719:AI721"/>
    <mergeCell ref="AE731:AE733"/>
    <mergeCell ref="AI765:AI767"/>
    <mergeCell ref="AE743:AE745"/>
    <mergeCell ref="AF743:AF745"/>
    <mergeCell ref="AF749:AF751"/>
    <mergeCell ref="AH740:AH742"/>
    <mergeCell ref="AC781:AC783"/>
    <mergeCell ref="S719:S721"/>
    <mergeCell ref="X774:X777"/>
    <mergeCell ref="W778:W780"/>
    <mergeCell ref="X778:X780"/>
    <mergeCell ref="Y778:Y780"/>
    <mergeCell ref="Z778:Z780"/>
    <mergeCell ref="AA778:AA780"/>
    <mergeCell ref="AB778:AB780"/>
    <mergeCell ref="AC778:AC780"/>
    <mergeCell ref="V814:V817"/>
    <mergeCell ref="U768:U770"/>
    <mergeCell ref="R818:R820"/>
    <mergeCell ref="S818:S820"/>
    <mergeCell ref="S856:S858"/>
    <mergeCell ref="T856:T858"/>
    <mergeCell ref="S796:S797"/>
    <mergeCell ref="T796:T797"/>
    <mergeCell ref="V910:V912"/>
    <mergeCell ref="R699:R702"/>
    <mergeCell ref="U696:U698"/>
    <mergeCell ref="T749:T751"/>
    <mergeCell ref="U749:U751"/>
    <mergeCell ref="U781:U783"/>
    <mergeCell ref="U740:U742"/>
    <mergeCell ref="U771:U773"/>
    <mergeCell ref="Z781:Z783"/>
    <mergeCell ref="AI699:AI702"/>
    <mergeCell ref="AI696:AI698"/>
    <mergeCell ref="V699:V702"/>
    <mergeCell ref="V696:V698"/>
    <mergeCell ref="W755:W758"/>
    <mergeCell ref="V762:V764"/>
    <mergeCell ref="T746:T748"/>
    <mergeCell ref="AD743:AD745"/>
    <mergeCell ref="S771:S773"/>
    <mergeCell ref="U731:U733"/>
    <mergeCell ref="R713:R715"/>
    <mergeCell ref="Y709:Y712"/>
    <mergeCell ref="AF771:AF773"/>
    <mergeCell ref="U693:U695"/>
    <mergeCell ref="AI703:AI705"/>
    <mergeCell ref="AG706:AG708"/>
    <mergeCell ref="Y781:Y783"/>
    <mergeCell ref="V786:V789"/>
    <mergeCell ref="V804:V807"/>
    <mergeCell ref="U801:U803"/>
    <mergeCell ref="AE804:AE807"/>
    <mergeCell ref="U804:U807"/>
    <mergeCell ref="S804:S807"/>
    <mergeCell ref="AB804:AB807"/>
    <mergeCell ref="AA804:AA807"/>
    <mergeCell ref="Y804:Y807"/>
    <mergeCell ref="W804:W807"/>
    <mergeCell ref="Z798:Z800"/>
    <mergeCell ref="AD824:AD826"/>
    <mergeCell ref="AB824:AB826"/>
    <mergeCell ref="Z821:Z823"/>
    <mergeCell ref="AD798:AD800"/>
    <mergeCell ref="AA849:AA851"/>
    <mergeCell ref="Z833:Z836"/>
    <mergeCell ref="AB818:AB820"/>
    <mergeCell ref="AH818:AH820"/>
    <mergeCell ref="AI818:AI820"/>
    <mergeCell ref="Z882:Z884"/>
    <mergeCell ref="AF840:AF842"/>
    <mergeCell ref="AB833:AB836"/>
    <mergeCell ref="AC833:AC836"/>
    <mergeCell ref="AA852:AA855"/>
    <mergeCell ref="AB852:AB855"/>
    <mergeCell ref="AH856:AH858"/>
    <mergeCell ref="AG830:AG832"/>
    <mergeCell ref="AG792:AG795"/>
    <mergeCell ref="AA859:AA861"/>
    <mergeCell ref="AB975:AB978"/>
    <mergeCell ref="AC975:AC978"/>
    <mergeCell ref="V991:V993"/>
    <mergeCell ref="V994:V997"/>
    <mergeCell ref="X994:X997"/>
    <mergeCell ref="V979:V981"/>
    <mergeCell ref="S1090:S1092"/>
    <mergeCell ref="U1112:U1115"/>
    <mergeCell ref="V1112:V1115"/>
    <mergeCell ref="AB945:AB947"/>
    <mergeCell ref="AF941:AF944"/>
    <mergeCell ref="AG941:AG944"/>
    <mergeCell ref="AE910:AE912"/>
    <mergeCell ref="AB933:AB935"/>
    <mergeCell ref="AB904:AB906"/>
    <mergeCell ref="X818:X820"/>
    <mergeCell ref="U752:U754"/>
    <mergeCell ref="Y818:Y820"/>
    <mergeCell ref="Y808:Y810"/>
    <mergeCell ref="Y821:Y823"/>
    <mergeCell ref="Y774:Y777"/>
    <mergeCell ref="R781:R783"/>
    <mergeCell ref="S814:S817"/>
    <mergeCell ref="U774:U777"/>
    <mergeCell ref="R749:R751"/>
    <mergeCell ref="W774:W777"/>
    <mergeCell ref="W814:W817"/>
    <mergeCell ref="T781:T783"/>
    <mergeCell ref="T784:T785"/>
    <mergeCell ref="S728:S730"/>
    <mergeCell ref="R792:R795"/>
    <mergeCell ref="T821:T823"/>
    <mergeCell ref="AD774:AD777"/>
    <mergeCell ref="AE774:AE777"/>
    <mergeCell ref="AF774:AF777"/>
    <mergeCell ref="AG768:AG770"/>
    <mergeCell ref="T929:T932"/>
    <mergeCell ref="R913:R916"/>
    <mergeCell ref="S830:S832"/>
    <mergeCell ref="R910:R912"/>
    <mergeCell ref="R933:R935"/>
    <mergeCell ref="S913:S916"/>
    <mergeCell ref="T913:T916"/>
    <mergeCell ref="AC894:AC896"/>
    <mergeCell ref="W913:W916"/>
    <mergeCell ref="S900:S903"/>
    <mergeCell ref="Y907:Y909"/>
    <mergeCell ref="Z907:Z909"/>
    <mergeCell ref="AC910:AC912"/>
    <mergeCell ref="AB885:AB887"/>
    <mergeCell ref="Z926:Z928"/>
    <mergeCell ref="AE904:AE906"/>
    <mergeCell ref="AF907:AF909"/>
    <mergeCell ref="AF920:AF922"/>
    <mergeCell ref="AG920:AG922"/>
    <mergeCell ref="AG907:AG909"/>
    <mergeCell ref="AA891:AA893"/>
    <mergeCell ref="AG904:AG906"/>
    <mergeCell ref="AC900:AC903"/>
    <mergeCell ref="AG923:AG925"/>
    <mergeCell ref="Z755:Z758"/>
    <mergeCell ref="AC755:AC758"/>
    <mergeCell ref="U755:U758"/>
    <mergeCell ref="R811:R813"/>
    <mergeCell ref="AI982:AI984"/>
    <mergeCell ref="AF1080:AF1082"/>
    <mergeCell ref="AG1080:AG1082"/>
    <mergeCell ref="AD1083:AD1086"/>
    <mergeCell ref="S1016:S1018"/>
    <mergeCell ref="U1007:U1009"/>
    <mergeCell ref="AE1083:AE1086"/>
    <mergeCell ref="AB1080:AB1082"/>
    <mergeCell ref="AE1116:AE1118"/>
    <mergeCell ref="Y1109:Y1111"/>
    <mergeCell ref="Y1099:Y1101"/>
    <mergeCell ref="Z1087:Z1089"/>
    <mergeCell ref="AB1007:AB1009"/>
    <mergeCell ref="AE1070:AE1073"/>
    <mergeCell ref="S988:S990"/>
    <mergeCell ref="T1016:T1018"/>
    <mergeCell ref="AD1004:AD1006"/>
    <mergeCell ref="AF1013:AF1015"/>
    <mergeCell ref="AF1025:AF1027"/>
    <mergeCell ref="U1090:U1092"/>
    <mergeCell ref="W1096:W1098"/>
    <mergeCell ref="V1001:V1003"/>
    <mergeCell ref="W1001:W1003"/>
    <mergeCell ref="Q1001:Q1003"/>
    <mergeCell ref="R1001:R1003"/>
    <mergeCell ref="S1001:S1003"/>
    <mergeCell ref="V1083:V1086"/>
    <mergeCell ref="Q1025:Q1027"/>
    <mergeCell ref="S1109:S1111"/>
    <mergeCell ref="AC1028:AC1030"/>
    <mergeCell ref="AD1022:AD1024"/>
    <mergeCell ref="AE1022:AE1024"/>
    <mergeCell ref="W1050:W1053"/>
    <mergeCell ref="Q1031:Q1033"/>
    <mergeCell ref="X991:X993"/>
    <mergeCell ref="Q982:Q984"/>
    <mergeCell ref="R1031:R1033"/>
    <mergeCell ref="V988:V990"/>
    <mergeCell ref="AE988:AE990"/>
    <mergeCell ref="Y988:Y990"/>
    <mergeCell ref="R991:R993"/>
    <mergeCell ref="S998:S1000"/>
    <mergeCell ref="Y1025:Y1027"/>
    <mergeCell ref="U1025:U1027"/>
    <mergeCell ref="V1025:V1027"/>
    <mergeCell ref="W1031:W1033"/>
    <mergeCell ref="S1031:S1033"/>
    <mergeCell ref="Y1034:Y1037"/>
    <mergeCell ref="X1038:X1040"/>
    <mergeCell ref="T1080:T1082"/>
    <mergeCell ref="AG1064:AG1066"/>
    <mergeCell ref="AB1083:AB1086"/>
    <mergeCell ref="AC1083:AC1086"/>
    <mergeCell ref="R814:R817"/>
    <mergeCell ref="U759:U761"/>
    <mergeCell ref="I798:I800"/>
    <mergeCell ref="N811:N813"/>
    <mergeCell ref="AA792:AA795"/>
    <mergeCell ref="AB792:AB795"/>
    <mergeCell ref="Z824:Z826"/>
    <mergeCell ref="AE843:AE845"/>
    <mergeCell ref="AD885:AD887"/>
    <mergeCell ref="AC888:AC890"/>
    <mergeCell ref="AD888:AD890"/>
    <mergeCell ref="AD856:AD858"/>
    <mergeCell ref="AB856:AB858"/>
    <mergeCell ref="AC882:AC884"/>
    <mergeCell ref="Z865:Z868"/>
    <mergeCell ref="AA865:AA868"/>
    <mergeCell ref="Z818:Z820"/>
    <mergeCell ref="Z862:Z864"/>
    <mergeCell ref="AE856:AE858"/>
    <mergeCell ref="AE833:AE836"/>
    <mergeCell ref="AD1290:AD1292"/>
    <mergeCell ref="AE1290:AE1292"/>
    <mergeCell ref="Q1290:Q1292"/>
    <mergeCell ref="I1297:I1299"/>
    <mergeCell ref="AA1396:AA1398"/>
    <mergeCell ref="V1479:V1482"/>
    <mergeCell ref="Z1409:Z1411"/>
    <mergeCell ref="AA1409:AA1411"/>
    <mergeCell ref="AB1409:AB1411"/>
    <mergeCell ref="AC1409:AC1411"/>
    <mergeCell ref="AD1409:AD1411"/>
    <mergeCell ref="AE1409:AE1411"/>
    <mergeCell ref="AC1467:AC1469"/>
    <mergeCell ref="AD1467:AD1469"/>
    <mergeCell ref="X1415:X1417"/>
    <mergeCell ref="Y1415:Y1417"/>
    <mergeCell ref="V1428:V1429"/>
    <mergeCell ref="V1425:V1427"/>
    <mergeCell ref="Y1436:Y1438"/>
    <mergeCell ref="X821:X823"/>
    <mergeCell ref="Q840:Q842"/>
    <mergeCell ref="P808:P810"/>
    <mergeCell ref="P804:P807"/>
    <mergeCell ref="S811:S813"/>
    <mergeCell ref="T811:T813"/>
    <mergeCell ref="R1241:R1243"/>
    <mergeCell ref="Q1019:Q1021"/>
    <mergeCell ref="Q1193:Q1195"/>
    <mergeCell ref="S1287:S1289"/>
    <mergeCell ref="Q1205:Q1207"/>
    <mergeCell ref="S907:S909"/>
    <mergeCell ref="T907:T909"/>
    <mergeCell ref="Q965:Q967"/>
    <mergeCell ref="R796:R797"/>
    <mergeCell ref="Q852:Q855"/>
    <mergeCell ref="U885:U887"/>
    <mergeCell ref="U786:U789"/>
    <mergeCell ref="V818:V820"/>
    <mergeCell ref="AB1425:AB1427"/>
    <mergeCell ref="AC1425:AC1427"/>
    <mergeCell ref="Z1439:Z1441"/>
    <mergeCell ref="AA1439:AA1441"/>
    <mergeCell ref="Q1385:Q1386"/>
    <mergeCell ref="V1004:V1006"/>
    <mergeCell ref="R891:R893"/>
    <mergeCell ref="O1173:O1176"/>
    <mergeCell ref="R1054:R1056"/>
    <mergeCell ref="G1409:G1411"/>
    <mergeCell ref="T1393:T1395"/>
    <mergeCell ref="R1385:R1386"/>
    <mergeCell ref="H1412:H1414"/>
    <mergeCell ref="AJ897:AJ899"/>
    <mergeCell ref="AJ1375:AJ1377"/>
    <mergeCell ref="AJ1381:AJ1384"/>
    <mergeCell ref="AE1375:AE1377"/>
    <mergeCell ref="AG1375:AG1377"/>
    <mergeCell ref="AH1533:AH1535"/>
    <mergeCell ref="AD1549:AD1551"/>
    <mergeCell ref="AG1543:AG1545"/>
    <mergeCell ref="AB1543:AB1545"/>
    <mergeCell ref="W1497:W1499"/>
    <mergeCell ref="AC1546:AC1548"/>
    <mergeCell ref="AD1546:AD1548"/>
    <mergeCell ref="Y1549:Y1551"/>
    <mergeCell ref="AI1425:AI1427"/>
    <mergeCell ref="AJ1425:AJ1427"/>
    <mergeCell ref="AF1399:AF1402"/>
    <mergeCell ref="AE1396:AE1398"/>
    <mergeCell ref="AJ1430:AJ1431"/>
    <mergeCell ref="AG1430:AG1431"/>
    <mergeCell ref="AG1457:AG1459"/>
    <mergeCell ref="Z1497:Z1499"/>
    <mergeCell ref="AA1436:AA1438"/>
    <mergeCell ref="AB1436:AB1438"/>
    <mergeCell ref="AC1436:AC1438"/>
    <mergeCell ref="AB1497:AB1499"/>
    <mergeCell ref="AD1479:AD1482"/>
    <mergeCell ref="AE1479:AE1482"/>
    <mergeCell ref="AJ1436:AJ1438"/>
    <mergeCell ref="AI1450:AI1452"/>
    <mergeCell ref="AJ1399:AJ1402"/>
    <mergeCell ref="AJ1428:AJ1429"/>
    <mergeCell ref="AJ1396:AJ1398"/>
    <mergeCell ref="AD941:AD944"/>
    <mergeCell ref="AC988:AC990"/>
    <mergeCell ref="AD939:AD940"/>
    <mergeCell ref="S991:S993"/>
    <mergeCell ref="U982:U984"/>
    <mergeCell ref="AA1381:AA1384"/>
    <mergeCell ref="X1430:X1431"/>
    <mergeCell ref="T1164:T1166"/>
    <mergeCell ref="V1293:V1296"/>
    <mergeCell ref="W1287:W1289"/>
    <mergeCell ref="O1224:O1227"/>
    <mergeCell ref="AA913:AA916"/>
    <mergeCell ref="W917:W919"/>
    <mergeCell ref="X917:X919"/>
    <mergeCell ref="Y917:Y919"/>
    <mergeCell ref="Z917:Z919"/>
    <mergeCell ref="W920:W922"/>
    <mergeCell ref="W910:W912"/>
    <mergeCell ref="X1145:X1148"/>
    <mergeCell ref="Y1145:Y1148"/>
    <mergeCell ref="AG979:AG981"/>
    <mergeCell ref="AF982:AF984"/>
    <mergeCell ref="AI994:AI997"/>
    <mergeCell ref="AH985:AH987"/>
    <mergeCell ref="Z975:Z978"/>
    <mergeCell ref="B1739:B1741"/>
    <mergeCell ref="C1739:C1741"/>
    <mergeCell ref="D1739:D1741"/>
    <mergeCell ref="E1739:E1741"/>
    <mergeCell ref="F1739:F1741"/>
    <mergeCell ref="N1590:N1593"/>
    <mergeCell ref="G1739:G1741"/>
    <mergeCell ref="D1726:D1728"/>
    <mergeCell ref="N1584:N1587"/>
    <mergeCell ref="H1653:H1656"/>
    <mergeCell ref="H1572:H1574"/>
    <mergeCell ref="C1561:C1562"/>
    <mergeCell ref="D1561:D1562"/>
    <mergeCell ref="G1670:G1672"/>
    <mergeCell ref="F1702:F1704"/>
    <mergeCell ref="G1709:G1711"/>
    <mergeCell ref="B1679:B1681"/>
    <mergeCell ref="B1647:B1649"/>
    <mergeCell ref="C1647:C1649"/>
    <mergeCell ref="E1676:E1678"/>
    <mergeCell ref="E1679:E1681"/>
    <mergeCell ref="F1667:F1669"/>
    <mergeCell ref="G1667:G1669"/>
    <mergeCell ref="I1667:I1669"/>
    <mergeCell ref="N1667:N1669"/>
    <mergeCell ref="N1566:N1568"/>
    <mergeCell ref="H1616:H1618"/>
    <mergeCell ref="G1569:G1571"/>
    <mergeCell ref="G1566:G1568"/>
    <mergeCell ref="B1634:B1637"/>
    <mergeCell ref="D1622:D1624"/>
    <mergeCell ref="B1625:B1627"/>
    <mergeCell ref="C1625:C1627"/>
    <mergeCell ref="D1625:D1627"/>
    <mergeCell ref="B1594:B1596"/>
    <mergeCell ref="C1594:C1596"/>
    <mergeCell ref="D1594:D1596"/>
    <mergeCell ref="E1584:E1587"/>
    <mergeCell ref="C1622:C1624"/>
    <mergeCell ref="D1588:D1589"/>
    <mergeCell ref="B1590:B1593"/>
    <mergeCell ref="B1619:B1621"/>
    <mergeCell ref="B1622:B1624"/>
    <mergeCell ref="B1581:B1583"/>
    <mergeCell ref="D1634:D1636"/>
    <mergeCell ref="I1613:I1615"/>
    <mergeCell ref="F1622:F1624"/>
    <mergeCell ref="C1588:C1589"/>
    <mergeCell ref="B1584:B1587"/>
    <mergeCell ref="I1619:I1621"/>
    <mergeCell ref="I1631:I1633"/>
    <mergeCell ref="E1566:E1568"/>
    <mergeCell ref="F1566:F1568"/>
    <mergeCell ref="B1644:B1646"/>
    <mergeCell ref="C1644:C1646"/>
    <mergeCell ref="E1644:E1646"/>
    <mergeCell ref="F1644:F1646"/>
    <mergeCell ref="Z965:Z967"/>
    <mergeCell ref="AA988:AA990"/>
    <mergeCell ref="V897:V899"/>
    <mergeCell ref="O1450:O1452"/>
    <mergeCell ref="P1161:P1163"/>
    <mergeCell ref="V975:V978"/>
    <mergeCell ref="W975:W978"/>
    <mergeCell ref="I1523:I1525"/>
    <mergeCell ref="Q1530:Q1532"/>
    <mergeCell ref="N1536:N1538"/>
    <mergeCell ref="O1536:O1538"/>
    <mergeCell ref="B1736:B1738"/>
    <mergeCell ref="C1736:C1738"/>
    <mergeCell ref="D1736:D1738"/>
    <mergeCell ref="E1736:E1738"/>
    <mergeCell ref="F1736:F1738"/>
    <mergeCell ref="G1736:G1738"/>
    <mergeCell ref="H1736:H1738"/>
    <mergeCell ref="I1736:I1738"/>
    <mergeCell ref="N1736:N1738"/>
    <mergeCell ref="O1736:O1738"/>
    <mergeCell ref="P1736:P1738"/>
    <mergeCell ref="Q1736:Q1738"/>
    <mergeCell ref="C1670:C1672"/>
    <mergeCell ref="B1578:B1580"/>
    <mergeCell ref="C1634:C1637"/>
    <mergeCell ref="E1616:E1618"/>
    <mergeCell ref="F1616:F1618"/>
    <mergeCell ref="B1631:B1633"/>
    <mergeCell ref="B1663:B1666"/>
    <mergeCell ref="Q1155:Q1157"/>
    <mergeCell ref="Y1406:Y1408"/>
    <mergeCell ref="Z1406:Z1408"/>
    <mergeCell ref="S910:S912"/>
    <mergeCell ref="S939:S940"/>
    <mergeCell ref="T939:T940"/>
    <mergeCell ref="Q910:Q912"/>
    <mergeCell ref="W1070:W1073"/>
    <mergeCell ref="X1070:X1073"/>
    <mergeCell ref="V1090:V1092"/>
    <mergeCell ref="Z1093:Z1095"/>
    <mergeCell ref="X1136:X1138"/>
    <mergeCell ref="R1145:R1148"/>
    <mergeCell ref="Q1074:Q1076"/>
    <mergeCell ref="U1080:U1082"/>
    <mergeCell ref="V1080:V1082"/>
    <mergeCell ref="T1074:T1076"/>
    <mergeCell ref="U1070:U1073"/>
    <mergeCell ref="T1077:T1079"/>
    <mergeCell ref="Z1077:Z1079"/>
    <mergeCell ref="X1083:X1086"/>
    <mergeCell ref="Z948:Z950"/>
    <mergeCell ref="Z929:Z932"/>
    <mergeCell ref="Z904:Z906"/>
    <mergeCell ref="Z910:Z912"/>
    <mergeCell ref="Z956:Z957"/>
    <mergeCell ref="Z897:Z899"/>
    <mergeCell ref="Z972:Z974"/>
    <mergeCell ref="B1136:B1138"/>
    <mergeCell ref="C1136:C1138"/>
    <mergeCell ref="B1572:B1574"/>
    <mergeCell ref="B1563:B1565"/>
    <mergeCell ref="D1552:D1555"/>
    <mergeCell ref="F1606:F1608"/>
    <mergeCell ref="B1628:B1630"/>
    <mergeCell ref="M1561:M1562"/>
    <mergeCell ref="D1641:D1643"/>
    <mergeCell ref="E1667:E1669"/>
    <mergeCell ref="E1670:E1672"/>
    <mergeCell ref="C1682:C1685"/>
    <mergeCell ref="D1682:D1685"/>
    <mergeCell ref="B1686:B1688"/>
    <mergeCell ref="C1686:C1688"/>
    <mergeCell ref="E1686:E1688"/>
    <mergeCell ref="F1673:F1675"/>
    <mergeCell ref="F1686:F1688"/>
    <mergeCell ref="F1657:F1659"/>
    <mergeCell ref="G1657:G1659"/>
    <mergeCell ref="H1650:H1652"/>
    <mergeCell ref="I1663:I1666"/>
    <mergeCell ref="D1670:D1672"/>
    <mergeCell ref="B1673:B1675"/>
    <mergeCell ref="C1673:C1675"/>
    <mergeCell ref="D1673:D1675"/>
    <mergeCell ref="B1676:B1678"/>
    <mergeCell ref="C1676:C1678"/>
    <mergeCell ref="D1676:D1678"/>
    <mergeCell ref="F1663:F1666"/>
    <mergeCell ref="H1569:H1571"/>
    <mergeCell ref="H1647:H1649"/>
    <mergeCell ref="F1628:F1630"/>
    <mergeCell ref="G1628:G1630"/>
    <mergeCell ref="G1634:G1637"/>
    <mergeCell ref="H1634:H1637"/>
    <mergeCell ref="I1634:I1637"/>
    <mergeCell ref="I1556:I1558"/>
    <mergeCell ref="H1590:H1593"/>
    <mergeCell ref="F1561:F1562"/>
    <mergeCell ref="H1563:H1565"/>
    <mergeCell ref="C1631:C1633"/>
    <mergeCell ref="E1631:E1633"/>
    <mergeCell ref="D1584:D1587"/>
    <mergeCell ref="D1597:D1599"/>
    <mergeCell ref="E1588:E1589"/>
    <mergeCell ref="C1660:C1662"/>
    <mergeCell ref="D1600:D1602"/>
    <mergeCell ref="I1647:I1649"/>
    <mergeCell ref="B1660:B1662"/>
    <mergeCell ref="H1581:H1583"/>
    <mergeCell ref="C1628:C1630"/>
    <mergeCell ref="C1679:C1681"/>
    <mergeCell ref="D1686:D1688"/>
    <mergeCell ref="E1663:E1666"/>
    <mergeCell ref="C1663:C1666"/>
    <mergeCell ref="D1663:D1666"/>
    <mergeCell ref="D1679:D1681"/>
    <mergeCell ref="E1673:E1675"/>
    <mergeCell ref="C1653:C1656"/>
    <mergeCell ref="D1653:D1655"/>
    <mergeCell ref="E1653:E1656"/>
    <mergeCell ref="F1653:F1656"/>
    <mergeCell ref="D1613:D1615"/>
    <mergeCell ref="G1584:G1587"/>
    <mergeCell ref="B1575:B1577"/>
    <mergeCell ref="N1670:N1672"/>
    <mergeCell ref="O1670:O1672"/>
    <mergeCell ref="P1670:P1672"/>
    <mergeCell ref="H1667:H1669"/>
    <mergeCell ref="P1673:P1675"/>
    <mergeCell ref="Q1673:Q1675"/>
    <mergeCell ref="D1581:D1583"/>
    <mergeCell ref="C1667:C1669"/>
    <mergeCell ref="D1667:D1669"/>
    <mergeCell ref="E1682:E1685"/>
    <mergeCell ref="I1673:I1675"/>
    <mergeCell ref="N1673:N1675"/>
    <mergeCell ref="I1670:I1672"/>
    <mergeCell ref="I1650:I1652"/>
    <mergeCell ref="H1670:H1672"/>
    <mergeCell ref="N1594:N1596"/>
    <mergeCell ref="F1578:F1580"/>
    <mergeCell ref="F1590:F1593"/>
    <mergeCell ref="G1590:G1593"/>
    <mergeCell ref="K1559:K1560"/>
    <mergeCell ref="N1563:N1565"/>
    <mergeCell ref="N1641:N1643"/>
    <mergeCell ref="Q1559:Q1560"/>
    <mergeCell ref="P1552:P1555"/>
    <mergeCell ref="J1559:J1560"/>
    <mergeCell ref="Q1561:Q1562"/>
    <mergeCell ref="E1578:E1580"/>
    <mergeCell ref="H1594:H1596"/>
    <mergeCell ref="G1594:G1596"/>
    <mergeCell ref="F1594:F1596"/>
    <mergeCell ref="E1594:E1596"/>
    <mergeCell ref="P1647:P1649"/>
    <mergeCell ref="Q1647:Q1649"/>
    <mergeCell ref="N1638:N1640"/>
    <mergeCell ref="O1619:O1621"/>
    <mergeCell ref="P1619:P1621"/>
    <mergeCell ref="N1613:N1615"/>
    <mergeCell ref="O1613:O1615"/>
    <mergeCell ref="P1613:P1615"/>
    <mergeCell ref="Q1613:Q1615"/>
    <mergeCell ref="Q1552:Q1555"/>
    <mergeCell ref="C1569:C1571"/>
    <mergeCell ref="O1622:O1624"/>
    <mergeCell ref="P1663:P1666"/>
    <mergeCell ref="T1616:T1618"/>
    <mergeCell ref="C1549:C1551"/>
    <mergeCell ref="D1549:D1551"/>
    <mergeCell ref="E1638:E1640"/>
    <mergeCell ref="F1638:F1640"/>
    <mergeCell ref="G1638:G1640"/>
    <mergeCell ref="H1638:H1640"/>
    <mergeCell ref="G1631:G1633"/>
    <mergeCell ref="H1631:H1633"/>
    <mergeCell ref="I1594:I1596"/>
    <mergeCell ref="I1590:I1593"/>
    <mergeCell ref="M1543:M1545"/>
    <mergeCell ref="Q1628:Q1630"/>
    <mergeCell ref="H1543:H1545"/>
    <mergeCell ref="H1546:H1548"/>
    <mergeCell ref="E1546:E1548"/>
    <mergeCell ref="D1572:D1574"/>
    <mergeCell ref="C1552:C1555"/>
    <mergeCell ref="C1539:C1542"/>
    <mergeCell ref="B1613:B1615"/>
    <mergeCell ref="AD1663:AD1666"/>
    <mergeCell ref="V1622:V1624"/>
    <mergeCell ref="G1616:G1618"/>
    <mergeCell ref="B1650:B1652"/>
    <mergeCell ref="D1556:D1558"/>
    <mergeCell ref="C1613:C1615"/>
    <mergeCell ref="C1650:C1652"/>
    <mergeCell ref="E1552:E1555"/>
    <mergeCell ref="C1603:C1605"/>
    <mergeCell ref="D1546:D1548"/>
    <mergeCell ref="C1638:C1640"/>
    <mergeCell ref="H1619:H1621"/>
    <mergeCell ref="E1622:E1624"/>
    <mergeCell ref="D1559:D1560"/>
    <mergeCell ref="E1559:E1560"/>
    <mergeCell ref="E1625:E1627"/>
    <mergeCell ref="R1609:R1612"/>
    <mergeCell ref="S1609:S1612"/>
    <mergeCell ref="T1609:T1612"/>
    <mergeCell ref="U1609:U1612"/>
    <mergeCell ref="B1543:B1545"/>
    <mergeCell ref="W1575:W1577"/>
    <mergeCell ref="R1625:R1627"/>
    <mergeCell ref="S1543:S1545"/>
    <mergeCell ref="O1584:O1587"/>
    <mergeCell ref="P1584:P1587"/>
    <mergeCell ref="Q1625:Q1627"/>
    <mergeCell ref="G1663:G1666"/>
    <mergeCell ref="P1543:P1545"/>
    <mergeCell ref="G1552:G1555"/>
    <mergeCell ref="H1556:H1558"/>
    <mergeCell ref="G1575:G1577"/>
    <mergeCell ref="N1634:N1637"/>
    <mergeCell ref="F1600:F1602"/>
    <mergeCell ref="G1600:G1602"/>
    <mergeCell ref="F1631:F1633"/>
    <mergeCell ref="P1628:P1630"/>
    <mergeCell ref="H1584:H1587"/>
    <mergeCell ref="I1584:I1587"/>
    <mergeCell ref="I1572:I1574"/>
    <mergeCell ref="N1572:N1574"/>
    <mergeCell ref="O1572:O1574"/>
    <mergeCell ref="B1569:B1571"/>
    <mergeCell ref="G1644:G1646"/>
    <mergeCell ref="Q1616:Q1618"/>
    <mergeCell ref="I1581:I1583"/>
    <mergeCell ref="D1539:D1542"/>
    <mergeCell ref="O1667:O1669"/>
    <mergeCell ref="O1650:O1652"/>
    <mergeCell ref="E1539:E1542"/>
    <mergeCell ref="F1539:F1542"/>
    <mergeCell ref="G1539:G1542"/>
    <mergeCell ref="H1539:H1542"/>
    <mergeCell ref="O1546:O1548"/>
    <mergeCell ref="H1536:H1538"/>
    <mergeCell ref="G1653:G1656"/>
    <mergeCell ref="I1546:I1548"/>
    <mergeCell ref="I1549:I1551"/>
    <mergeCell ref="I1552:I1555"/>
    <mergeCell ref="G1563:G1565"/>
    <mergeCell ref="H1588:H1589"/>
    <mergeCell ref="F1546:F1548"/>
    <mergeCell ref="F1572:F1574"/>
    <mergeCell ref="G1572:G1574"/>
    <mergeCell ref="F1569:F1571"/>
    <mergeCell ref="B1667:B1669"/>
    <mergeCell ref="E1597:E1599"/>
    <mergeCell ref="I1597:I1599"/>
    <mergeCell ref="N1597:N1599"/>
    <mergeCell ref="I1563:I1565"/>
    <mergeCell ref="D1609:D1612"/>
    <mergeCell ref="E1609:E1612"/>
    <mergeCell ref="F1609:F1612"/>
    <mergeCell ref="G1609:G1612"/>
    <mergeCell ref="E1563:E1565"/>
    <mergeCell ref="E1590:E1593"/>
    <mergeCell ref="B1536:B1538"/>
    <mergeCell ref="C1536:C1538"/>
    <mergeCell ref="B1546:B1548"/>
    <mergeCell ref="C1546:C1548"/>
    <mergeCell ref="B1549:B1551"/>
    <mergeCell ref="B1566:B1568"/>
    <mergeCell ref="G1578:G1580"/>
    <mergeCell ref="H1578:H1580"/>
    <mergeCell ref="I1578:I1580"/>
    <mergeCell ref="N1578:N1580"/>
    <mergeCell ref="O1634:O1637"/>
    <mergeCell ref="E1628:E1630"/>
    <mergeCell ref="N1663:N1666"/>
    <mergeCell ref="N1600:N1602"/>
    <mergeCell ref="O1600:O1602"/>
    <mergeCell ref="P1600:P1602"/>
    <mergeCell ref="Q1600:Q1602"/>
    <mergeCell ref="H1644:H1646"/>
    <mergeCell ref="I1644:I1646"/>
    <mergeCell ref="C1590:C1593"/>
    <mergeCell ref="D1590:D1593"/>
    <mergeCell ref="B1616:B1618"/>
    <mergeCell ref="C1616:C1618"/>
    <mergeCell ref="D1616:D1618"/>
    <mergeCell ref="G1622:G1624"/>
    <mergeCell ref="H1622:H1624"/>
    <mergeCell ref="I1622:I1624"/>
    <mergeCell ref="N1622:N1624"/>
    <mergeCell ref="P1622:P1624"/>
    <mergeCell ref="H1628:H1630"/>
    <mergeCell ref="P1581:P1583"/>
    <mergeCell ref="I1641:I1643"/>
    <mergeCell ref="AJ1729:AJ1732"/>
    <mergeCell ref="AF1709:AF1711"/>
    <mergeCell ref="N1723:N1725"/>
    <mergeCell ref="T1709:T1711"/>
    <mergeCell ref="U1709:U1711"/>
    <mergeCell ref="I1712:I1715"/>
    <mergeCell ref="N1712:N1715"/>
    <mergeCell ref="Z1729:Z1732"/>
    <mergeCell ref="AA1729:AA1732"/>
    <mergeCell ref="O1705:O1708"/>
    <mergeCell ref="AB1712:AB1715"/>
    <mergeCell ref="AC1712:AC1715"/>
    <mergeCell ref="AD1712:AD1715"/>
    <mergeCell ref="S1723:S1725"/>
    <mergeCell ref="T1723:T1725"/>
    <mergeCell ref="U1723:U1725"/>
    <mergeCell ref="R1726:R1728"/>
    <mergeCell ref="S1726:S1728"/>
    <mergeCell ref="V1702:V1704"/>
    <mergeCell ref="W1702:W1704"/>
    <mergeCell ref="T1705:T1708"/>
    <mergeCell ref="O1597:O1599"/>
    <mergeCell ref="P1597:P1599"/>
    <mergeCell ref="Q1597:Q1599"/>
    <mergeCell ref="S1597:S1599"/>
    <mergeCell ref="T1597:T1599"/>
    <mergeCell ref="U1597:U1599"/>
    <mergeCell ref="V1597:V1599"/>
    <mergeCell ref="AB1709:AB1711"/>
    <mergeCell ref="AC1709:AC1711"/>
    <mergeCell ref="AD1709:AD1711"/>
    <mergeCell ref="I1575:I1577"/>
    <mergeCell ref="R1686:R1688"/>
    <mergeCell ref="P1575:P1577"/>
    <mergeCell ref="I1682:I1685"/>
    <mergeCell ref="I1657:I1659"/>
    <mergeCell ref="N1657:N1659"/>
    <mergeCell ref="Q1682:Q1685"/>
    <mergeCell ref="AF1584:AF1587"/>
    <mergeCell ref="AG1584:AG1587"/>
    <mergeCell ref="X1584:X1587"/>
    <mergeCell ref="Q1663:Q1666"/>
    <mergeCell ref="P1650:P1652"/>
    <mergeCell ref="R1667:R1669"/>
    <mergeCell ref="AA1644:AA1646"/>
    <mergeCell ref="AB1644:AB1646"/>
    <mergeCell ref="AJ1705:AJ1708"/>
    <mergeCell ref="AJ1679:AJ1681"/>
    <mergeCell ref="AA1670:AA1672"/>
    <mergeCell ref="AB1670:AB1672"/>
    <mergeCell ref="AF1670:AF1672"/>
    <mergeCell ref="AG1670:AG1672"/>
    <mergeCell ref="AH1670:AH1672"/>
    <mergeCell ref="AJ1686:AJ1688"/>
    <mergeCell ref="W1673:W1675"/>
    <mergeCell ref="X1673:X1675"/>
    <mergeCell ref="AH1686:AH1688"/>
    <mergeCell ref="AI1686:AI1688"/>
    <mergeCell ref="AG1689:AG1691"/>
    <mergeCell ref="AH1689:AH1691"/>
    <mergeCell ref="AJ1588:AJ1589"/>
    <mergeCell ref="AJ1578:AJ1580"/>
    <mergeCell ref="AF1575:AF1577"/>
    <mergeCell ref="AI1638:AI1640"/>
    <mergeCell ref="B1510:B1512"/>
    <mergeCell ref="B1513:B1515"/>
    <mergeCell ref="B1516:B1519"/>
    <mergeCell ref="B1523:B1525"/>
    <mergeCell ref="C1523:C1525"/>
    <mergeCell ref="D1523:D1525"/>
    <mergeCell ref="E1647:E1649"/>
    <mergeCell ref="F1647:F1649"/>
    <mergeCell ref="F1575:F1577"/>
    <mergeCell ref="I1561:I1562"/>
    <mergeCell ref="I1569:I1571"/>
    <mergeCell ref="N1569:N1571"/>
    <mergeCell ref="C1572:C1574"/>
    <mergeCell ref="T1460:T1463"/>
    <mergeCell ref="N1581:N1583"/>
    <mergeCell ref="Q1575:Q1577"/>
    <mergeCell ref="G1460:G1463"/>
    <mergeCell ref="C1526:C1529"/>
    <mergeCell ref="D1526:D1529"/>
    <mergeCell ref="C1530:C1532"/>
    <mergeCell ref="B1526:B1529"/>
    <mergeCell ref="B1530:B1532"/>
    <mergeCell ref="H1561:H1562"/>
    <mergeCell ref="B1552:B1555"/>
    <mergeCell ref="H1530:H1532"/>
    <mergeCell ref="B1556:B1558"/>
    <mergeCell ref="H1597:H1599"/>
    <mergeCell ref="G1543:G1545"/>
    <mergeCell ref="B1597:B1599"/>
    <mergeCell ref="C1597:C1599"/>
    <mergeCell ref="D1575:D1577"/>
    <mergeCell ref="E1619:E1621"/>
    <mergeCell ref="F1619:F1621"/>
    <mergeCell ref="G1619:G1621"/>
    <mergeCell ref="I1493:I1496"/>
    <mergeCell ref="G1647:G1649"/>
    <mergeCell ref="I1526:I1529"/>
    <mergeCell ref="H1526:H1529"/>
    <mergeCell ref="E1523:E1525"/>
    <mergeCell ref="F1533:F1535"/>
    <mergeCell ref="E1533:E1535"/>
    <mergeCell ref="G1533:G1535"/>
    <mergeCell ref="F1523:F1525"/>
    <mergeCell ref="D1533:D1535"/>
    <mergeCell ref="F1520:F1522"/>
    <mergeCell ref="E1516:E1519"/>
    <mergeCell ref="C1516:C1519"/>
    <mergeCell ref="D1516:D1519"/>
    <mergeCell ref="E1526:E1529"/>
    <mergeCell ref="F1526:F1529"/>
    <mergeCell ref="G1526:G1529"/>
    <mergeCell ref="N1526:N1529"/>
    <mergeCell ref="C1470:C1472"/>
    <mergeCell ref="B1588:B1589"/>
    <mergeCell ref="F1581:F1583"/>
    <mergeCell ref="O1520:O1522"/>
    <mergeCell ref="G1507:G1509"/>
    <mergeCell ref="R1497:R1499"/>
    <mergeCell ref="G1493:G1496"/>
    <mergeCell ref="G1613:G1615"/>
    <mergeCell ref="B1559:B1560"/>
    <mergeCell ref="C1559:C1560"/>
    <mergeCell ref="B1609:B1612"/>
    <mergeCell ref="C1609:C1612"/>
    <mergeCell ref="G1686:G1688"/>
    <mergeCell ref="AA1673:AA1675"/>
    <mergeCell ref="E1569:E1571"/>
    <mergeCell ref="E1575:E1577"/>
    <mergeCell ref="E1464:E1466"/>
    <mergeCell ref="E1450:E1452"/>
    <mergeCell ref="Z1432:Z1435"/>
    <mergeCell ref="H1686:H1688"/>
    <mergeCell ref="I1686:I1688"/>
    <mergeCell ref="N1686:N1688"/>
    <mergeCell ref="AB1450:AB1452"/>
    <mergeCell ref="Z1566:Z1568"/>
    <mergeCell ref="AA1566:AA1568"/>
    <mergeCell ref="AB1566:AB1568"/>
    <mergeCell ref="W1453:W1456"/>
    <mergeCell ref="Q1453:Q1456"/>
    <mergeCell ref="S1493:S1496"/>
    <mergeCell ref="T1476:T1478"/>
    <mergeCell ref="S1473:S1475"/>
    <mergeCell ref="Q1510:Q1512"/>
    <mergeCell ref="W1500:W1502"/>
    <mergeCell ref="R1473:R1475"/>
    <mergeCell ref="Y1673:Y1675"/>
    <mergeCell ref="N1682:N1685"/>
    <mergeCell ref="P1686:P1688"/>
    <mergeCell ref="E1613:E1615"/>
    <mergeCell ref="F1613:F1615"/>
    <mergeCell ref="AE1432:AE1435"/>
    <mergeCell ref="P1563:P1565"/>
    <mergeCell ref="Q1563:Q1565"/>
    <mergeCell ref="P1516:P1519"/>
    <mergeCell ref="Q1516:Q1519"/>
    <mergeCell ref="J1561:J1562"/>
    <mergeCell ref="Z1590:Z1593"/>
    <mergeCell ref="O1673:O1675"/>
    <mergeCell ref="Y1616:Y1618"/>
    <mergeCell ref="AC1660:AC1662"/>
    <mergeCell ref="X1479:X1482"/>
    <mergeCell ref="F1470:F1472"/>
    <mergeCell ref="S1686:S1688"/>
    <mergeCell ref="R1653:R1656"/>
    <mergeCell ref="S1653:S1656"/>
    <mergeCell ref="R1600:R1602"/>
    <mergeCell ref="S1600:S1602"/>
    <mergeCell ref="R1530:R1532"/>
    <mergeCell ref="R1622:R1624"/>
    <mergeCell ref="V1575:V1577"/>
    <mergeCell ref="Y1575:Y1577"/>
    <mergeCell ref="Q1473:Q1475"/>
    <mergeCell ref="P1513:P1515"/>
    <mergeCell ref="N1464:N1466"/>
    <mergeCell ref="I1536:I1538"/>
    <mergeCell ref="Q1603:Q1605"/>
    <mergeCell ref="R1603:R1605"/>
    <mergeCell ref="G1603:G1605"/>
    <mergeCell ref="H1603:H1605"/>
    <mergeCell ref="N1460:N1463"/>
    <mergeCell ref="O1460:O1463"/>
    <mergeCell ref="P1460:P1463"/>
    <mergeCell ref="Q1460:Q1463"/>
    <mergeCell ref="R1460:R1463"/>
    <mergeCell ref="S1460:S1463"/>
    <mergeCell ref="I1500:I1502"/>
    <mergeCell ref="P1660:P1662"/>
    <mergeCell ref="E1712:E1715"/>
    <mergeCell ref="F1516:F1519"/>
    <mergeCell ref="P1507:P1509"/>
    <mergeCell ref="Q1686:Q1688"/>
    <mergeCell ref="AJ1500:AJ1502"/>
    <mergeCell ref="AJ1507:AJ1509"/>
    <mergeCell ref="X1749:X1751"/>
    <mergeCell ref="Y1749:Y1751"/>
    <mergeCell ref="Z1749:Z1751"/>
    <mergeCell ref="AA1749:AA1751"/>
    <mergeCell ref="AB1749:AB1751"/>
    <mergeCell ref="AC1749:AC1751"/>
    <mergeCell ref="R1709:R1711"/>
    <mergeCell ref="R1749:R1751"/>
    <mergeCell ref="S1749:S1751"/>
    <mergeCell ref="O1712:O1715"/>
    <mergeCell ref="P1712:P1715"/>
    <mergeCell ref="Q1712:Q1715"/>
    <mergeCell ref="R1712:R1715"/>
    <mergeCell ref="O1682:O1685"/>
    <mergeCell ref="P1682:P1685"/>
    <mergeCell ref="O1686:O1688"/>
    <mergeCell ref="V1716:V1719"/>
    <mergeCell ref="W1716:W1719"/>
    <mergeCell ref="X1716:X1719"/>
    <mergeCell ref="Y1716:Y1719"/>
    <mergeCell ref="Z1716:Z1719"/>
    <mergeCell ref="O1749:O1751"/>
    <mergeCell ref="F1670:F1672"/>
    <mergeCell ref="R1536:R1538"/>
    <mergeCell ref="V1616:V1618"/>
    <mergeCell ref="U1569:U1571"/>
    <mergeCell ref="V1569:V1571"/>
    <mergeCell ref="J1543:J1545"/>
    <mergeCell ref="K1543:K1545"/>
    <mergeCell ref="L1543:L1545"/>
    <mergeCell ref="Q1536:Q1538"/>
    <mergeCell ref="F1543:F1545"/>
    <mergeCell ref="F1723:F1725"/>
    <mergeCell ref="G1723:G1725"/>
    <mergeCell ref="I1723:I1725"/>
    <mergeCell ref="F1726:F1728"/>
    <mergeCell ref="G1726:G1728"/>
    <mergeCell ref="I1726:I1728"/>
    <mergeCell ref="Q1729:Q1732"/>
    <mergeCell ref="AA1726:AA1728"/>
    <mergeCell ref="AB1726:AB1728"/>
    <mergeCell ref="AC1726:AC1728"/>
    <mergeCell ref="Q1733:Q1735"/>
    <mergeCell ref="R1733:R1735"/>
    <mergeCell ref="Q1588:Q1589"/>
    <mergeCell ref="G1702:G1704"/>
    <mergeCell ref="H1702:H1704"/>
    <mergeCell ref="I1702:I1704"/>
    <mergeCell ref="N1702:N1704"/>
    <mergeCell ref="O1702:O1704"/>
    <mergeCell ref="N1556:N1558"/>
    <mergeCell ref="L1559:L1560"/>
    <mergeCell ref="M1559:M1560"/>
    <mergeCell ref="H1739:H1741"/>
    <mergeCell ref="I1739:I1741"/>
    <mergeCell ref="N1739:N1741"/>
    <mergeCell ref="O1739:O1741"/>
    <mergeCell ref="H1679:H1681"/>
    <mergeCell ref="P1733:P1735"/>
    <mergeCell ref="H1749:H1751"/>
    <mergeCell ref="AJ1752:AJ1754"/>
    <mergeCell ref="AG1733:AG1735"/>
    <mergeCell ref="AE1729:AE1732"/>
    <mergeCell ref="X1723:X1725"/>
    <mergeCell ref="P1749:P1751"/>
    <mergeCell ref="P1739:P1741"/>
    <mergeCell ref="AJ1385:AJ1386"/>
    <mergeCell ref="AA1406:AA1408"/>
    <mergeCell ref="AB1406:AB1408"/>
    <mergeCell ref="AC1406:AC1408"/>
    <mergeCell ref="AB1428:AB1429"/>
    <mergeCell ref="AC1428:AC1429"/>
    <mergeCell ref="W1425:W1427"/>
    <mergeCell ref="AC1393:AC1395"/>
    <mergeCell ref="AD1393:AD1395"/>
    <mergeCell ref="AE1393:AE1395"/>
    <mergeCell ref="AE1390:AE1392"/>
    <mergeCell ref="AD1450:AD1452"/>
    <mergeCell ref="AD1453:AD1456"/>
    <mergeCell ref="AJ1467:AJ1469"/>
    <mergeCell ref="AJ1457:AJ1459"/>
    <mergeCell ref="AG1453:AG1456"/>
    <mergeCell ref="AJ1479:AJ1482"/>
    <mergeCell ref="AJ1476:AJ1478"/>
    <mergeCell ref="AJ1473:AJ1475"/>
    <mergeCell ref="AJ1470:AJ1472"/>
    <mergeCell ref="AG1470:AG1472"/>
    <mergeCell ref="AF1457:AF1459"/>
    <mergeCell ref="AJ1453:AJ1456"/>
    <mergeCell ref="Y1453:Y1456"/>
    <mergeCell ref="Y1450:Y1452"/>
    <mergeCell ref="W1479:W1482"/>
    <mergeCell ref="AH1460:AH1463"/>
    <mergeCell ref="T1442:T1443"/>
    <mergeCell ref="T1432:T1435"/>
    <mergeCell ref="W1460:W1463"/>
    <mergeCell ref="X1460:X1463"/>
    <mergeCell ref="Y1460:Y1463"/>
    <mergeCell ref="P1453:P1456"/>
    <mergeCell ref="AI1385:AI1386"/>
    <mergeCell ref="AH1385:AH1386"/>
    <mergeCell ref="P1393:P1395"/>
    <mergeCell ref="P1396:P1398"/>
    <mergeCell ref="AF1403:AF1405"/>
    <mergeCell ref="AJ1415:AJ1417"/>
    <mergeCell ref="AJ1403:AJ1405"/>
    <mergeCell ref="AJ1412:AJ1414"/>
    <mergeCell ref="Q1406:Q1408"/>
    <mergeCell ref="R1406:R1408"/>
    <mergeCell ref="R1387:R1389"/>
    <mergeCell ref="AE1460:AE1463"/>
    <mergeCell ref="AF1460:AF1463"/>
    <mergeCell ref="AG1460:AG1463"/>
    <mergeCell ref="AD1460:AD1463"/>
    <mergeCell ref="AI1460:AI1463"/>
    <mergeCell ref="X1686:X1688"/>
    <mergeCell ref="Y1686:Y1688"/>
    <mergeCell ref="X1439:X1441"/>
    <mergeCell ref="Y1439:Y1441"/>
    <mergeCell ref="S1432:S1435"/>
    <mergeCell ref="Q1442:Q1443"/>
    <mergeCell ref="P1473:P1475"/>
    <mergeCell ref="AJ1755:AJ1758"/>
    <mergeCell ref="AD1755:AD1758"/>
    <mergeCell ref="AE1755:AE1758"/>
    <mergeCell ref="I1752:I1754"/>
    <mergeCell ref="N1752:N1754"/>
    <mergeCell ref="O1752:O1754"/>
    <mergeCell ref="P1752:P1754"/>
    <mergeCell ref="Q1752:Q1754"/>
    <mergeCell ref="R1752:R1754"/>
    <mergeCell ref="S1752:S1754"/>
    <mergeCell ref="T1752:T1754"/>
    <mergeCell ref="U1752:U1754"/>
    <mergeCell ref="V1752:V1754"/>
    <mergeCell ref="W1752:W1754"/>
    <mergeCell ref="X1752:X1754"/>
    <mergeCell ref="Y1752:Y1754"/>
    <mergeCell ref="Z1752:Z1754"/>
    <mergeCell ref="AA1752:AA1754"/>
    <mergeCell ref="AH1755:AH1758"/>
    <mergeCell ref="AI1755:AI1758"/>
    <mergeCell ref="AF1755:AF1758"/>
    <mergeCell ref="AB1755:AB1758"/>
    <mergeCell ref="AC1755:AC1758"/>
    <mergeCell ref="AG1755:AG1758"/>
    <mergeCell ref="I1716:I1719"/>
    <mergeCell ref="N1520:N1522"/>
    <mergeCell ref="U1660:U1662"/>
    <mergeCell ref="N1609:N1612"/>
    <mergeCell ref="O1609:O1612"/>
    <mergeCell ref="P1609:P1612"/>
    <mergeCell ref="Q1609:Q1612"/>
    <mergeCell ref="AC1696:AC1698"/>
    <mergeCell ref="X1705:X1708"/>
    <mergeCell ref="Y1705:Y1708"/>
    <mergeCell ref="Z1705:Z1708"/>
    <mergeCell ref="N1676:N1678"/>
    <mergeCell ref="P1702:P1704"/>
    <mergeCell ref="Q1702:Q1704"/>
    <mergeCell ref="AB1660:AB1662"/>
    <mergeCell ref="P1679:P1681"/>
    <mergeCell ref="AB1575:AB1577"/>
    <mergeCell ref="AJ1749:AJ1751"/>
    <mergeCell ref="T1650:T1652"/>
    <mergeCell ref="U1650:U1652"/>
    <mergeCell ref="W1647:W1649"/>
    <mergeCell ref="X1647:X1649"/>
    <mergeCell ref="Z1647:Z1649"/>
    <mergeCell ref="Z1733:Z1735"/>
    <mergeCell ref="AA1733:AA1735"/>
    <mergeCell ref="AD1733:AD1735"/>
    <mergeCell ref="AE1733:AE1735"/>
    <mergeCell ref="AE1709:AE1711"/>
    <mergeCell ref="X1702:X1704"/>
    <mergeCell ref="Y1702:Y1704"/>
    <mergeCell ref="Z1702:Z1704"/>
    <mergeCell ref="N1749:N1751"/>
    <mergeCell ref="AI1752:AI1754"/>
    <mergeCell ref="AH1729:AH1732"/>
    <mergeCell ref="AI1729:AI1732"/>
    <mergeCell ref="AI1590:AI1593"/>
    <mergeCell ref="AJ1590:AJ1593"/>
    <mergeCell ref="R1606:R1608"/>
    <mergeCell ref="T1699:T1701"/>
    <mergeCell ref="Q1676:Q1678"/>
    <mergeCell ref="B1755:B1758"/>
    <mergeCell ref="C1755:C1758"/>
    <mergeCell ref="AB1752:AB1754"/>
    <mergeCell ref="AC1752:AC1754"/>
    <mergeCell ref="AD1752:AD1754"/>
    <mergeCell ref="AE1752:AE1754"/>
    <mergeCell ref="AF1752:AF1754"/>
    <mergeCell ref="AJ1503:AJ1506"/>
    <mergeCell ref="AA1497:AA1499"/>
    <mergeCell ref="AA1503:AA1506"/>
    <mergeCell ref="AG1752:AG1754"/>
    <mergeCell ref="AH1752:AH1754"/>
    <mergeCell ref="AC1729:AC1732"/>
    <mergeCell ref="AJ1733:AJ1735"/>
    <mergeCell ref="AE1726:AE1728"/>
    <mergeCell ref="AF1726:AF1728"/>
    <mergeCell ref="AG1726:AG1728"/>
    <mergeCell ref="AG1569:AG1571"/>
    <mergeCell ref="U1726:U1728"/>
    <mergeCell ref="AH1549:AH1551"/>
    <mergeCell ref="AH1597:AH1599"/>
    <mergeCell ref="AI1597:AI1599"/>
    <mergeCell ref="AJ1597:AJ1599"/>
    <mergeCell ref="AI1543:AI1545"/>
    <mergeCell ref="AI1533:AI1535"/>
    <mergeCell ref="U1516:U1519"/>
    <mergeCell ref="V1516:V1519"/>
    <mergeCell ref="AF1497:AF1499"/>
    <mergeCell ref="AJ1723:AJ1725"/>
    <mergeCell ref="AH1726:AH1728"/>
    <mergeCell ref="AI1726:AI1728"/>
    <mergeCell ref="AJ1726:AJ1728"/>
    <mergeCell ref="Z1549:Z1551"/>
    <mergeCell ref="AF1516:AF1519"/>
    <mergeCell ref="AD1536:AD1538"/>
    <mergeCell ref="AG1516:AG1519"/>
    <mergeCell ref="U1561:U1562"/>
    <mergeCell ref="AD1563:AD1565"/>
    <mergeCell ref="AE1712:AE1715"/>
    <mergeCell ref="V1500:V1502"/>
    <mergeCell ref="V1755:V1758"/>
    <mergeCell ref="W1755:W1758"/>
    <mergeCell ref="X1755:X1758"/>
    <mergeCell ref="Y1755:Y1758"/>
    <mergeCell ref="Z1755:Z1758"/>
    <mergeCell ref="H1752:H1754"/>
    <mergeCell ref="H1755:H1758"/>
    <mergeCell ref="F1752:F1754"/>
    <mergeCell ref="G1752:G1754"/>
    <mergeCell ref="B1752:B1754"/>
    <mergeCell ref="C1752:C1754"/>
    <mergeCell ref="E1752:E1754"/>
    <mergeCell ref="AA1755:AA1758"/>
    <mergeCell ref="C1720:C1722"/>
    <mergeCell ref="C1729:C1732"/>
    <mergeCell ref="D1729:D1732"/>
    <mergeCell ref="P1729:P1732"/>
    <mergeCell ref="O1733:O1735"/>
    <mergeCell ref="H1729:H1732"/>
    <mergeCell ref="Q1723:Q1725"/>
    <mergeCell ref="P1723:P1725"/>
    <mergeCell ref="P1726:P1728"/>
    <mergeCell ref="H1723:H1725"/>
    <mergeCell ref="D1723:D1725"/>
    <mergeCell ref="C1716:C1719"/>
    <mergeCell ref="D1716:D1719"/>
    <mergeCell ref="D1720:D1722"/>
    <mergeCell ref="E1720:E1722"/>
    <mergeCell ref="F1720:F1722"/>
    <mergeCell ref="Y1729:Y1732"/>
    <mergeCell ref="N1726:N1728"/>
    <mergeCell ref="B1749:B1751"/>
    <mergeCell ref="C1749:C1751"/>
    <mergeCell ref="D1749:D1751"/>
    <mergeCell ref="E1749:E1751"/>
    <mergeCell ref="AE1739:AE1741"/>
    <mergeCell ref="R1736:R1738"/>
    <mergeCell ref="AE1702:AE1704"/>
    <mergeCell ref="B1689:B1691"/>
    <mergeCell ref="AE1716:AE1719"/>
    <mergeCell ref="B1712:B1715"/>
    <mergeCell ref="C1712:C1715"/>
    <mergeCell ref="D1712:D1715"/>
    <mergeCell ref="B1705:B1708"/>
    <mergeCell ref="AD1689:AD1691"/>
    <mergeCell ref="E1702:E1704"/>
    <mergeCell ref="B1692:B1695"/>
    <mergeCell ref="C1692:C1695"/>
    <mergeCell ref="D1692:D1695"/>
    <mergeCell ref="S1729:S1732"/>
    <mergeCell ref="T1739:T1741"/>
    <mergeCell ref="U1739:U1741"/>
    <mergeCell ref="V1739:V1741"/>
    <mergeCell ref="W1739:W1741"/>
    <mergeCell ref="X1739:X1741"/>
    <mergeCell ref="Y1739:Y1741"/>
    <mergeCell ref="V1726:V1728"/>
    <mergeCell ref="W1726:W1728"/>
    <mergeCell ref="H1705:H1708"/>
    <mergeCell ref="T1729:T1732"/>
    <mergeCell ref="U1729:U1732"/>
    <mergeCell ref="T1726:T1728"/>
    <mergeCell ref="AA1716:AA1719"/>
    <mergeCell ref="V1689:V1691"/>
    <mergeCell ref="AD1716:AD1719"/>
    <mergeCell ref="R1702:R1704"/>
    <mergeCell ref="I1705:I1708"/>
    <mergeCell ref="Z1723:Z1725"/>
    <mergeCell ref="AA1723:AA1725"/>
    <mergeCell ref="AB1723:AB1725"/>
    <mergeCell ref="AC1723:AC1725"/>
    <mergeCell ref="B1733:B1735"/>
    <mergeCell ref="C1733:C1735"/>
    <mergeCell ref="D1733:D1735"/>
    <mergeCell ref="E1723:E1725"/>
    <mergeCell ref="E1726:E1728"/>
    <mergeCell ref="R1729:R1732"/>
    <mergeCell ref="B1723:B1725"/>
    <mergeCell ref="C1723:C1725"/>
    <mergeCell ref="B1726:B1728"/>
    <mergeCell ref="C1726:C1728"/>
    <mergeCell ref="B1729:B1732"/>
    <mergeCell ref="B1720:B1722"/>
    <mergeCell ref="F1709:F1711"/>
    <mergeCell ref="O1729:O1732"/>
    <mergeCell ref="F1749:F1751"/>
    <mergeCell ref="G1749:G1751"/>
    <mergeCell ref="I1749:I1751"/>
    <mergeCell ref="H1733:H1735"/>
    <mergeCell ref="B1709:B1711"/>
    <mergeCell ref="C1709:C1711"/>
    <mergeCell ref="S1702:S1704"/>
    <mergeCell ref="AB1526:AB1529"/>
    <mergeCell ref="R1631:R1633"/>
    <mergeCell ref="R1634:R1637"/>
    <mergeCell ref="S1638:S1640"/>
    <mergeCell ref="T1638:T1640"/>
    <mergeCell ref="R1670:R1672"/>
    <mergeCell ref="S1670:S1672"/>
    <mergeCell ref="U1676:U1678"/>
    <mergeCell ref="S1552:S1555"/>
    <mergeCell ref="O1533:O1535"/>
    <mergeCell ref="P1533:P1535"/>
    <mergeCell ref="AD1628:AD1630"/>
    <mergeCell ref="N1546:N1548"/>
    <mergeCell ref="O1657:O1659"/>
    <mergeCell ref="X1692:X1695"/>
    <mergeCell ref="S1709:S1711"/>
    <mergeCell ref="Y1709:Y1711"/>
    <mergeCell ref="W1597:W1599"/>
    <mergeCell ref="N1588:N1589"/>
    <mergeCell ref="O1588:O1589"/>
    <mergeCell ref="P1588:P1589"/>
    <mergeCell ref="S1584:S1587"/>
    <mergeCell ref="T1584:T1587"/>
    <mergeCell ref="U1584:U1587"/>
    <mergeCell ref="O1726:O1728"/>
    <mergeCell ref="T1686:T1688"/>
    <mergeCell ref="AD1720:AD1722"/>
    <mergeCell ref="U1686:U1688"/>
    <mergeCell ref="V1686:V1688"/>
    <mergeCell ref="W1686:W1688"/>
    <mergeCell ref="V1657:V1659"/>
    <mergeCell ref="W1657:W1659"/>
    <mergeCell ref="T1692:T1695"/>
    <mergeCell ref="U1692:U1695"/>
    <mergeCell ref="V1692:V1695"/>
    <mergeCell ref="W1692:W1695"/>
    <mergeCell ref="V1673:V1675"/>
    <mergeCell ref="R1647:R1649"/>
    <mergeCell ref="S1647:S1649"/>
    <mergeCell ref="Q1650:Q1652"/>
    <mergeCell ref="S1650:S1652"/>
    <mergeCell ref="N1716:N1719"/>
    <mergeCell ref="O1716:O1719"/>
    <mergeCell ref="P1716:P1719"/>
    <mergeCell ref="Q1716:Q1719"/>
    <mergeCell ref="R1716:R1719"/>
    <mergeCell ref="N1705:N1708"/>
    <mergeCell ref="Q1660:Q1662"/>
    <mergeCell ref="R1660:R1662"/>
    <mergeCell ref="S1660:S1662"/>
    <mergeCell ref="T1660:T1662"/>
    <mergeCell ref="H1726:H1728"/>
    <mergeCell ref="T1679:T1681"/>
    <mergeCell ref="P1657:P1659"/>
    <mergeCell ref="W1689:W1691"/>
    <mergeCell ref="Y1689:Y1691"/>
    <mergeCell ref="U1705:U1708"/>
    <mergeCell ref="V1705:V1708"/>
    <mergeCell ref="B1657:B1659"/>
    <mergeCell ref="R1699:R1701"/>
    <mergeCell ref="D1752:D1754"/>
    <mergeCell ref="AH1749:AH1751"/>
    <mergeCell ref="AI1749:AI1751"/>
    <mergeCell ref="AE1406:AE1408"/>
    <mergeCell ref="AG1436:AG1438"/>
    <mergeCell ref="AH1436:AH1438"/>
    <mergeCell ref="R1409:R1411"/>
    <mergeCell ref="S1409:S1411"/>
    <mergeCell ref="F1415:F1417"/>
    <mergeCell ref="V1723:V1725"/>
    <mergeCell ref="W1723:W1725"/>
    <mergeCell ref="V1729:V1732"/>
    <mergeCell ref="W1729:W1732"/>
    <mergeCell ref="X1729:X1732"/>
    <mergeCell ref="AA1702:AA1704"/>
    <mergeCell ref="AB1702:AB1704"/>
    <mergeCell ref="AC1702:AC1704"/>
    <mergeCell ref="AD1702:AD1704"/>
    <mergeCell ref="T1702:T1704"/>
    <mergeCell ref="U1702:U1704"/>
    <mergeCell ref="AA1682:AA1685"/>
    <mergeCell ref="V1709:V1711"/>
    <mergeCell ref="W1709:W1711"/>
    <mergeCell ref="S1682:S1685"/>
    <mergeCell ref="V1530:V1532"/>
    <mergeCell ref="W1530:W1532"/>
    <mergeCell ref="AA1539:AA1542"/>
    <mergeCell ref="AB1539:AB1542"/>
    <mergeCell ref="AC1539:AC1542"/>
    <mergeCell ref="AD1539:AD1542"/>
    <mergeCell ref="AE1539:AE1542"/>
    <mergeCell ref="AF1539:AF1542"/>
    <mergeCell ref="U1523:U1525"/>
    <mergeCell ref="P1530:P1532"/>
    <mergeCell ref="I1503:I1506"/>
    <mergeCell ref="I1510:I1512"/>
    <mergeCell ref="V1432:V1435"/>
    <mergeCell ref="AD1749:AD1751"/>
    <mergeCell ref="AE1749:AE1751"/>
    <mergeCell ref="AF1749:AF1751"/>
    <mergeCell ref="R1682:R1685"/>
    <mergeCell ref="H1600:H1602"/>
    <mergeCell ref="I1600:I1602"/>
    <mergeCell ref="AE1425:AE1427"/>
    <mergeCell ref="Z1450:Z1452"/>
    <mergeCell ref="S1673:S1675"/>
    <mergeCell ref="P1667:P1669"/>
    <mergeCell ref="Q1667:Q1669"/>
    <mergeCell ref="O1676:O1678"/>
    <mergeCell ref="P1676:P1678"/>
    <mergeCell ref="X1526:X1529"/>
    <mergeCell ref="W1682:W1685"/>
    <mergeCell ref="X1682:X1685"/>
    <mergeCell ref="Y1682:Y1685"/>
    <mergeCell ref="Z1682:Z1685"/>
    <mergeCell ref="X1679:X1681"/>
    <mergeCell ref="R1561:R1562"/>
    <mergeCell ref="U1673:U1675"/>
    <mergeCell ref="T1667:T1669"/>
    <mergeCell ref="X1667:X1669"/>
    <mergeCell ref="AA1679:AA1681"/>
    <mergeCell ref="S1513:S1515"/>
    <mergeCell ref="D1425:D1427"/>
    <mergeCell ref="G1415:G1417"/>
    <mergeCell ref="Q1287:Q1289"/>
    <mergeCell ref="H1390:H1392"/>
    <mergeCell ref="R1390:R1392"/>
    <mergeCell ref="I1399:I1402"/>
    <mergeCell ref="T1409:T1411"/>
    <mergeCell ref="U1667:U1669"/>
    <mergeCell ref="Y1679:Y1681"/>
    <mergeCell ref="Z1679:Z1681"/>
    <mergeCell ref="V1572:V1574"/>
    <mergeCell ref="V1453:V1456"/>
    <mergeCell ref="X1425:X1427"/>
    <mergeCell ref="T1403:T1405"/>
    <mergeCell ref="AA1493:AA1496"/>
    <mergeCell ref="Y1409:Y1411"/>
    <mergeCell ref="U1412:U1414"/>
    <mergeCell ref="U1436:U1438"/>
    <mergeCell ref="V1436:V1438"/>
    <mergeCell ref="Y1430:Y1431"/>
    <mergeCell ref="Y1399:Y1402"/>
    <mergeCell ref="Y1396:Y1398"/>
    <mergeCell ref="T1406:T1408"/>
    <mergeCell ref="X1432:X1435"/>
    <mergeCell ref="U1497:U1499"/>
    <mergeCell ref="AA1520:AA1522"/>
    <mergeCell ref="O1526:O1529"/>
    <mergeCell ref="T1516:T1519"/>
    <mergeCell ref="P1644:P1646"/>
    <mergeCell ref="O1638:O1640"/>
    <mergeCell ref="P1638:P1640"/>
    <mergeCell ref="N1679:N1681"/>
    <mergeCell ref="O1679:O1681"/>
    <mergeCell ref="Q1679:Q1681"/>
    <mergeCell ref="R1679:R1681"/>
    <mergeCell ref="S1530:S1532"/>
    <mergeCell ref="T1530:T1532"/>
    <mergeCell ref="P1520:P1522"/>
    <mergeCell ref="V1412:V1414"/>
    <mergeCell ref="T1470:T1472"/>
    <mergeCell ref="T1500:T1502"/>
    <mergeCell ref="T1450:T1452"/>
    <mergeCell ref="Q1670:Q1672"/>
    <mergeCell ref="H1613:H1615"/>
    <mergeCell ref="H1609:H1612"/>
    <mergeCell ref="I1609:I1612"/>
    <mergeCell ref="I1539:I1542"/>
    <mergeCell ref="O1516:O1519"/>
    <mergeCell ref="R1372:R1374"/>
    <mergeCell ref="S1372:S1374"/>
    <mergeCell ref="T1372:T1374"/>
    <mergeCell ref="W1372:W1374"/>
    <mergeCell ref="X1372:X1374"/>
    <mergeCell ref="Y1372:Y1374"/>
    <mergeCell ref="Z1372:Z1374"/>
    <mergeCell ref="AA1372:AA1374"/>
    <mergeCell ref="AA1450:AA1452"/>
    <mergeCell ref="I1638:I1640"/>
    <mergeCell ref="H1625:H1627"/>
    <mergeCell ref="K1561:K1562"/>
    <mergeCell ref="I1588:I1589"/>
    <mergeCell ref="H1606:H1608"/>
    <mergeCell ref="I1606:I1608"/>
    <mergeCell ref="N1606:N1608"/>
    <mergeCell ref="O1606:O1608"/>
    <mergeCell ref="P1606:P1608"/>
    <mergeCell ref="G1254:G1256"/>
    <mergeCell ref="P1439:P1441"/>
    <mergeCell ref="C1425:C1427"/>
    <mergeCell ref="F1432:F1435"/>
    <mergeCell ref="W1290:W1292"/>
    <mergeCell ref="Z1260:Z1262"/>
    <mergeCell ref="V1290:V1292"/>
    <mergeCell ref="W1293:W1296"/>
    <mergeCell ref="Z1263:Z1265"/>
    <mergeCell ref="U1287:U1289"/>
    <mergeCell ref="S1667:S1669"/>
    <mergeCell ref="I1543:I1545"/>
    <mergeCell ref="I1470:I1472"/>
    <mergeCell ref="E1497:E1499"/>
    <mergeCell ref="C1584:C1587"/>
    <mergeCell ref="F1507:F1509"/>
    <mergeCell ref="S958:S961"/>
    <mergeCell ref="T958:T961"/>
    <mergeCell ref="D1430:D1431"/>
    <mergeCell ref="C1432:C1435"/>
    <mergeCell ref="V1378:V1380"/>
    <mergeCell ref="N849:N851"/>
    <mergeCell ref="T1749:T1751"/>
    <mergeCell ref="W1749:W1751"/>
    <mergeCell ref="U1749:U1751"/>
    <mergeCell ref="V1749:V1751"/>
    <mergeCell ref="Q1749:Q1751"/>
    <mergeCell ref="AC1682:AC1685"/>
    <mergeCell ref="AD1682:AD1685"/>
    <mergeCell ref="Q1497:Q1499"/>
    <mergeCell ref="P1556:P1558"/>
    <mergeCell ref="R1450:R1452"/>
    <mergeCell ref="R1425:R1427"/>
    <mergeCell ref="X1536:X1538"/>
    <mergeCell ref="P1526:P1529"/>
    <mergeCell ref="Q1526:Q1529"/>
    <mergeCell ref="U1500:U1502"/>
    <mergeCell ref="P1500:P1502"/>
    <mergeCell ref="N1493:N1496"/>
    <mergeCell ref="H1676:H1678"/>
    <mergeCell ref="U1588:U1589"/>
    <mergeCell ref="V1588:V1589"/>
    <mergeCell ref="W1588:W1589"/>
    <mergeCell ref="X1588:X1589"/>
    <mergeCell ref="Y1588:Y1589"/>
    <mergeCell ref="V1578:V1580"/>
    <mergeCell ref="W1578:W1580"/>
    <mergeCell ref="G1588:G1589"/>
    <mergeCell ref="G972:G974"/>
    <mergeCell ref="H941:H944"/>
    <mergeCell ref="P1004:P1006"/>
    <mergeCell ref="E1241:E1243"/>
    <mergeCell ref="T900:T903"/>
    <mergeCell ref="S888:S890"/>
    <mergeCell ref="H953:H955"/>
    <mergeCell ref="T979:T981"/>
    <mergeCell ref="T994:T997"/>
    <mergeCell ref="F1241:F1243"/>
    <mergeCell ref="P941:P944"/>
    <mergeCell ref="I982:I984"/>
    <mergeCell ref="P1142:P1144"/>
    <mergeCell ref="S1290:S1292"/>
    <mergeCell ref="S1297:S1299"/>
    <mergeCell ref="H1269:H1271"/>
    <mergeCell ref="N1133:N1135"/>
    <mergeCell ref="R1080:R1082"/>
    <mergeCell ref="N1087:N1089"/>
    <mergeCell ref="T1087:T1089"/>
    <mergeCell ref="F1130:F1132"/>
    <mergeCell ref="G1130:G1132"/>
    <mergeCell ref="H1130:H1132"/>
    <mergeCell ref="E1133:E1135"/>
    <mergeCell ref="F1109:F1111"/>
    <mergeCell ref="G1109:G1111"/>
    <mergeCell ref="T1109:T1111"/>
    <mergeCell ref="D1436:D1438"/>
    <mergeCell ref="E1436:E1438"/>
    <mergeCell ref="D1385:D1386"/>
    <mergeCell ref="C1430:C1431"/>
    <mergeCell ref="O752:O754"/>
    <mergeCell ref="O811:O813"/>
    <mergeCell ref="G774:G777"/>
    <mergeCell ref="H774:H777"/>
    <mergeCell ref="I786:I789"/>
    <mergeCell ref="I849:I851"/>
    <mergeCell ref="H765:H767"/>
    <mergeCell ref="N765:N767"/>
    <mergeCell ref="P755:P758"/>
    <mergeCell ref="D994:D997"/>
    <mergeCell ref="F1067:F1069"/>
    <mergeCell ref="H1016:H1018"/>
    <mergeCell ref="I1025:I1027"/>
    <mergeCell ref="D1102:D1105"/>
    <mergeCell ref="E1102:E1105"/>
    <mergeCell ref="P948:P950"/>
    <mergeCell ref="S951:S952"/>
    <mergeCell ref="T1083:T1086"/>
    <mergeCell ref="S1126:S1129"/>
    <mergeCell ref="O907:O909"/>
    <mergeCell ref="D907:D909"/>
    <mergeCell ref="R948:R950"/>
    <mergeCell ref="T920:T922"/>
    <mergeCell ref="P1057:P1060"/>
    <mergeCell ref="P1130:P1132"/>
    <mergeCell ref="G1119:G1122"/>
    <mergeCell ref="H1119:H1122"/>
    <mergeCell ref="I1119:I1122"/>
    <mergeCell ref="R801:R803"/>
    <mergeCell ref="S759:S761"/>
    <mergeCell ref="R759:R761"/>
    <mergeCell ref="T801:T803"/>
    <mergeCell ref="T768:T770"/>
    <mergeCell ref="Q814:Q817"/>
    <mergeCell ref="P798:P800"/>
    <mergeCell ref="Q781:Q783"/>
    <mergeCell ref="Q784:Q785"/>
    <mergeCell ref="Q792:Q795"/>
    <mergeCell ref="P768:P770"/>
    <mergeCell ref="Q765:Q767"/>
    <mergeCell ref="Q755:Q758"/>
    <mergeCell ref="Q762:Q764"/>
    <mergeCell ref="P759:P761"/>
    <mergeCell ref="T755:T758"/>
    <mergeCell ref="S792:S795"/>
    <mergeCell ref="R798:R800"/>
    <mergeCell ref="R804:R807"/>
    <mergeCell ref="T759:T761"/>
    <mergeCell ref="T1004:T1006"/>
    <mergeCell ref="C703:C705"/>
    <mergeCell ref="G885:G887"/>
    <mergeCell ref="H885:H887"/>
    <mergeCell ref="I888:I890"/>
    <mergeCell ref="N888:N890"/>
    <mergeCell ref="G798:G800"/>
    <mergeCell ref="N798:N800"/>
    <mergeCell ref="O798:O800"/>
    <mergeCell ref="H719:H721"/>
    <mergeCell ref="N755:N758"/>
    <mergeCell ref="G703:G705"/>
    <mergeCell ref="N804:N807"/>
    <mergeCell ref="O801:O803"/>
    <mergeCell ref="O774:O777"/>
    <mergeCell ref="N709:N712"/>
    <mergeCell ref="C765:C767"/>
    <mergeCell ref="D765:D767"/>
    <mergeCell ref="F755:F758"/>
    <mergeCell ref="G781:G783"/>
    <mergeCell ref="H811:H813"/>
    <mergeCell ref="H846:H848"/>
    <mergeCell ref="G755:G758"/>
    <mergeCell ref="H725:H727"/>
    <mergeCell ref="G752:G754"/>
    <mergeCell ref="G731:G733"/>
    <mergeCell ref="H713:H715"/>
    <mergeCell ref="E752:E754"/>
    <mergeCell ref="I771:I773"/>
    <mergeCell ref="N749:N751"/>
    <mergeCell ref="N784:N785"/>
    <mergeCell ref="G811:G813"/>
    <mergeCell ref="N771:N773"/>
    <mergeCell ref="N774:N777"/>
    <mergeCell ref="O856:O858"/>
    <mergeCell ref="N846:N848"/>
    <mergeCell ref="I752:I754"/>
    <mergeCell ref="E706:E708"/>
    <mergeCell ref="F703:F705"/>
    <mergeCell ref="G830:G832"/>
    <mergeCell ref="H843:H845"/>
    <mergeCell ref="I882:I884"/>
    <mergeCell ref="O706:O708"/>
    <mergeCell ref="O713:O715"/>
    <mergeCell ref="H736:H739"/>
    <mergeCell ref="D736:D739"/>
    <mergeCell ref="H840:H842"/>
    <mergeCell ref="H749:H751"/>
    <mergeCell ref="G808:G810"/>
    <mergeCell ref="H808:H810"/>
    <mergeCell ref="E843:E845"/>
    <mergeCell ref="I830:I832"/>
    <mergeCell ref="E765:E767"/>
    <mergeCell ref="H784:H785"/>
    <mergeCell ref="G749:G751"/>
    <mergeCell ref="H740:H742"/>
    <mergeCell ref="E771:E773"/>
    <mergeCell ref="I740:I742"/>
    <mergeCell ref="I781:I783"/>
    <mergeCell ref="E768:E770"/>
    <mergeCell ref="G824:G826"/>
    <mergeCell ref="G888:G890"/>
    <mergeCell ref="D755:D758"/>
    <mergeCell ref="I759:I761"/>
    <mergeCell ref="D703:D705"/>
    <mergeCell ref="D716:D718"/>
    <mergeCell ref="N706:N708"/>
    <mergeCell ref="F696:F698"/>
    <mergeCell ref="D719:D721"/>
    <mergeCell ref="E696:E698"/>
    <mergeCell ref="R624:R626"/>
    <mergeCell ref="N736:N739"/>
    <mergeCell ref="R684:R686"/>
    <mergeCell ref="R636:R639"/>
    <mergeCell ref="R725:R727"/>
    <mergeCell ref="P706:P708"/>
    <mergeCell ref="P703:P705"/>
    <mergeCell ref="H734:H735"/>
    <mergeCell ref="O703:O705"/>
    <mergeCell ref="G699:G702"/>
    <mergeCell ref="H699:H702"/>
    <mergeCell ref="O693:O695"/>
    <mergeCell ref="O719:O721"/>
    <mergeCell ref="N734:N735"/>
    <mergeCell ref="D656:D659"/>
    <mergeCell ref="E656:E659"/>
    <mergeCell ref="F656:F659"/>
    <mergeCell ref="G728:G730"/>
    <mergeCell ref="O647:O649"/>
    <mergeCell ref="S664:S666"/>
    <mergeCell ref="I674:I677"/>
    <mergeCell ref="G617:G620"/>
    <mergeCell ref="H617:H620"/>
    <mergeCell ref="I617:I620"/>
    <mergeCell ref="D693:D695"/>
    <mergeCell ref="O674:O677"/>
    <mergeCell ref="P674:P677"/>
    <mergeCell ref="Q674:Q677"/>
    <mergeCell ref="R674:R677"/>
    <mergeCell ref="S674:S677"/>
    <mergeCell ref="D687:D689"/>
    <mergeCell ref="R734:R735"/>
    <mergeCell ref="Q734:Q735"/>
    <mergeCell ref="G684:G686"/>
    <mergeCell ref="I699:I702"/>
    <mergeCell ref="H681:H683"/>
    <mergeCell ref="I684:I686"/>
    <mergeCell ref="N684:N686"/>
    <mergeCell ref="I719:I721"/>
    <mergeCell ref="G690:G692"/>
    <mergeCell ref="I670:I673"/>
    <mergeCell ref="N670:N673"/>
    <mergeCell ref="H627:H629"/>
    <mergeCell ref="H693:H695"/>
    <mergeCell ref="H709:H712"/>
    <mergeCell ref="I627:I629"/>
    <mergeCell ref="I650:I652"/>
    <mergeCell ref="G693:G695"/>
    <mergeCell ref="I656:I659"/>
    <mergeCell ref="N636:N639"/>
    <mergeCell ref="D681:D683"/>
    <mergeCell ref="E681:E683"/>
    <mergeCell ref="F681:F683"/>
    <mergeCell ref="G681:G683"/>
    <mergeCell ref="G650:G652"/>
    <mergeCell ref="R681:R683"/>
    <mergeCell ref="O627:O629"/>
    <mergeCell ref="L650:L652"/>
    <mergeCell ref="F670:F673"/>
    <mergeCell ref="D576:D579"/>
    <mergeCell ref="E661:E663"/>
    <mergeCell ref="E647:E649"/>
    <mergeCell ref="F647:F649"/>
    <mergeCell ref="D592:D594"/>
    <mergeCell ref="D590:D591"/>
    <mergeCell ref="E611:E613"/>
    <mergeCell ref="F611:F613"/>
    <mergeCell ref="F580:F582"/>
    <mergeCell ref="F693:F695"/>
    <mergeCell ref="D670:D673"/>
    <mergeCell ref="F690:F692"/>
    <mergeCell ref="F636:F639"/>
    <mergeCell ref="I633:I635"/>
    <mergeCell ref="N640:N643"/>
    <mergeCell ref="Q617:Q620"/>
    <mergeCell ref="O684:O686"/>
    <mergeCell ref="D614:D616"/>
    <mergeCell ref="F559:F560"/>
    <mergeCell ref="G559:G560"/>
    <mergeCell ref="H568:H570"/>
    <mergeCell ref="H571:H573"/>
    <mergeCell ref="P644:P646"/>
    <mergeCell ref="Q644:Q646"/>
    <mergeCell ref="Q553:Q555"/>
    <mergeCell ref="T627:T629"/>
    <mergeCell ref="T693:T695"/>
    <mergeCell ref="P693:P695"/>
    <mergeCell ref="D601:D603"/>
    <mergeCell ref="I647:I649"/>
    <mergeCell ref="I690:I692"/>
    <mergeCell ref="N690:N692"/>
    <mergeCell ref="E627:E629"/>
    <mergeCell ref="N647:N649"/>
    <mergeCell ref="R611:R613"/>
    <mergeCell ref="F644:F646"/>
    <mergeCell ref="K667:K669"/>
    <mergeCell ref="H656:H659"/>
    <mergeCell ref="F595:F597"/>
    <mergeCell ref="G595:G597"/>
    <mergeCell ref="H595:H597"/>
    <mergeCell ref="F614:F616"/>
    <mergeCell ref="E607:E610"/>
    <mergeCell ref="F607:F610"/>
    <mergeCell ref="R670:R673"/>
    <mergeCell ref="S670:S673"/>
    <mergeCell ref="R644:R646"/>
    <mergeCell ref="I644:I646"/>
    <mergeCell ref="G664:G666"/>
    <mergeCell ref="H664:H666"/>
    <mergeCell ref="I664:I666"/>
    <mergeCell ref="G576:G579"/>
    <mergeCell ref="H576:H579"/>
    <mergeCell ref="I583:I585"/>
    <mergeCell ref="N583:N585"/>
    <mergeCell ref="G583:G585"/>
    <mergeCell ref="D595:D597"/>
    <mergeCell ref="E595:E597"/>
    <mergeCell ref="D611:D613"/>
    <mergeCell ref="T664:T666"/>
    <mergeCell ref="S656:S659"/>
    <mergeCell ref="G674:G677"/>
    <mergeCell ref="E670:E673"/>
    <mergeCell ref="N674:N677"/>
    <mergeCell ref="B447:B449"/>
    <mergeCell ref="B811:B813"/>
    <mergeCell ref="B511:B513"/>
    <mergeCell ref="N630:N632"/>
    <mergeCell ref="O630:O632"/>
    <mergeCell ref="Q771:Q773"/>
    <mergeCell ref="R771:R773"/>
    <mergeCell ref="Q736:Q739"/>
    <mergeCell ref="H762:H764"/>
    <mergeCell ref="I681:I683"/>
    <mergeCell ref="J650:J652"/>
    <mergeCell ref="N564:N567"/>
    <mergeCell ref="O561:O563"/>
    <mergeCell ref="H611:H613"/>
    <mergeCell ref="D488:D491"/>
    <mergeCell ref="D459:D461"/>
    <mergeCell ref="E459:E461"/>
    <mergeCell ref="R755:R758"/>
    <mergeCell ref="I488:I491"/>
    <mergeCell ref="F459:F461"/>
    <mergeCell ref="G459:G461"/>
    <mergeCell ref="H459:H461"/>
    <mergeCell ref="O459:O461"/>
    <mergeCell ref="P459:P461"/>
    <mergeCell ref="Q459:Q461"/>
    <mergeCell ref="F568:F570"/>
    <mergeCell ref="H496:H498"/>
    <mergeCell ref="R496:R498"/>
    <mergeCell ref="B462:B464"/>
    <mergeCell ref="B469:B472"/>
    <mergeCell ref="C459:C461"/>
    <mergeCell ref="R459:R461"/>
    <mergeCell ref="O617:O620"/>
    <mergeCell ref="P617:P620"/>
    <mergeCell ref="R574:R575"/>
    <mergeCell ref="Q595:Q597"/>
    <mergeCell ref="R595:R597"/>
    <mergeCell ref="R553:R555"/>
    <mergeCell ref="R561:R563"/>
    <mergeCell ref="O571:O573"/>
    <mergeCell ref="Q630:Q632"/>
    <mergeCell ref="P469:P472"/>
    <mergeCell ref="Q469:Q472"/>
    <mergeCell ref="C511:C513"/>
    <mergeCell ref="E580:E582"/>
    <mergeCell ref="E617:E620"/>
    <mergeCell ref="F617:F620"/>
    <mergeCell ref="N462:N464"/>
    <mergeCell ref="G746:G748"/>
    <mergeCell ref="H746:H748"/>
    <mergeCell ref="F725:F727"/>
    <mergeCell ref="D661:D663"/>
    <mergeCell ref="Q607:Q610"/>
    <mergeCell ref="D684:D686"/>
    <mergeCell ref="R709:R712"/>
    <mergeCell ref="F699:F702"/>
    <mergeCell ref="O709:O712"/>
    <mergeCell ref="H703:H705"/>
    <mergeCell ref="D627:D629"/>
    <mergeCell ref="N693:N695"/>
    <mergeCell ref="I687:I689"/>
    <mergeCell ref="K650:K652"/>
    <mergeCell ref="B499:B501"/>
    <mergeCell ref="D696:D698"/>
    <mergeCell ref="V1189:V1192"/>
    <mergeCell ref="V1177:V1180"/>
    <mergeCell ref="B693:B695"/>
    <mergeCell ref="B664:B666"/>
    <mergeCell ref="G736:G739"/>
    <mergeCell ref="N527:N529"/>
    <mergeCell ref="G496:G498"/>
    <mergeCell ref="I502:I504"/>
    <mergeCell ref="R514:R516"/>
    <mergeCell ref="I514:I516"/>
    <mergeCell ref="Q561:Q563"/>
    <mergeCell ref="C681:C683"/>
    <mergeCell ref="C690:C692"/>
    <mergeCell ref="D734:D735"/>
    <mergeCell ref="D713:D715"/>
    <mergeCell ref="G852:G855"/>
    <mergeCell ref="H852:H855"/>
    <mergeCell ref="B849:B851"/>
    <mergeCell ref="B843:B845"/>
    <mergeCell ref="B852:B855"/>
    <mergeCell ref="C759:C761"/>
    <mergeCell ref="G687:G689"/>
    <mergeCell ref="D762:D764"/>
    <mergeCell ref="H759:H761"/>
    <mergeCell ref="E798:E800"/>
    <mergeCell ref="F798:F800"/>
    <mergeCell ref="H636:H639"/>
    <mergeCell ref="I713:I715"/>
    <mergeCell ref="F722:F724"/>
    <mergeCell ref="G647:G649"/>
    <mergeCell ref="H647:H649"/>
    <mergeCell ref="P627:P629"/>
    <mergeCell ref="H556:H558"/>
    <mergeCell ref="D674:D677"/>
    <mergeCell ref="P580:P582"/>
    <mergeCell ref="I611:I613"/>
    <mergeCell ref="E830:E832"/>
    <mergeCell ref="B617:B620"/>
    <mergeCell ref="C617:C620"/>
    <mergeCell ref="D617:D620"/>
    <mergeCell ref="F640:F643"/>
    <mergeCell ref="G725:G727"/>
    <mergeCell ref="I592:I594"/>
    <mergeCell ref="N592:N594"/>
    <mergeCell ref="E762:E764"/>
    <mergeCell ref="G762:G764"/>
    <mergeCell ref="D633:D635"/>
    <mergeCell ref="M650:M652"/>
    <mergeCell ref="F653:F655"/>
    <mergeCell ref="N664:N666"/>
    <mergeCell ref="E736:E739"/>
    <mergeCell ref="F736:F739"/>
    <mergeCell ref="F731:F733"/>
    <mergeCell ref="P736:P739"/>
    <mergeCell ref="P681:P683"/>
    <mergeCell ref="H830:H832"/>
    <mergeCell ref="O768:O770"/>
    <mergeCell ref="O583:O585"/>
    <mergeCell ref="E674:E677"/>
    <mergeCell ref="F674:F677"/>
    <mergeCell ref="G656:G659"/>
    <mergeCell ref="E592:E594"/>
    <mergeCell ref="O592:O594"/>
    <mergeCell ref="Q667:Q669"/>
    <mergeCell ref="U1181:U1184"/>
    <mergeCell ref="U1231:U1233"/>
    <mergeCell ref="E1425:E1427"/>
    <mergeCell ref="D1409:D1411"/>
    <mergeCell ref="D1428:D1429"/>
    <mergeCell ref="H1415:H1417"/>
    <mergeCell ref="I1415:I1417"/>
    <mergeCell ref="G1432:G1435"/>
    <mergeCell ref="H1467:H1469"/>
    <mergeCell ref="O1497:O1499"/>
    <mergeCell ref="N1450:N1452"/>
    <mergeCell ref="I1473:I1475"/>
    <mergeCell ref="V1251:V1253"/>
    <mergeCell ref="I1403:I1405"/>
    <mergeCell ref="T1385:T1386"/>
    <mergeCell ref="I1385:I1386"/>
    <mergeCell ref="O1385:O1386"/>
    <mergeCell ref="P1415:P1417"/>
    <mergeCell ref="Q1415:Q1417"/>
    <mergeCell ref="R1415:R1417"/>
    <mergeCell ref="S1415:S1417"/>
    <mergeCell ref="I1406:I1408"/>
    <mergeCell ref="I1432:I1435"/>
    <mergeCell ref="R1403:R1405"/>
    <mergeCell ref="R1476:R1478"/>
    <mergeCell ref="N1497:N1499"/>
    <mergeCell ref="O1406:O1408"/>
    <mergeCell ref="H1409:H1411"/>
    <mergeCell ref="I1409:I1411"/>
    <mergeCell ref="N1409:N1411"/>
    <mergeCell ref="O1409:O1411"/>
    <mergeCell ref="N1212:N1214"/>
    <mergeCell ref="G1177:G1180"/>
    <mergeCell ref="Q1396:Q1398"/>
    <mergeCell ref="P1205:P1207"/>
    <mergeCell ref="G1241:G1243"/>
    <mergeCell ref="I1234:I1237"/>
    <mergeCell ref="I1238:I1240"/>
    <mergeCell ref="I1241:I1243"/>
    <mergeCell ref="I1457:I1459"/>
    <mergeCell ref="G1467:G1469"/>
    <mergeCell ref="N1479:N1482"/>
    <mergeCell ref="I1476:I1478"/>
    <mergeCell ref="U1266:U1268"/>
    <mergeCell ref="V1234:V1237"/>
    <mergeCell ref="U1228:U1230"/>
    <mergeCell ref="U1381:U1384"/>
    <mergeCell ref="V1381:V1384"/>
    <mergeCell ref="U1269:U1271"/>
    <mergeCell ref="P1497:P1499"/>
    <mergeCell ref="U1247:U1250"/>
    <mergeCell ref="V1247:V1250"/>
    <mergeCell ref="P1306:P1308"/>
    <mergeCell ref="N1300:N1302"/>
    <mergeCell ref="O1300:O1302"/>
    <mergeCell ref="P1300:P1302"/>
    <mergeCell ref="S1381:S1384"/>
    <mergeCell ref="T1330:T1332"/>
    <mergeCell ref="T1333:T1335"/>
    <mergeCell ref="T1336:T1338"/>
    <mergeCell ref="S1300:S1302"/>
    <mergeCell ref="V1241:V1243"/>
    <mergeCell ref="U1224:U1227"/>
    <mergeCell ref="V1224:V1227"/>
    <mergeCell ref="B1432:B1435"/>
    <mergeCell ref="B1439:B1441"/>
    <mergeCell ref="C1439:C1441"/>
    <mergeCell ref="B1428:B1429"/>
    <mergeCell ref="C1428:C1429"/>
    <mergeCell ref="B1430:B1431"/>
    <mergeCell ref="E1393:E1395"/>
    <mergeCell ref="E1396:E1398"/>
    <mergeCell ref="C1390:C1392"/>
    <mergeCell ref="D1432:D1435"/>
    <mergeCell ref="I1430:I1431"/>
    <mergeCell ref="P1432:P1435"/>
    <mergeCell ref="Q1432:Q1435"/>
    <mergeCell ref="O1425:O1427"/>
    <mergeCell ref="O1428:O1429"/>
    <mergeCell ref="H1430:H1431"/>
    <mergeCell ref="B1396:B1398"/>
    <mergeCell ref="H1425:H1427"/>
    <mergeCell ref="H1428:H1429"/>
    <mergeCell ref="C1415:C1417"/>
    <mergeCell ref="N1393:N1395"/>
    <mergeCell ref="O1396:O1398"/>
    <mergeCell ref="D1439:D1441"/>
    <mergeCell ref="E1439:E1441"/>
    <mergeCell ref="P1412:P1414"/>
    <mergeCell ref="P1409:P1411"/>
    <mergeCell ref="E1409:E1411"/>
    <mergeCell ref="N1415:N1417"/>
    <mergeCell ref="D1393:D1395"/>
    <mergeCell ref="D1396:D1398"/>
    <mergeCell ref="D1412:D1414"/>
    <mergeCell ref="G1396:G1398"/>
    <mergeCell ref="D1399:D1402"/>
    <mergeCell ref="O1415:O1417"/>
    <mergeCell ref="C1412:C1414"/>
    <mergeCell ref="D1415:D1417"/>
    <mergeCell ref="C1436:C1438"/>
    <mergeCell ref="B1393:B1395"/>
    <mergeCell ref="B1409:B1411"/>
    <mergeCell ref="C1409:C1411"/>
    <mergeCell ref="B1412:B1414"/>
    <mergeCell ref="P1403:P1405"/>
    <mergeCell ref="Q1403:Q1405"/>
    <mergeCell ref="C1393:C1395"/>
    <mergeCell ref="C1396:C1398"/>
    <mergeCell ref="F1393:F1395"/>
    <mergeCell ref="G1393:G1395"/>
    <mergeCell ref="F1406:F1408"/>
    <mergeCell ref="G1406:G1408"/>
    <mergeCell ref="N1412:N1414"/>
    <mergeCell ref="F1425:F1427"/>
    <mergeCell ref="P1406:P1408"/>
    <mergeCell ref="N1390:N1392"/>
    <mergeCell ref="E1428:E1429"/>
    <mergeCell ref="B1421:B1424"/>
    <mergeCell ref="C1421:C1424"/>
    <mergeCell ref="D1421:D1424"/>
    <mergeCell ref="E1421:E1424"/>
    <mergeCell ref="AB956:AB957"/>
    <mergeCell ref="Y1155:Y1157"/>
    <mergeCell ref="S920:S922"/>
    <mergeCell ref="F917:F919"/>
    <mergeCell ref="G917:G919"/>
    <mergeCell ref="H917:H919"/>
    <mergeCell ref="I917:I919"/>
    <mergeCell ref="N917:N919"/>
    <mergeCell ref="F1403:F1405"/>
    <mergeCell ref="G1403:G1405"/>
    <mergeCell ref="H1403:H1405"/>
    <mergeCell ref="W1054:W1056"/>
    <mergeCell ref="W1164:W1166"/>
    <mergeCell ref="S1047:S1049"/>
    <mergeCell ref="V1077:V1079"/>
    <mergeCell ref="V1096:V1098"/>
    <mergeCell ref="B1406:B1408"/>
    <mergeCell ref="C1406:C1408"/>
    <mergeCell ref="D1406:D1408"/>
    <mergeCell ref="R1193:R1195"/>
    <mergeCell ref="Q1189:Q1192"/>
    <mergeCell ref="T1228:T1230"/>
    <mergeCell ref="I1212:I1214"/>
    <mergeCell ref="I1041:I1043"/>
    <mergeCell ref="G926:G928"/>
    <mergeCell ref="O1393:O1395"/>
    <mergeCell ref="S926:S928"/>
    <mergeCell ref="H1396:H1398"/>
    <mergeCell ref="P1399:P1402"/>
    <mergeCell ref="S1345:S1348"/>
    <mergeCell ref="T1345:T1348"/>
    <mergeCell ref="Q1116:Q1118"/>
    <mergeCell ref="R1116:R1118"/>
    <mergeCell ref="B1390:B1392"/>
    <mergeCell ref="B1399:B1402"/>
    <mergeCell ref="E1406:E1408"/>
    <mergeCell ref="H1406:H1408"/>
    <mergeCell ref="N1403:N1405"/>
    <mergeCell ref="O1403:O1405"/>
    <mergeCell ref="C1399:C1402"/>
    <mergeCell ref="R1022:R1024"/>
    <mergeCell ref="I1004:I1006"/>
    <mergeCell ref="S1054:S1056"/>
    <mergeCell ref="T1054:T1056"/>
    <mergeCell ref="S1025:S1027"/>
    <mergeCell ref="H1189:H1192"/>
    <mergeCell ref="I1189:I1192"/>
    <mergeCell ref="Q1067:Q1069"/>
    <mergeCell ref="R1041:R1043"/>
    <mergeCell ref="S1041:S1043"/>
    <mergeCell ref="T941:T944"/>
    <mergeCell ref="F994:F997"/>
    <mergeCell ref="W1083:W1086"/>
    <mergeCell ref="I1133:I1135"/>
    <mergeCell ref="G985:G987"/>
    <mergeCell ref="N1399:N1402"/>
    <mergeCell ref="F1390:F1392"/>
    <mergeCell ref="F1396:F1398"/>
    <mergeCell ref="T1050:T1053"/>
    <mergeCell ref="S1074:S1076"/>
    <mergeCell ref="S1067:S1069"/>
    <mergeCell ref="U1109:U1111"/>
    <mergeCell ref="W1106:W1108"/>
    <mergeCell ref="C1387:C1389"/>
    <mergeCell ref="B1109:B1111"/>
    <mergeCell ref="L1119:L1120"/>
    <mergeCell ref="E1224:E1227"/>
    <mergeCell ref="S1284:S1286"/>
    <mergeCell ref="T1284:T1286"/>
    <mergeCell ref="T1266:T1268"/>
    <mergeCell ref="R1083:R1086"/>
    <mergeCell ref="B1116:B1118"/>
    <mergeCell ref="C1116:C1118"/>
    <mergeCell ref="D1116:D1118"/>
    <mergeCell ref="E1116:E1118"/>
    <mergeCell ref="F1399:F1402"/>
    <mergeCell ref="AE926:AE928"/>
    <mergeCell ref="AG933:AG935"/>
    <mergeCell ref="AC994:AC997"/>
    <mergeCell ref="AC1004:AC1006"/>
    <mergeCell ref="AA994:AA997"/>
    <mergeCell ref="AG962:AG964"/>
    <mergeCell ref="AF962:AF964"/>
    <mergeCell ref="Z939:Z940"/>
    <mergeCell ref="Z936:Z938"/>
    <mergeCell ref="Z953:Z955"/>
    <mergeCell ref="AA936:AA938"/>
    <mergeCell ref="Z933:Z935"/>
    <mergeCell ref="W965:W967"/>
    <mergeCell ref="AD1007:AD1009"/>
    <mergeCell ref="Z962:Z964"/>
    <mergeCell ref="Y998:Y1000"/>
    <mergeCell ref="Z1001:Z1003"/>
    <mergeCell ref="AB962:AB964"/>
    <mergeCell ref="AD948:AD950"/>
    <mergeCell ref="Z988:Z990"/>
    <mergeCell ref="AD933:AD935"/>
    <mergeCell ref="AB939:AB940"/>
    <mergeCell ref="T991:T993"/>
    <mergeCell ref="U991:U993"/>
    <mergeCell ref="S982:S984"/>
    <mergeCell ref="U994:U997"/>
    <mergeCell ref="W994:W997"/>
    <mergeCell ref="AA929:AA932"/>
    <mergeCell ref="AA948:AA950"/>
    <mergeCell ref="AA945:AA947"/>
    <mergeCell ref="X962:X964"/>
    <mergeCell ref="Y1228:Y1230"/>
    <mergeCell ref="AA1212:AA1214"/>
    <mergeCell ref="B1369:B1371"/>
    <mergeCell ref="H1369:H1371"/>
    <mergeCell ref="U1038:U1040"/>
    <mergeCell ref="AE1004:AE1006"/>
    <mergeCell ref="W929:W932"/>
    <mergeCell ref="T945:T947"/>
    <mergeCell ref="U933:U935"/>
    <mergeCell ref="Y941:Y944"/>
    <mergeCell ref="AC953:AC955"/>
    <mergeCell ref="V941:V944"/>
    <mergeCell ref="W941:W944"/>
    <mergeCell ref="Y968:Y971"/>
    <mergeCell ref="W968:W971"/>
    <mergeCell ref="T968:T971"/>
    <mergeCell ref="AB1001:AB1003"/>
    <mergeCell ref="O988:O990"/>
    <mergeCell ref="N962:N964"/>
    <mergeCell ref="AD988:AD990"/>
    <mergeCell ref="AA956:AA957"/>
    <mergeCell ref="U1004:U1006"/>
    <mergeCell ref="T1067:T1069"/>
    <mergeCell ref="U998:U1000"/>
    <mergeCell ref="V968:V971"/>
    <mergeCell ref="Y1013:Y1015"/>
    <mergeCell ref="AH1016:AH1018"/>
    <mergeCell ref="AG1070:AG1073"/>
    <mergeCell ref="AF1074:AF1076"/>
    <mergeCell ref="Z1090:Z1092"/>
    <mergeCell ref="AA1109:AA1111"/>
    <mergeCell ref="AA1064:AA1066"/>
    <mergeCell ref="AB1096:AB1098"/>
    <mergeCell ref="AC1193:AC1195"/>
    <mergeCell ref="AD1133:AD1135"/>
    <mergeCell ref="Z1050:Z1053"/>
    <mergeCell ref="W1228:W1230"/>
    <mergeCell ref="AB953:AB955"/>
    <mergeCell ref="AD994:AD997"/>
    <mergeCell ref="AH988:AH990"/>
    <mergeCell ref="AB979:AB981"/>
    <mergeCell ref="AB907:AB909"/>
    <mergeCell ref="AC982:AC984"/>
    <mergeCell ref="Y1001:Y1003"/>
    <mergeCell ref="U1050:U1053"/>
    <mergeCell ref="U1047:U1049"/>
    <mergeCell ref="AE975:AE978"/>
    <mergeCell ref="AB972:AB974"/>
    <mergeCell ref="AD936:AD938"/>
    <mergeCell ref="U1297:U1299"/>
    <mergeCell ref="AG917:AG919"/>
    <mergeCell ref="AA907:AA909"/>
    <mergeCell ref="AD1041:AD1043"/>
    <mergeCell ref="AF1047:AF1049"/>
    <mergeCell ref="AE1041:AE1043"/>
    <mergeCell ref="AF1041:AF1043"/>
    <mergeCell ref="AA1034:AA1037"/>
    <mergeCell ref="AD1080:AD1082"/>
    <mergeCell ref="AE968:AE971"/>
    <mergeCell ref="AF968:AF971"/>
    <mergeCell ref="AB994:AB997"/>
    <mergeCell ref="AE1016:AE1018"/>
    <mergeCell ref="AC1022:AC1024"/>
    <mergeCell ref="AF965:AF967"/>
    <mergeCell ref="AG965:AG967"/>
    <mergeCell ref="AE948:AE950"/>
    <mergeCell ref="AA965:AA967"/>
    <mergeCell ref="AB965:AB967"/>
    <mergeCell ref="AC965:AC967"/>
    <mergeCell ref="V939:V940"/>
    <mergeCell ref="V929:V932"/>
    <mergeCell ref="AC1290:AC1292"/>
    <mergeCell ref="V1064:V1066"/>
    <mergeCell ref="X1054:X1056"/>
    <mergeCell ref="Y1064:Y1066"/>
    <mergeCell ref="AA1031:AA1033"/>
    <mergeCell ref="Y1080:Y1082"/>
    <mergeCell ref="Y1074:Y1076"/>
    <mergeCell ref="Z1130:Z1132"/>
    <mergeCell ref="Y1106:Y1108"/>
    <mergeCell ref="X1106:X1108"/>
    <mergeCell ref="V1231:V1233"/>
    <mergeCell ref="V1161:V1163"/>
    <mergeCell ref="U936:U938"/>
    <mergeCell ref="AG1028:AG1030"/>
    <mergeCell ref="AJ1119:AJ1122"/>
    <mergeCell ref="AJ1102:AJ1105"/>
    <mergeCell ref="AJ1090:AJ1092"/>
    <mergeCell ref="AJ1280:AJ1283"/>
    <mergeCell ref="AJ1293:AJ1296"/>
    <mergeCell ref="AF1038:AF1040"/>
    <mergeCell ref="AG1034:AG1037"/>
    <mergeCell ref="AI1047:AI1049"/>
    <mergeCell ref="AH1038:AH1040"/>
    <mergeCell ref="AI1038:AI1040"/>
    <mergeCell ref="AC1034:AC1037"/>
    <mergeCell ref="AI1126:AI1129"/>
    <mergeCell ref="AI1054:AI1056"/>
    <mergeCell ref="AE1133:AE1135"/>
    <mergeCell ref="AF1133:AF1135"/>
    <mergeCell ref="Z1099:Z1101"/>
    <mergeCell ref="AH1378:AH1380"/>
    <mergeCell ref="AI1378:AI1380"/>
    <mergeCell ref="AA1378:AA1380"/>
    <mergeCell ref="AB1378:AB1380"/>
    <mergeCell ref="AC1378:AC1380"/>
    <mergeCell ref="AD1378:AD1380"/>
    <mergeCell ref="AH1312:AH1315"/>
    <mergeCell ref="AI1381:AI1384"/>
    <mergeCell ref="AG1381:AG1384"/>
    <mergeCell ref="AH1297:AH1299"/>
    <mergeCell ref="Y1290:Y1292"/>
    <mergeCell ref="Z1290:Z1292"/>
    <mergeCell ref="AE1378:AE1380"/>
    <mergeCell ref="AF1378:AF1380"/>
    <mergeCell ref="AB1381:AB1384"/>
    <mergeCell ref="AC1381:AC1384"/>
    <mergeCell ref="AH1070:AH1073"/>
    <mergeCell ref="AI1070:AI1073"/>
    <mergeCell ref="AC1064:AC1066"/>
    <mergeCell ref="AC1067:AC1069"/>
    <mergeCell ref="AD1064:AD1066"/>
    <mergeCell ref="AI1087:AI1089"/>
    <mergeCell ref="AF1260:AF1262"/>
    <mergeCell ref="AF1050:AF1053"/>
    <mergeCell ref="AH1034:AH1037"/>
    <mergeCell ref="AI1080:AI1082"/>
    <mergeCell ref="AI1034:AI1037"/>
    <mergeCell ref="AC1102:AC1105"/>
    <mergeCell ref="AG1099:AG1101"/>
    <mergeCell ref="AC1087:AC1089"/>
    <mergeCell ref="Z1080:Z1082"/>
    <mergeCell ref="AA1080:AA1082"/>
    <mergeCell ref="AA1099:AA1101"/>
    <mergeCell ref="Y1142:Y1144"/>
    <mergeCell ref="Y1067:Y1069"/>
    <mergeCell ref="Z1034:Z1037"/>
    <mergeCell ref="AD1067:AD1069"/>
    <mergeCell ref="AA1050:AA1053"/>
    <mergeCell ref="AE1228:AE1230"/>
    <mergeCell ref="AF1228:AF1230"/>
    <mergeCell ref="AG1228:AG1230"/>
    <mergeCell ref="AC1096:AC1098"/>
    <mergeCell ref="AA1096:AA1098"/>
    <mergeCell ref="AA1093:AA1095"/>
    <mergeCell ref="Z1096:Z1098"/>
    <mergeCell ref="AI1345:AI1348"/>
    <mergeCell ref="AB1119:AB1122"/>
    <mergeCell ref="AJ1312:AJ1315"/>
    <mergeCell ref="G564:G567"/>
    <mergeCell ref="F571:F573"/>
    <mergeCell ref="I561:I563"/>
    <mergeCell ref="O598:O600"/>
    <mergeCell ref="S511:S513"/>
    <mergeCell ref="T511:T513"/>
    <mergeCell ref="S514:S516"/>
    <mergeCell ref="S592:S594"/>
    <mergeCell ref="I636:I639"/>
    <mergeCell ref="S644:S646"/>
    <mergeCell ref="T681:T683"/>
    <mergeCell ref="S690:S692"/>
    <mergeCell ref="L664:L666"/>
    <mergeCell ref="M664:M666"/>
    <mergeCell ref="N656:N659"/>
    <mergeCell ref="T601:T603"/>
    <mergeCell ref="E690:E692"/>
    <mergeCell ref="F650:F652"/>
    <mergeCell ref="F713:F715"/>
    <mergeCell ref="F706:F708"/>
    <mergeCell ref="S736:S739"/>
    <mergeCell ref="R546:R548"/>
    <mergeCell ref="R524:R526"/>
    <mergeCell ref="S524:S526"/>
    <mergeCell ref="T674:T677"/>
    <mergeCell ref="R540:R542"/>
    <mergeCell ref="E687:E689"/>
    <mergeCell ref="I556:I558"/>
    <mergeCell ref="F590:F591"/>
    <mergeCell ref="G590:G591"/>
    <mergeCell ref="H607:H610"/>
    <mergeCell ref="G604:G606"/>
    <mergeCell ref="Q614:Q616"/>
    <mergeCell ref="S614:S616"/>
    <mergeCell ref="O650:O652"/>
    <mergeCell ref="P684:P686"/>
    <mergeCell ref="Q684:Q686"/>
    <mergeCell ref="E564:E567"/>
    <mergeCell ref="G556:G558"/>
    <mergeCell ref="O549:O552"/>
    <mergeCell ref="P601:P603"/>
    <mergeCell ref="F633:F635"/>
    <mergeCell ref="G633:G635"/>
    <mergeCell ref="H633:H635"/>
    <mergeCell ref="T595:T597"/>
    <mergeCell ref="S611:S613"/>
    <mergeCell ref="S706:S708"/>
    <mergeCell ref="T604:T606"/>
    <mergeCell ref="Q693:Q695"/>
    <mergeCell ref="Q699:Q702"/>
    <mergeCell ref="S647:S649"/>
    <mergeCell ref="E590:E591"/>
    <mergeCell ref="Q568:Q570"/>
    <mergeCell ref="Q598:Q600"/>
    <mergeCell ref="R590:R591"/>
    <mergeCell ref="S590:S591"/>
    <mergeCell ref="R667:R669"/>
    <mergeCell ref="N549:N552"/>
    <mergeCell ref="H674:H677"/>
    <mergeCell ref="I601:I603"/>
    <mergeCell ref="Q601:Q603"/>
    <mergeCell ref="T571:T573"/>
    <mergeCell ref="T636:T639"/>
    <mergeCell ref="T667:T669"/>
    <mergeCell ref="Z1212:Z1214"/>
    <mergeCell ref="AF1136:AF1138"/>
    <mergeCell ref="AD1142:AD1144"/>
    <mergeCell ref="AF1241:AF1243"/>
    <mergeCell ref="Z1208:Z1211"/>
    <mergeCell ref="AA1208:AA1211"/>
    <mergeCell ref="Z1247:Z1250"/>
    <mergeCell ref="AD1269:AD1271"/>
    <mergeCell ref="AC1247:AC1250"/>
    <mergeCell ref="AD1241:AD1243"/>
    <mergeCell ref="AB1244:AB1246"/>
    <mergeCell ref="AC1244:AC1246"/>
    <mergeCell ref="AC1241:AC1243"/>
    <mergeCell ref="AB1297:AB1299"/>
    <mergeCell ref="AB1116:AB1118"/>
    <mergeCell ref="AE1189:AE1192"/>
    <mergeCell ref="Z1280:Z1283"/>
    <mergeCell ref="W1276:W1279"/>
    <mergeCell ref="AA1284:AA1286"/>
    <mergeCell ref="X1142:X1144"/>
    <mergeCell ref="X1133:X1135"/>
    <mergeCell ref="X1126:X1129"/>
    <mergeCell ref="W1080:W1082"/>
    <mergeCell ref="Y929:Y932"/>
    <mergeCell ref="S962:S964"/>
    <mergeCell ref="W939:W940"/>
    <mergeCell ref="U661:U663"/>
    <mergeCell ref="R598:R600"/>
    <mergeCell ref="R556:R558"/>
    <mergeCell ref="W734:W735"/>
    <mergeCell ref="Y728:Y730"/>
    <mergeCell ref="T808:T810"/>
    <mergeCell ref="S749:S751"/>
    <mergeCell ref="W808:W810"/>
    <mergeCell ref="S731:S733"/>
    <mergeCell ref="S765:S767"/>
    <mergeCell ref="U674:U677"/>
    <mergeCell ref="V674:V677"/>
    <mergeCell ref="V709:V712"/>
    <mergeCell ref="S774:S777"/>
    <mergeCell ref="T774:T777"/>
    <mergeCell ref="U681:U683"/>
    <mergeCell ref="V644:V646"/>
    <mergeCell ref="V640:V643"/>
    <mergeCell ref="V684:V686"/>
    <mergeCell ref="T798:T800"/>
    <mergeCell ref="X814:X817"/>
    <mergeCell ref="Y824:Y826"/>
    <mergeCell ref="Y798:Y800"/>
    <mergeCell ref="W811:W813"/>
    <mergeCell ref="Y814:Y817"/>
    <mergeCell ref="AE786:AE789"/>
    <mergeCell ref="AF821:AF823"/>
    <mergeCell ref="V808:V810"/>
    <mergeCell ref="U818:U820"/>
    <mergeCell ref="W821:W823"/>
    <mergeCell ref="Y725:Y727"/>
    <mergeCell ref="Y784:Y785"/>
    <mergeCell ref="Y752:Y754"/>
    <mergeCell ref="AB830:AB832"/>
    <mergeCell ref="AC830:AC832"/>
    <mergeCell ref="U640:U643"/>
    <mergeCell ref="S607:S610"/>
    <mergeCell ref="R564:R567"/>
    <mergeCell ref="U846:U848"/>
    <mergeCell ref="U891:U893"/>
    <mergeCell ref="AI656:AI659"/>
    <mergeCell ref="AG647:AG649"/>
    <mergeCell ref="AC670:AC673"/>
    <mergeCell ref="AC926:AC928"/>
    <mergeCell ref="AB929:AB932"/>
    <mergeCell ref="AB894:AB896"/>
    <mergeCell ref="AJ1109:AJ1111"/>
    <mergeCell ref="AJ1116:AJ1118"/>
    <mergeCell ref="B674:B677"/>
    <mergeCell ref="C674:C677"/>
    <mergeCell ref="T647:T649"/>
    <mergeCell ref="Q546:Q548"/>
    <mergeCell ref="G630:G632"/>
    <mergeCell ref="F574:F575"/>
    <mergeCell ref="E630:E632"/>
    <mergeCell ref="F630:F632"/>
    <mergeCell ref="G574:G575"/>
    <mergeCell ref="R559:R560"/>
    <mergeCell ref="W674:W677"/>
    <mergeCell ref="X674:X677"/>
    <mergeCell ref="U894:U896"/>
    <mergeCell ref="V891:V893"/>
    <mergeCell ref="V894:V896"/>
    <mergeCell ref="V576:V579"/>
    <mergeCell ref="V604:V606"/>
    <mergeCell ref="W604:W606"/>
    <mergeCell ref="Q796:Q797"/>
    <mergeCell ref="U690:U692"/>
    <mergeCell ref="E852:E855"/>
    <mergeCell ref="W846:W848"/>
    <mergeCell ref="N617:N620"/>
    <mergeCell ref="U617:U620"/>
    <mergeCell ref="U571:U573"/>
    <mergeCell ref="P709:P712"/>
    <mergeCell ref="P818:P820"/>
    <mergeCell ref="Y765:Y767"/>
    <mergeCell ref="X804:X807"/>
    <mergeCell ref="W801:W803"/>
    <mergeCell ref="X808:X810"/>
    <mergeCell ref="R752:R754"/>
    <mergeCell ref="U798:U800"/>
    <mergeCell ref="V771:V773"/>
    <mergeCell ref="S709:S712"/>
    <mergeCell ref="V882:V884"/>
    <mergeCell ref="W865:W868"/>
    <mergeCell ref="X865:X868"/>
    <mergeCell ref="Y865:Y868"/>
    <mergeCell ref="W862:W864"/>
    <mergeCell ref="X862:X864"/>
    <mergeCell ref="Y862:Y864"/>
    <mergeCell ref="Q740:Q742"/>
    <mergeCell ref="W749:W751"/>
    <mergeCell ref="S740:S742"/>
    <mergeCell ref="T740:T742"/>
    <mergeCell ref="U808:U810"/>
    <mergeCell ref="P811:P813"/>
    <mergeCell ref="X1022:X1024"/>
    <mergeCell ref="AD1028:AD1030"/>
    <mergeCell ref="I749:I751"/>
    <mergeCell ref="F771:F773"/>
    <mergeCell ref="R580:R582"/>
    <mergeCell ref="S604:S606"/>
    <mergeCell ref="AJ656:AJ659"/>
    <mergeCell ref="Z653:Z655"/>
    <mergeCell ref="AA647:AA649"/>
    <mergeCell ref="AJ661:AJ663"/>
    <mergeCell ref="AH653:AH655"/>
    <mergeCell ref="X653:X655"/>
    <mergeCell ref="AI653:AI655"/>
    <mergeCell ref="W661:W663"/>
    <mergeCell ref="AJ469:AJ472"/>
    <mergeCell ref="AJ476:AJ478"/>
    <mergeCell ref="AC514:AC516"/>
    <mergeCell ref="AJ465:AJ468"/>
    <mergeCell ref="AB469:AB472"/>
    <mergeCell ref="AE514:AE516"/>
    <mergeCell ref="AJ482:AJ484"/>
    <mergeCell ref="AI485:AI487"/>
    <mergeCell ref="AJ485:AJ487"/>
    <mergeCell ref="AJ508:AJ510"/>
    <mergeCell ref="AI517:AI519"/>
    <mergeCell ref="AJ447:AJ449"/>
    <mergeCell ref="AE482:AE484"/>
    <mergeCell ref="AE465:AE468"/>
    <mergeCell ref="AF499:AF501"/>
    <mergeCell ref="AC453:AC455"/>
    <mergeCell ref="AG492:AG495"/>
    <mergeCell ref="S473:S475"/>
    <mergeCell ref="T488:T491"/>
    <mergeCell ref="T456:T458"/>
    <mergeCell ref="U456:U458"/>
    <mergeCell ref="V456:V458"/>
    <mergeCell ref="AF482:AF484"/>
    <mergeCell ref="AE469:AE472"/>
    <mergeCell ref="Y469:Y472"/>
    <mergeCell ref="Y473:Y475"/>
    <mergeCell ref="AH496:AH498"/>
    <mergeCell ref="AH482:AH484"/>
    <mergeCell ref="AA482:AA484"/>
    <mergeCell ref="AF469:AF472"/>
    <mergeCell ref="AG469:AG472"/>
    <mergeCell ref="AH469:AH472"/>
    <mergeCell ref="AI469:AI472"/>
    <mergeCell ref="AC482:AC484"/>
    <mergeCell ref="AA496:AA498"/>
    <mergeCell ref="AA485:AA487"/>
    <mergeCell ref="AG456:AG458"/>
    <mergeCell ref="AG462:AG464"/>
    <mergeCell ref="AH450:AH452"/>
    <mergeCell ref="AA517:AA519"/>
    <mergeCell ref="AB517:AB519"/>
    <mergeCell ref="AC517:AC519"/>
    <mergeCell ref="AB488:AB491"/>
    <mergeCell ref="AI450:AI452"/>
    <mergeCell ref="Y517:Y519"/>
    <mergeCell ref="AC508:AC510"/>
    <mergeCell ref="U511:U513"/>
    <mergeCell ref="AH517:AH519"/>
    <mergeCell ref="AD505:AD507"/>
    <mergeCell ref="AF511:AF513"/>
    <mergeCell ref="AB505:AB507"/>
    <mergeCell ref="AC505:AC507"/>
    <mergeCell ref="Y502:Y504"/>
    <mergeCell ref="Z517:Z519"/>
    <mergeCell ref="V505:V507"/>
    <mergeCell ref="AD459:AD461"/>
    <mergeCell ref="Y801:Y803"/>
    <mergeCell ref="AF792:AF795"/>
    <mergeCell ref="X811:X813"/>
    <mergeCell ref="AG485:AG487"/>
    <mergeCell ref="Z456:Z458"/>
    <mergeCell ref="AA456:AA458"/>
    <mergeCell ref="AB456:AB458"/>
    <mergeCell ref="AG459:AG461"/>
    <mergeCell ref="AJ514:AJ516"/>
    <mergeCell ref="X520:X523"/>
    <mergeCell ref="AJ505:AJ507"/>
    <mergeCell ref="AJ511:AJ513"/>
    <mergeCell ref="AE781:AE783"/>
    <mergeCell ref="AE749:AE751"/>
    <mergeCell ref="X617:X620"/>
    <mergeCell ref="AA843:AA845"/>
    <mergeCell ref="X604:X606"/>
    <mergeCell ref="AJ910:AJ912"/>
    <mergeCell ref="AE674:AE677"/>
    <mergeCell ref="AF674:AF677"/>
    <mergeCell ref="AG674:AG677"/>
    <mergeCell ref="AH674:AH677"/>
    <mergeCell ref="AI674:AI677"/>
    <mergeCell ref="AJ674:AJ677"/>
    <mergeCell ref="W524:W526"/>
    <mergeCell ref="Y674:Y677"/>
    <mergeCell ref="Y811:Y813"/>
    <mergeCell ref="AC808:AC810"/>
    <mergeCell ref="AD808:AD810"/>
    <mergeCell ref="W647:W649"/>
    <mergeCell ref="W696:W698"/>
    <mergeCell ref="W630:W632"/>
    <mergeCell ref="AI755:AI758"/>
    <mergeCell ref="W553:W555"/>
    <mergeCell ref="X696:X698"/>
    <mergeCell ref="W586:W589"/>
    <mergeCell ref="X586:X589"/>
    <mergeCell ref="X792:X795"/>
    <mergeCell ref="AG796:AG797"/>
    <mergeCell ref="AH796:AH797"/>
    <mergeCell ref="AI796:AI797"/>
    <mergeCell ref="AJ796:AJ797"/>
    <mergeCell ref="AC768:AC770"/>
    <mergeCell ref="AB755:AB758"/>
    <mergeCell ref="AA765:AA767"/>
    <mergeCell ref="AA743:AA745"/>
    <mergeCell ref="X798:X800"/>
    <mergeCell ref="AH786:AH789"/>
    <mergeCell ref="AJ617:AJ620"/>
    <mergeCell ref="AD636:AD639"/>
    <mergeCell ref="AD894:AD896"/>
    <mergeCell ref="AJ716:AJ718"/>
    <mergeCell ref="AJ693:AJ695"/>
    <mergeCell ref="AJ703:AJ705"/>
    <mergeCell ref="AF716:AF718"/>
    <mergeCell ref="AG716:AG718"/>
    <mergeCell ref="AH716:AH718"/>
    <mergeCell ref="AA771:AA773"/>
    <mergeCell ref="AB771:AB773"/>
    <mergeCell ref="Z709:Z712"/>
    <mergeCell ref="AJ699:AJ702"/>
    <mergeCell ref="AJ650:AJ652"/>
    <mergeCell ref="AJ653:AJ655"/>
    <mergeCell ref="AF650:AF652"/>
    <mergeCell ref="AG453:AG455"/>
    <mergeCell ref="AE459:AE461"/>
    <mergeCell ref="AF459:AF461"/>
    <mergeCell ref="AH485:AH487"/>
    <mergeCell ref="AD453:AD455"/>
    <mergeCell ref="AE453:AE455"/>
    <mergeCell ref="AH453:AH455"/>
    <mergeCell ref="Z488:Z491"/>
    <mergeCell ref="AD479:AD481"/>
    <mergeCell ref="Y511:Y513"/>
    <mergeCell ref="AE479:AE481"/>
    <mergeCell ref="X508:X510"/>
    <mergeCell ref="X499:X501"/>
    <mergeCell ref="W502:W504"/>
    <mergeCell ref="AB465:AB468"/>
    <mergeCell ref="AC459:AC461"/>
    <mergeCell ref="AB492:AB495"/>
    <mergeCell ref="AB511:AB513"/>
    <mergeCell ref="AC492:AC495"/>
    <mergeCell ref="W488:W491"/>
    <mergeCell ref="Z482:Z484"/>
    <mergeCell ref="T644:T646"/>
    <mergeCell ref="T549:T552"/>
    <mergeCell ref="T653:T655"/>
    <mergeCell ref="V796:V797"/>
    <mergeCell ref="T736:T739"/>
    <mergeCell ref="U736:U739"/>
    <mergeCell ref="X661:X663"/>
    <mergeCell ref="AB661:AB663"/>
    <mergeCell ref="AF644:AF646"/>
    <mergeCell ref="U656:U659"/>
    <mergeCell ref="V661:V663"/>
    <mergeCell ref="Y786:Y789"/>
    <mergeCell ref="Y476:Y478"/>
    <mergeCell ref="Z476:Z478"/>
    <mergeCell ref="AA476:AA478"/>
    <mergeCell ref="AB476:AB478"/>
    <mergeCell ref="AC476:AC478"/>
    <mergeCell ref="AD476:AD478"/>
    <mergeCell ref="AE476:AE478"/>
    <mergeCell ref="AF476:AF478"/>
    <mergeCell ref="U524:U526"/>
    <mergeCell ref="V693:V695"/>
    <mergeCell ref="V592:V594"/>
    <mergeCell ref="V611:V613"/>
    <mergeCell ref="V583:V585"/>
    <mergeCell ref="V586:V589"/>
    <mergeCell ref="U586:U589"/>
    <mergeCell ref="AD571:AD573"/>
    <mergeCell ref="X601:X603"/>
    <mergeCell ref="X627:X629"/>
    <mergeCell ref="AA633:AA635"/>
    <mergeCell ref="Z604:Z606"/>
    <mergeCell ref="Y601:Y603"/>
    <mergeCell ref="V617:V620"/>
    <mergeCell ref="AG633:AG635"/>
    <mergeCell ref="AF627:AF629"/>
    <mergeCell ref="AB568:AB570"/>
    <mergeCell ref="AG627:AG629"/>
    <mergeCell ref="AH601:AH603"/>
    <mergeCell ref="AE627:AE629"/>
    <mergeCell ref="AE614:AE616"/>
    <mergeCell ref="AG611:AG613"/>
    <mergeCell ref="AG617:AG620"/>
    <mergeCell ref="S703:S705"/>
    <mergeCell ref="AJ1709:AJ1711"/>
    <mergeCell ref="AF1712:AF1715"/>
    <mergeCell ref="AG1712:AG1715"/>
    <mergeCell ref="AG561:AG563"/>
    <mergeCell ref="AE517:AE519"/>
    <mergeCell ref="Y524:Y526"/>
    <mergeCell ref="Z524:Z526"/>
    <mergeCell ref="AA524:AA526"/>
    <mergeCell ref="AB524:AB526"/>
    <mergeCell ref="AC524:AC526"/>
    <mergeCell ref="AD524:AD526"/>
    <mergeCell ref="AE524:AE526"/>
    <mergeCell ref="AI549:AI552"/>
    <mergeCell ref="AG556:AG558"/>
    <mergeCell ref="AF553:AF555"/>
    <mergeCell ref="AA527:AA529"/>
    <mergeCell ref="AB527:AB529"/>
    <mergeCell ref="AC527:AC529"/>
    <mergeCell ref="AD527:AD529"/>
    <mergeCell ref="AA553:AA555"/>
    <mergeCell ref="Y1123:Y1125"/>
    <mergeCell ref="Z1123:Z1125"/>
    <mergeCell ref="AF910:AF912"/>
    <mergeCell ref="Z743:Z745"/>
    <mergeCell ref="Z661:Z663"/>
    <mergeCell ref="Z771:Z773"/>
    <mergeCell ref="Y768:Y770"/>
    <mergeCell ref="Z774:Z777"/>
    <mergeCell ref="AF1109:AF1111"/>
    <mergeCell ref="AD1034:AD1037"/>
    <mergeCell ref="AG1047:AG1049"/>
    <mergeCell ref="AG1025:AG1027"/>
    <mergeCell ref="AB1025:AB1027"/>
    <mergeCell ref="AC1010:AC1012"/>
    <mergeCell ref="Z1102:Z1105"/>
    <mergeCell ref="AA1102:AA1105"/>
    <mergeCell ref="AA897:AA899"/>
    <mergeCell ref="Y888:Y890"/>
    <mergeCell ref="Z888:Z890"/>
    <mergeCell ref="AD891:AD893"/>
    <mergeCell ref="AJ1387:AJ1389"/>
    <mergeCell ref="AF1406:AF1408"/>
    <mergeCell ref="AG1406:AG1408"/>
    <mergeCell ref="AI1406:AI1408"/>
    <mergeCell ref="Z1412:Z1414"/>
    <mergeCell ref="AJ1409:AJ1411"/>
    <mergeCell ref="AG1403:AG1405"/>
    <mergeCell ref="AH1403:AH1405"/>
    <mergeCell ref="AJ1406:AJ1408"/>
    <mergeCell ref="AE1342:AE1344"/>
    <mergeCell ref="AI1326:AI1329"/>
    <mergeCell ref="AC1280:AC1283"/>
    <mergeCell ref="AH1342:AH1344"/>
    <mergeCell ref="AA1432:AA1435"/>
    <mergeCell ref="AG972:AG974"/>
    <mergeCell ref="AG994:AG997"/>
    <mergeCell ref="AF988:AF990"/>
    <mergeCell ref="AF1001:AF1003"/>
    <mergeCell ref="AG982:AG984"/>
    <mergeCell ref="AA1001:AA1003"/>
    <mergeCell ref="AC1001:AC1003"/>
    <mergeCell ref="AE1007:AE1009"/>
    <mergeCell ref="Z1016:Z1018"/>
    <mergeCell ref="AJ1393:AJ1395"/>
    <mergeCell ref="AJ1390:AJ1392"/>
    <mergeCell ref="AH1450:AH1452"/>
    <mergeCell ref="W1467:W1469"/>
    <mergeCell ref="AJ1284:AJ1286"/>
    <mergeCell ref="T1287:T1289"/>
    <mergeCell ref="S1269:S1271"/>
    <mergeCell ref="AH1260:AH1262"/>
    <mergeCell ref="AH1228:AH1230"/>
    <mergeCell ref="AI1228:AI1230"/>
    <mergeCell ref="S1260:S1262"/>
    <mergeCell ref="W1266:W1268"/>
    <mergeCell ref="AD1263:AD1265"/>
    <mergeCell ref="S1375:S1377"/>
    <mergeCell ref="S1378:S1380"/>
    <mergeCell ref="R1330:R1332"/>
    <mergeCell ref="S1330:S1332"/>
    <mergeCell ref="R1342:R1344"/>
    <mergeCell ref="S1323:S1325"/>
    <mergeCell ref="R1326:R1329"/>
    <mergeCell ref="S1326:S1329"/>
    <mergeCell ref="W1326:W1329"/>
    <mergeCell ref="Z1312:Z1315"/>
    <mergeCell ref="AD1312:AD1315"/>
    <mergeCell ref="AI1231:AI1233"/>
    <mergeCell ref="AJ1352:AJ1354"/>
    <mergeCell ref="AI1352:AI1354"/>
    <mergeCell ref="AJ1378:AJ1380"/>
    <mergeCell ref="AH1369:AH1371"/>
    <mergeCell ref="AJ1349:AJ1351"/>
    <mergeCell ref="AB1345:AB1348"/>
    <mergeCell ref="AE1336:AE1338"/>
    <mergeCell ref="AF1336:AF1338"/>
    <mergeCell ref="AA1339:AA1341"/>
    <mergeCell ref="Y1330:Y1332"/>
    <mergeCell ref="U1312:U1315"/>
    <mergeCell ref="V1312:V1315"/>
    <mergeCell ref="W1284:W1286"/>
    <mergeCell ref="X1284:X1286"/>
    <mergeCell ref="Z1287:Z1289"/>
    <mergeCell ref="AE1266:AE1268"/>
    <mergeCell ref="AE1287:AE1289"/>
    <mergeCell ref="AB1460:AB1463"/>
    <mergeCell ref="AC1460:AC1463"/>
    <mergeCell ref="AC1231:AC1233"/>
    <mergeCell ref="AD1231:AD1233"/>
    <mergeCell ref="AE1231:AE1233"/>
    <mergeCell ref="AF1231:AF1233"/>
    <mergeCell ref="AG1231:AG1233"/>
    <mergeCell ref="AB1369:AB1371"/>
    <mergeCell ref="AC1369:AC1371"/>
    <mergeCell ref="AD1369:AD1371"/>
    <mergeCell ref="AE1369:AE1371"/>
    <mergeCell ref="AF1369:AF1371"/>
    <mergeCell ref="AG1369:AG1371"/>
    <mergeCell ref="AB1446:AB1449"/>
    <mergeCell ref="AC1446:AC1449"/>
    <mergeCell ref="AD1446:AD1449"/>
    <mergeCell ref="AJ1326:AJ1329"/>
    <mergeCell ref="AI1323:AI1325"/>
    <mergeCell ref="AA1326:AA1329"/>
    <mergeCell ref="W1231:W1233"/>
    <mergeCell ref="V1280:V1283"/>
    <mergeCell ref="AE1312:AE1315"/>
    <mergeCell ref="X1013:X1015"/>
    <mergeCell ref="W1010:W1012"/>
    <mergeCell ref="AI1028:AI1030"/>
    <mergeCell ref="AE1387:AE1389"/>
    <mergeCell ref="AK192:AK194"/>
    <mergeCell ref="AL192:AL194"/>
    <mergeCell ref="AC195:AC196"/>
    <mergeCell ref="AD195:AD196"/>
    <mergeCell ref="AE195:AE196"/>
    <mergeCell ref="AF195:AF196"/>
    <mergeCell ref="AG195:AG196"/>
    <mergeCell ref="AH195:AH196"/>
    <mergeCell ref="AI195:AI196"/>
    <mergeCell ref="AJ195:AJ196"/>
    <mergeCell ref="Y192:Y194"/>
    <mergeCell ref="Z192:Z194"/>
    <mergeCell ref="AA192:AA194"/>
    <mergeCell ref="AB192:AB194"/>
    <mergeCell ref="AC192:AC194"/>
    <mergeCell ref="AD192:AD194"/>
    <mergeCell ref="AE192:AE194"/>
    <mergeCell ref="AF192:AF194"/>
    <mergeCell ref="AG192:AG194"/>
    <mergeCell ref="AH192:AH194"/>
    <mergeCell ref="AI192:AI194"/>
    <mergeCell ref="Y195:Y196"/>
    <mergeCell ref="Z195:Z196"/>
    <mergeCell ref="AJ492:AJ495"/>
    <mergeCell ref="AC556:AC558"/>
    <mergeCell ref="AA556:AA558"/>
    <mergeCell ref="Y553:Y555"/>
    <mergeCell ref="Z553:Z555"/>
    <mergeCell ref="Y527:Y529"/>
    <mergeCell ref="AI559:AI560"/>
    <mergeCell ref="AJ556:AJ558"/>
    <mergeCell ref="AH553:AH555"/>
    <mergeCell ref="AJ559:AJ560"/>
    <mergeCell ref="AF524:AF526"/>
    <mergeCell ref="AG505:AG507"/>
    <mergeCell ref="AG549:AG552"/>
    <mergeCell ref="AG524:AG526"/>
    <mergeCell ref="AE549:AE552"/>
    <mergeCell ref="AG559:AG560"/>
    <mergeCell ref="AD511:AD513"/>
    <mergeCell ref="AA511:AA513"/>
    <mergeCell ref="AG517:AG519"/>
    <mergeCell ref="AF559:AF560"/>
    <mergeCell ref="AB559:AB560"/>
    <mergeCell ref="AI546:AI548"/>
    <mergeCell ref="AE559:AE560"/>
    <mergeCell ref="AF502:AF504"/>
    <mergeCell ref="AC511:AC513"/>
    <mergeCell ref="AF546:AF548"/>
    <mergeCell ref="AG520:AG523"/>
    <mergeCell ref="AH520:AH523"/>
    <mergeCell ref="AH546:AH548"/>
    <mergeCell ref="AG546:AG548"/>
    <mergeCell ref="AD508:AD510"/>
    <mergeCell ref="AH514:AH516"/>
    <mergeCell ref="AI514:AI516"/>
    <mergeCell ref="AH508:AH510"/>
    <mergeCell ref="AH505:AH507"/>
    <mergeCell ref="AD1025:AD1027"/>
    <mergeCell ref="X706:X708"/>
    <mergeCell ref="X1034:X1037"/>
    <mergeCell ref="AG1016:AG1018"/>
    <mergeCell ref="AD1016:AD1018"/>
    <mergeCell ref="X1010:X1012"/>
    <mergeCell ref="Y1004:Y1006"/>
    <mergeCell ref="AJ945:AJ947"/>
    <mergeCell ref="AH948:AH950"/>
    <mergeCell ref="AG948:AG950"/>
    <mergeCell ref="AH972:AH974"/>
    <mergeCell ref="AF975:AF978"/>
    <mergeCell ref="AG975:AG978"/>
    <mergeCell ref="AE985:AE987"/>
    <mergeCell ref="AC1013:AC1015"/>
    <mergeCell ref="AH1004:AH1006"/>
    <mergeCell ref="W1019:W1021"/>
    <mergeCell ref="AJ979:AJ981"/>
    <mergeCell ref="AJ1013:AJ1015"/>
    <mergeCell ref="AG991:AG993"/>
    <mergeCell ref="AF953:AF955"/>
    <mergeCell ref="AG1050:AG1053"/>
    <mergeCell ref="AA1028:AA1030"/>
    <mergeCell ref="Z1057:Z1060"/>
    <mergeCell ref="AC1047:AC1049"/>
    <mergeCell ref="Y1031:Y1033"/>
    <mergeCell ref="Z1031:Z1033"/>
    <mergeCell ref="Z1047:Z1049"/>
    <mergeCell ref="AA998:AA1000"/>
    <mergeCell ref="AJ951:AJ952"/>
    <mergeCell ref="AG1054:AG1056"/>
    <mergeCell ref="AA1057:AA1060"/>
    <mergeCell ref="AB1057:AB1060"/>
    <mergeCell ref="AC1057:AC1060"/>
    <mergeCell ref="AD1057:AD1060"/>
    <mergeCell ref="AE1057:AE1060"/>
    <mergeCell ref="AB1047:AB1049"/>
    <mergeCell ref="AE1025:AE1027"/>
    <mergeCell ref="Z1013:Z1015"/>
    <mergeCell ref="AB1010:AB1012"/>
    <mergeCell ref="AD956:AD957"/>
    <mergeCell ref="AC972:AC974"/>
    <mergeCell ref="AC991:AC993"/>
    <mergeCell ref="AD991:AD993"/>
    <mergeCell ref="AC998:AC1000"/>
    <mergeCell ref="AD968:AD971"/>
    <mergeCell ref="AD1013:AD1015"/>
    <mergeCell ref="AE982:AE984"/>
    <mergeCell ref="AD975:AD978"/>
    <mergeCell ref="AD1001:AD1003"/>
    <mergeCell ref="AD979:AD981"/>
    <mergeCell ref="AD998:AD1000"/>
    <mergeCell ref="Y1038:Y1040"/>
    <mergeCell ref="AB1034:AB1037"/>
    <mergeCell ref="AE1047:AE1049"/>
    <mergeCell ref="AI998:AI1000"/>
    <mergeCell ref="AD1054:AD1056"/>
    <mergeCell ref="AH1007:AH1009"/>
    <mergeCell ref="AE994:AE997"/>
    <mergeCell ref="AH1013:AH1015"/>
    <mergeCell ref="AG1019:AG1021"/>
    <mergeCell ref="AH1019:AH1021"/>
    <mergeCell ref="AJ1031:AJ1033"/>
    <mergeCell ref="AH1001:AH1003"/>
    <mergeCell ref="AJ1054:AJ1056"/>
    <mergeCell ref="AF1028:AF1030"/>
    <mergeCell ref="X975:X978"/>
    <mergeCell ref="Z1004:Z1006"/>
    <mergeCell ref="Z945:Z947"/>
    <mergeCell ref="AA1136:AA1138"/>
    <mergeCell ref="W1112:W1115"/>
    <mergeCell ref="X1112:X1115"/>
    <mergeCell ref="Y1112:Y1115"/>
    <mergeCell ref="X1080:X1082"/>
    <mergeCell ref="X913:X916"/>
    <mergeCell ref="X849:X851"/>
    <mergeCell ref="X945:X947"/>
    <mergeCell ref="Y846:Y848"/>
    <mergeCell ref="Y830:Y832"/>
    <mergeCell ref="AC904:AC906"/>
    <mergeCell ref="AD904:AD906"/>
    <mergeCell ref="AE917:AE919"/>
    <mergeCell ref="AJ917:AJ919"/>
    <mergeCell ref="AI1013:AI1015"/>
    <mergeCell ref="AI988:AI990"/>
    <mergeCell ref="Z1070:Z1073"/>
    <mergeCell ref="AI907:AI909"/>
    <mergeCell ref="AG988:AG990"/>
    <mergeCell ref="AE998:AE1000"/>
    <mergeCell ref="AH945:AH947"/>
    <mergeCell ref="AH979:AH981"/>
    <mergeCell ref="AE979:AE981"/>
    <mergeCell ref="AF979:AF981"/>
    <mergeCell ref="AB936:AB938"/>
    <mergeCell ref="AB1031:AB1033"/>
    <mergeCell ref="AA1010:AA1012"/>
    <mergeCell ref="Y1022:Y1024"/>
    <mergeCell ref="Z1022:Z1024"/>
    <mergeCell ref="AA1022:AA1024"/>
    <mergeCell ref="AB1022:AB1024"/>
    <mergeCell ref="Z1041:Z1043"/>
    <mergeCell ref="AA1041:AA1043"/>
    <mergeCell ref="AF917:AF919"/>
    <mergeCell ref="AD1010:AD1012"/>
    <mergeCell ref="AJ1047:AJ1049"/>
    <mergeCell ref="AE1077:AE1079"/>
    <mergeCell ref="AH1074:AH1076"/>
    <mergeCell ref="AH1064:AH1066"/>
    <mergeCell ref="Z1064:Z1066"/>
    <mergeCell ref="AC1074:AC1076"/>
    <mergeCell ref="AD1074:AD1076"/>
    <mergeCell ref="AA885:AA887"/>
    <mergeCell ref="AB998:AB1000"/>
    <mergeCell ref="X998:X1000"/>
    <mergeCell ref="AF956:AF957"/>
    <mergeCell ref="AF972:AF974"/>
    <mergeCell ref="AG968:AG971"/>
    <mergeCell ref="AG953:AG955"/>
    <mergeCell ref="AG1007:AG1009"/>
    <mergeCell ref="AF985:AF987"/>
    <mergeCell ref="AG913:AG916"/>
    <mergeCell ref="AB991:AB993"/>
    <mergeCell ref="Z991:Z993"/>
    <mergeCell ref="AA979:AA981"/>
    <mergeCell ref="AA982:AA984"/>
    <mergeCell ref="AA991:AA993"/>
    <mergeCell ref="Y975:Y978"/>
    <mergeCell ref="X1031:X1033"/>
    <mergeCell ref="Y1041:Y1043"/>
    <mergeCell ref="Y1047:Y1049"/>
    <mergeCell ref="Y1119:Y1122"/>
    <mergeCell ref="Z1119:Z1122"/>
    <mergeCell ref="AA1119:AA1122"/>
    <mergeCell ref="AD1345:AD1348"/>
    <mergeCell ref="AE1345:AE1348"/>
    <mergeCell ref="AE1269:AE1271"/>
    <mergeCell ref="AF1269:AF1271"/>
    <mergeCell ref="AB1326:AB1329"/>
    <mergeCell ref="AC1326:AC1329"/>
    <mergeCell ref="Y1133:Y1135"/>
    <mergeCell ref="AA1123:AA1125"/>
    <mergeCell ref="AB1123:AB1125"/>
    <mergeCell ref="AC1123:AC1125"/>
    <mergeCell ref="AD1123:AD1125"/>
    <mergeCell ref="AE1123:AE1125"/>
    <mergeCell ref="AF1123:AF1125"/>
    <mergeCell ref="AB1112:AB1115"/>
    <mergeCell ref="AF1093:AF1095"/>
    <mergeCell ref="AD1112:AD1115"/>
    <mergeCell ref="AE1112:AE1115"/>
    <mergeCell ref="AF1112:AF1115"/>
    <mergeCell ref="AE1306:AE1308"/>
    <mergeCell ref="W1077:W1079"/>
    <mergeCell ref="W1067:W1069"/>
    <mergeCell ref="Z1133:Z1135"/>
    <mergeCell ref="X1231:X1233"/>
    <mergeCell ref="Y1130:Y1132"/>
    <mergeCell ref="AE1109:AE1111"/>
    <mergeCell ref="AE1010:AE1012"/>
    <mergeCell ref="Y1028:Y1030"/>
    <mergeCell ref="AB827:AB829"/>
    <mergeCell ref="AC849:AC851"/>
    <mergeCell ref="AB849:AB851"/>
    <mergeCell ref="Y827:Y829"/>
    <mergeCell ref="Z827:Z829"/>
    <mergeCell ref="Y882:Y884"/>
    <mergeCell ref="Y894:Y896"/>
    <mergeCell ref="Y945:Y947"/>
    <mergeCell ref="Y859:Y861"/>
    <mergeCell ref="Y885:Y887"/>
    <mergeCell ref="Y840:Y842"/>
    <mergeCell ref="Y852:Y855"/>
    <mergeCell ref="AE1090:AE1092"/>
    <mergeCell ref="Y1087:Y1089"/>
    <mergeCell ref="W1004:W1006"/>
    <mergeCell ref="W985:W987"/>
    <mergeCell ref="X972:X974"/>
    <mergeCell ref="W972:W974"/>
    <mergeCell ref="X979:X981"/>
    <mergeCell ref="W982:W984"/>
    <mergeCell ref="AA917:AA919"/>
    <mergeCell ref="AB917:AB919"/>
    <mergeCell ref="AE827:AE829"/>
    <mergeCell ref="AB865:AB868"/>
    <mergeCell ref="AC865:AC868"/>
    <mergeCell ref="AD865:AD868"/>
    <mergeCell ref="AE865:AE868"/>
    <mergeCell ref="AA985:AA987"/>
    <mergeCell ref="Y991:Y993"/>
    <mergeCell ref="Y994:Y997"/>
    <mergeCell ref="Y979:Y981"/>
    <mergeCell ref="Y1007:Y1009"/>
    <mergeCell ref="Y985:Y987"/>
    <mergeCell ref="X888:X890"/>
    <mergeCell ref="X1047:X1049"/>
    <mergeCell ref="Z1231:Z1233"/>
    <mergeCell ref="U1170:U1172"/>
    <mergeCell ref="AA1164:AA1166"/>
    <mergeCell ref="AE1244:AE1246"/>
    <mergeCell ref="AB1241:AB1243"/>
    <mergeCell ref="Y1164:Y1166"/>
    <mergeCell ref="Y1212:Y1214"/>
    <mergeCell ref="Z1136:Z1138"/>
    <mergeCell ref="AH1428:AH1429"/>
    <mergeCell ref="AG1393:AG1395"/>
    <mergeCell ref="I1425:I1427"/>
    <mergeCell ref="I1428:I1429"/>
    <mergeCell ref="H1378:H1380"/>
    <mergeCell ref="T1221:T1223"/>
    <mergeCell ref="AE1031:AE1033"/>
    <mergeCell ref="AF1430:AF1431"/>
    <mergeCell ref="AH1396:AH1398"/>
    <mergeCell ref="AD1436:AD1438"/>
    <mergeCell ref="AE1436:AE1438"/>
    <mergeCell ref="AG1415:AG1417"/>
    <mergeCell ref="AG1425:AG1427"/>
    <mergeCell ref="AD1415:AD1417"/>
    <mergeCell ref="AH1432:AH1435"/>
    <mergeCell ref="Q1425:Q1427"/>
    <mergeCell ref="P1428:P1429"/>
    <mergeCell ref="S1428:S1429"/>
    <mergeCell ref="S1430:S1431"/>
    <mergeCell ref="O1430:O1431"/>
    <mergeCell ref="X1393:X1395"/>
    <mergeCell ref="H1109:H1111"/>
    <mergeCell ref="T1112:T1115"/>
    <mergeCell ref="N1106:N1108"/>
    <mergeCell ref="I1109:I1111"/>
    <mergeCell ref="O1126:O1129"/>
    <mergeCell ref="Q1083:Q1086"/>
    <mergeCell ref="T1136:T1138"/>
    <mergeCell ref="N1136:N1138"/>
    <mergeCell ref="P1136:P1138"/>
    <mergeCell ref="Q1136:Q1138"/>
    <mergeCell ref="AC1112:AC1115"/>
    <mergeCell ref="O1432:O1435"/>
    <mergeCell ref="O1436:O1438"/>
    <mergeCell ref="P1436:P1438"/>
    <mergeCell ref="Z1142:Z1144"/>
    <mergeCell ref="AE1164:AE1166"/>
    <mergeCell ref="AB1054:AB1056"/>
    <mergeCell ref="AC1054:AC1056"/>
    <mergeCell ref="Z1083:Z1086"/>
    <mergeCell ref="AA1130:AA1132"/>
    <mergeCell ref="Z1177:Z1180"/>
    <mergeCell ref="AD1193:AD1195"/>
    <mergeCell ref="AE1193:AE1195"/>
    <mergeCell ref="AC1116:AC1118"/>
    <mergeCell ref="AE1080:AE1082"/>
    <mergeCell ref="AA1067:AA1069"/>
    <mergeCell ref="T1099:T1101"/>
    <mergeCell ref="U1067:U1069"/>
    <mergeCell ref="N1208:N1211"/>
    <mergeCell ref="Q1436:Q1438"/>
    <mergeCell ref="M1119:M1120"/>
    <mergeCell ref="T1070:T1073"/>
    <mergeCell ref="Z1109:Z1111"/>
    <mergeCell ref="Y1102:Y1105"/>
    <mergeCell ref="AB1064:AB1066"/>
    <mergeCell ref="AB1070:AB1073"/>
    <mergeCell ref="AC1070:AC1073"/>
    <mergeCell ref="Z1074:Z1076"/>
    <mergeCell ref="P1280:P1283"/>
    <mergeCell ref="L1112:L1113"/>
    <mergeCell ref="M1112:M1113"/>
    <mergeCell ref="N1112:N1115"/>
    <mergeCell ref="AI1387:AI1389"/>
    <mergeCell ref="AI1312:AI1315"/>
    <mergeCell ref="P1224:P1227"/>
    <mergeCell ref="Q1224:Q1227"/>
    <mergeCell ref="R1224:R1227"/>
    <mergeCell ref="S1224:S1227"/>
    <mergeCell ref="T1224:T1227"/>
    <mergeCell ref="O1369:O1370"/>
    <mergeCell ref="P1369:P1371"/>
    <mergeCell ref="V1041:V1043"/>
    <mergeCell ref="W1041:W1043"/>
    <mergeCell ref="O1136:O1138"/>
    <mergeCell ref="X1077:X1079"/>
    <mergeCell ref="AA1112:AA1115"/>
    <mergeCell ref="W1224:W1227"/>
    <mergeCell ref="X1224:X1227"/>
    <mergeCell ref="Y1224:Y1227"/>
    <mergeCell ref="Z1224:Z1227"/>
    <mergeCell ref="AA1224:AA1227"/>
    <mergeCell ref="AB1224:AB1227"/>
    <mergeCell ref="AC1224:AC1227"/>
    <mergeCell ref="AD1224:AD1227"/>
    <mergeCell ref="AE1224:AE1227"/>
    <mergeCell ref="AF1224:AF1227"/>
    <mergeCell ref="AG1224:AG1227"/>
    <mergeCell ref="AH1224:AH1227"/>
    <mergeCell ref="AI1224:AI1227"/>
    <mergeCell ref="V1139:V1141"/>
    <mergeCell ref="V1155:V1157"/>
    <mergeCell ref="V1054:V1056"/>
    <mergeCell ref="W1189:W1192"/>
    <mergeCell ref="W1057:W1060"/>
    <mergeCell ref="AA1260:AA1262"/>
    <mergeCell ref="Y1266:Y1268"/>
    <mergeCell ref="Y1269:Y1271"/>
    <mergeCell ref="AC1284:AC1286"/>
    <mergeCell ref="AD1284:AD1286"/>
    <mergeCell ref="AE1284:AE1286"/>
    <mergeCell ref="AE1297:AE1299"/>
    <mergeCell ref="AD1276:AD1279"/>
    <mergeCell ref="AB1133:AB1135"/>
    <mergeCell ref="W1199:W1201"/>
    <mergeCell ref="AH1112:AH1115"/>
    <mergeCell ref="P1173:P1176"/>
    <mergeCell ref="Q1173:Q1176"/>
    <mergeCell ref="R1181:R1184"/>
    <mergeCell ref="AH1077:AH1079"/>
    <mergeCell ref="W1133:W1135"/>
    <mergeCell ref="AG1093:AG1095"/>
    <mergeCell ref="Q1280:Q1283"/>
    <mergeCell ref="R1280:R1283"/>
    <mergeCell ref="S1280:S1283"/>
    <mergeCell ref="W1369:W1371"/>
    <mergeCell ref="X1369:X1371"/>
    <mergeCell ref="Y1070:Y1073"/>
    <mergeCell ref="X1064:X1066"/>
    <mergeCell ref="B1460:B1463"/>
    <mergeCell ref="O1493:O1496"/>
    <mergeCell ref="H1523:H1525"/>
    <mergeCell ref="O1513:O1515"/>
    <mergeCell ref="S1516:S1519"/>
    <mergeCell ref="F1510:F1512"/>
    <mergeCell ref="N1513:N1515"/>
    <mergeCell ref="C1510:C1512"/>
    <mergeCell ref="H1513:H1515"/>
    <mergeCell ref="C1500:C1502"/>
    <mergeCell ref="B1600:B1602"/>
    <mergeCell ref="C1600:C1602"/>
    <mergeCell ref="B1603:B1605"/>
    <mergeCell ref="AE1001:AE1003"/>
    <mergeCell ref="AB1028:AB1030"/>
    <mergeCell ref="AF994:AF997"/>
    <mergeCell ref="AC1041:AC1043"/>
    <mergeCell ref="I1603:I1605"/>
    <mergeCell ref="N1603:N1605"/>
    <mergeCell ref="O1603:O1605"/>
    <mergeCell ref="P1603:P1605"/>
    <mergeCell ref="U1603:U1605"/>
    <mergeCell ref="V1603:V1605"/>
    <mergeCell ref="W1603:W1605"/>
    <mergeCell ref="X1603:X1605"/>
    <mergeCell ref="Y1603:Y1605"/>
    <mergeCell ref="Z1603:Z1605"/>
    <mergeCell ref="AA1603:AA1605"/>
    <mergeCell ref="AB1603:AB1605"/>
    <mergeCell ref="AC1603:AC1605"/>
    <mergeCell ref="AD1603:AD1605"/>
    <mergeCell ref="H1460:H1463"/>
    <mergeCell ref="I1460:I1463"/>
    <mergeCell ref="B1119:B1122"/>
    <mergeCell ref="C1119:C1122"/>
    <mergeCell ref="D1119:D1122"/>
    <mergeCell ref="E1119:E1122"/>
    <mergeCell ref="F1119:F1122"/>
    <mergeCell ref="B1123:B1125"/>
    <mergeCell ref="B1112:B1115"/>
    <mergeCell ref="C1112:C1115"/>
    <mergeCell ref="D1112:D1115"/>
    <mergeCell ref="E1112:E1115"/>
    <mergeCell ref="F1112:F1115"/>
    <mergeCell ref="G1112:G1115"/>
    <mergeCell ref="H1112:H1115"/>
    <mergeCell ref="C1123:C1125"/>
    <mergeCell ref="E1513:E1515"/>
    <mergeCell ref="P1467:P1469"/>
    <mergeCell ref="Q1467:Q1469"/>
    <mergeCell ref="H1497:H1499"/>
    <mergeCell ref="H1500:H1502"/>
    <mergeCell ref="Q1470:Q1472"/>
    <mergeCell ref="R1470:R1472"/>
    <mergeCell ref="R1453:R1456"/>
    <mergeCell ref="D1460:D1463"/>
    <mergeCell ref="E1460:E1463"/>
    <mergeCell ref="F1460:F1463"/>
    <mergeCell ref="E1457:E1459"/>
    <mergeCell ref="F1457:F1459"/>
    <mergeCell ref="Q1493:Q1496"/>
    <mergeCell ref="D1473:D1475"/>
    <mergeCell ref="W1064:W1066"/>
    <mergeCell ref="X1067:X1069"/>
    <mergeCell ref="Y1369:Y1371"/>
    <mergeCell ref="Z1369:Z1371"/>
    <mergeCell ref="AA1369:AA1371"/>
    <mergeCell ref="O1446:O1449"/>
    <mergeCell ref="P1446:P1449"/>
    <mergeCell ref="Q1446:Q1449"/>
    <mergeCell ref="R1446:R1449"/>
    <mergeCell ref="S1446:S1449"/>
    <mergeCell ref="T1446:T1449"/>
    <mergeCell ref="U1446:U1449"/>
    <mergeCell ref="V1446:V1449"/>
    <mergeCell ref="W1446:W1449"/>
    <mergeCell ref="X1446:X1449"/>
    <mergeCell ref="Y1446:Y1449"/>
    <mergeCell ref="D1606:D1608"/>
    <mergeCell ref="D1530:D1532"/>
    <mergeCell ref="E1507:E1509"/>
    <mergeCell ref="E1530:E1532"/>
    <mergeCell ref="F1530:F1532"/>
    <mergeCell ref="E1412:E1414"/>
    <mergeCell ref="F1412:F1414"/>
    <mergeCell ref="D1387:D1389"/>
    <mergeCell ref="G1399:G1402"/>
    <mergeCell ref="I1396:I1398"/>
    <mergeCell ref="N1396:N1398"/>
    <mergeCell ref="I1393:I1395"/>
    <mergeCell ref="E1399:E1402"/>
    <mergeCell ref="S1425:S1427"/>
    <mergeCell ref="D1390:D1392"/>
    <mergeCell ref="O1399:O1402"/>
    <mergeCell ref="H1393:H1395"/>
    <mergeCell ref="R1412:R1414"/>
    <mergeCell ref="F1556:F1558"/>
    <mergeCell ref="F1597:F1599"/>
    <mergeCell ref="G1597:G1599"/>
    <mergeCell ref="E1606:E1608"/>
    <mergeCell ref="G1536:G1538"/>
    <mergeCell ref="G1561:G1562"/>
    <mergeCell ref="F1563:F1565"/>
    <mergeCell ref="E1600:E1602"/>
    <mergeCell ref="F1473:F1475"/>
    <mergeCell ref="F1476:F1478"/>
    <mergeCell ref="G1450:G1452"/>
    <mergeCell ref="R1381:R1384"/>
    <mergeCell ref="G1606:G1608"/>
    <mergeCell ref="Q1606:Q1608"/>
    <mergeCell ref="U1590:U1593"/>
    <mergeCell ref="Q1546:Q1548"/>
    <mergeCell ref="P1549:P1551"/>
    <mergeCell ref="D1378:D1380"/>
    <mergeCell ref="F1378:F1380"/>
    <mergeCell ref="E1378:E1380"/>
    <mergeCell ref="T1520:T1522"/>
    <mergeCell ref="V1476:V1478"/>
    <mergeCell ref="X1497:X1499"/>
    <mergeCell ref="Z1479:Z1482"/>
    <mergeCell ref="E1387:E1389"/>
    <mergeCell ref="F1387:F1389"/>
    <mergeCell ref="N1533:N1535"/>
    <mergeCell ref="T1536:T1538"/>
    <mergeCell ref="S1546:S1548"/>
    <mergeCell ref="S1549:S1551"/>
    <mergeCell ref="Z1403:Z1405"/>
    <mergeCell ref="T1453:T1456"/>
    <mergeCell ref="I1699:I1701"/>
    <mergeCell ref="N1699:N1701"/>
    <mergeCell ref="J1119:J1120"/>
    <mergeCell ref="K1119:K1120"/>
    <mergeCell ref="B1464:B1466"/>
    <mergeCell ref="C1657:C1659"/>
    <mergeCell ref="B1606:B1608"/>
    <mergeCell ref="C1606:C1608"/>
    <mergeCell ref="C1513:C1515"/>
    <mergeCell ref="C1556:C1558"/>
    <mergeCell ref="C1520:C1522"/>
    <mergeCell ref="B1224:B1227"/>
    <mergeCell ref="C1224:C1227"/>
    <mergeCell ref="B1470:B1472"/>
    <mergeCell ref="C1476:C1478"/>
    <mergeCell ref="B1507:B1509"/>
    <mergeCell ref="B1450:B1452"/>
    <mergeCell ref="C1450:C1452"/>
    <mergeCell ref="B1453:B1456"/>
    <mergeCell ref="B1415:B1417"/>
    <mergeCell ref="B1503:B1506"/>
    <mergeCell ref="H1436:H1438"/>
    <mergeCell ref="I1436:I1438"/>
    <mergeCell ref="N1436:N1438"/>
    <mergeCell ref="F1436:F1438"/>
    <mergeCell ref="G1425:G1427"/>
    <mergeCell ref="E1415:E1417"/>
    <mergeCell ref="Q1450:Q1452"/>
    <mergeCell ref="H1385:H1386"/>
    <mergeCell ref="C1385:C1386"/>
    <mergeCell ref="D1403:D1405"/>
    <mergeCell ref="E1403:E1405"/>
    <mergeCell ref="B1403:B1405"/>
    <mergeCell ref="C1403:C1405"/>
    <mergeCell ref="B1425:B1427"/>
    <mergeCell ref="C1489:C1492"/>
    <mergeCell ref="B1653:B1656"/>
    <mergeCell ref="E1650:E1652"/>
    <mergeCell ref="E1453:E1456"/>
    <mergeCell ref="N1516:N1519"/>
    <mergeCell ref="B1467:B1469"/>
    <mergeCell ref="C1467:C1469"/>
    <mergeCell ref="C1464:C1466"/>
    <mergeCell ref="B1372:B1374"/>
    <mergeCell ref="C1372:C1374"/>
    <mergeCell ref="P1372:P1374"/>
    <mergeCell ref="Q1372:Q1374"/>
    <mergeCell ref="C1369:C1371"/>
    <mergeCell ref="D1369:D1371"/>
    <mergeCell ref="B1446:B1449"/>
    <mergeCell ref="C1446:C1449"/>
    <mergeCell ref="D1446:D1449"/>
    <mergeCell ref="E1446:E1449"/>
    <mergeCell ref="F1446:F1449"/>
    <mergeCell ref="G1446:G1449"/>
    <mergeCell ref="H1446:H1449"/>
    <mergeCell ref="I1446:I1449"/>
    <mergeCell ref="N1446:N1449"/>
    <mergeCell ref="E1369:E1371"/>
    <mergeCell ref="E1549:E1551"/>
    <mergeCell ref="E1510:E1512"/>
    <mergeCell ref="E1503:E1506"/>
    <mergeCell ref="B1387:B1389"/>
    <mergeCell ref="B1500:B1502"/>
    <mergeCell ref="AH158:AH161"/>
    <mergeCell ref="AI158:AI161"/>
    <mergeCell ref="AJ158:AJ161"/>
    <mergeCell ref="AJ1231:AJ1233"/>
    <mergeCell ref="AI1369:AI1371"/>
    <mergeCell ref="AH994:AH997"/>
    <mergeCell ref="AG998:AG1000"/>
    <mergeCell ref="AF1007:AF1009"/>
    <mergeCell ref="AF1102:AF1105"/>
    <mergeCell ref="AF1064:AF1066"/>
    <mergeCell ref="Z1054:Z1056"/>
    <mergeCell ref="U1054:U1056"/>
    <mergeCell ref="Z1067:Z1069"/>
    <mergeCell ref="AC1106:AC1108"/>
    <mergeCell ref="AD1106:AD1108"/>
    <mergeCell ref="AC1109:AC1111"/>
    <mergeCell ref="AC1016:AC1018"/>
    <mergeCell ref="AB1041:AB1043"/>
    <mergeCell ref="AD1019:AD1021"/>
    <mergeCell ref="AA1013:AA1015"/>
    <mergeCell ref="AE1019:AE1021"/>
    <mergeCell ref="V1142:V1144"/>
    <mergeCell ref="W1142:W1144"/>
    <mergeCell ref="X1247:X1250"/>
    <mergeCell ref="X1199:X1201"/>
    <mergeCell ref="AG1010:AG1012"/>
    <mergeCell ref="AF1010:AF1012"/>
    <mergeCell ref="AF1019:AF1021"/>
    <mergeCell ref="AF1016:AF1018"/>
    <mergeCell ref="AD1326:AD1329"/>
    <mergeCell ref="AE1326:AE1329"/>
    <mergeCell ref="AC1333:AC1335"/>
    <mergeCell ref="AE1333:AE1335"/>
    <mergeCell ref="Z1342:Z1344"/>
    <mergeCell ref="AA1342:AA1344"/>
    <mergeCell ref="AC1342:AC1344"/>
    <mergeCell ref="W1342:W1344"/>
    <mergeCell ref="X1342:X1344"/>
    <mergeCell ref="AG1077:AG1079"/>
    <mergeCell ref="W1177:W1180"/>
    <mergeCell ref="Y1312:Y1315"/>
    <mergeCell ref="AB1087:AB1089"/>
    <mergeCell ref="Y1083:Y1086"/>
    <mergeCell ref="AJ1130:AJ1132"/>
    <mergeCell ref="AJ1133:AJ1135"/>
    <mergeCell ref="AB1016:AB1018"/>
    <mergeCell ref="AF991:AF993"/>
    <mergeCell ref="AJ1369:AJ1371"/>
    <mergeCell ref="AJ923:AJ925"/>
    <mergeCell ref="AI979:AI981"/>
    <mergeCell ref="AJ920:AJ922"/>
    <mergeCell ref="AJ1077:AJ1079"/>
    <mergeCell ref="AJ1028:AJ1030"/>
    <mergeCell ref="AI1025:AI1027"/>
    <mergeCell ref="AJ1025:AJ1027"/>
    <mergeCell ref="AJ1083:AJ1086"/>
    <mergeCell ref="AI1067:AI1069"/>
    <mergeCell ref="AI1112:AI1115"/>
    <mergeCell ref="AJ1112:AJ1115"/>
    <mergeCell ref="Z1112:Z1115"/>
    <mergeCell ref="AF1087:AF1089"/>
    <mergeCell ref="AG1087:AG1089"/>
    <mergeCell ref="AB1090:AB1092"/>
    <mergeCell ref="AB1102:AB1105"/>
    <mergeCell ref="B112:B114"/>
    <mergeCell ref="C112:C114"/>
    <mergeCell ref="D112:D114"/>
    <mergeCell ref="E112:E114"/>
    <mergeCell ref="F112:F114"/>
    <mergeCell ref="G112:G114"/>
    <mergeCell ref="H112:H114"/>
    <mergeCell ref="I112:I114"/>
    <mergeCell ref="N112:N114"/>
    <mergeCell ref="O112:O114"/>
    <mergeCell ref="AB1716:AB1719"/>
    <mergeCell ref="AC1716:AC1719"/>
    <mergeCell ref="S1716:S1719"/>
    <mergeCell ref="T1716:T1719"/>
    <mergeCell ref="U1716:U1719"/>
    <mergeCell ref="C1705:C1708"/>
    <mergeCell ref="D1705:D1708"/>
    <mergeCell ref="E1709:E1711"/>
    <mergeCell ref="Q1705:Q1708"/>
    <mergeCell ref="R1705:R1708"/>
    <mergeCell ref="S1705:S1708"/>
    <mergeCell ref="P1705:P1708"/>
    <mergeCell ref="AB1696:AB1698"/>
    <mergeCell ref="E1716:E1719"/>
    <mergeCell ref="F1716:F1719"/>
    <mergeCell ref="G1716:G1719"/>
    <mergeCell ref="H1716:H1719"/>
    <mergeCell ref="E1500:E1502"/>
    <mergeCell ref="F1500:F1502"/>
    <mergeCell ref="N1453:N1456"/>
    <mergeCell ref="O1457:O1459"/>
    <mergeCell ref="R1507:R1509"/>
    <mergeCell ref="C1460:C1463"/>
    <mergeCell ref="D1513:D1515"/>
    <mergeCell ref="C1503:C1506"/>
    <mergeCell ref="C1507:C1509"/>
    <mergeCell ref="D1507:D1509"/>
    <mergeCell ref="E1473:E1475"/>
    <mergeCell ref="G1500:G1502"/>
    <mergeCell ref="P1479:P1482"/>
    <mergeCell ref="O1500:O1502"/>
    <mergeCell ref="P1503:P1506"/>
    <mergeCell ref="Q1503:Q1506"/>
    <mergeCell ref="O1453:O1456"/>
    <mergeCell ref="I1497:I1499"/>
    <mergeCell ref="G1473:G1475"/>
    <mergeCell ref="F1634:F1637"/>
    <mergeCell ref="H1663:H1666"/>
    <mergeCell ref="F1625:F1627"/>
    <mergeCell ref="G1625:G1627"/>
    <mergeCell ref="E1660:E1662"/>
    <mergeCell ref="F1660:F1662"/>
    <mergeCell ref="G1660:G1662"/>
    <mergeCell ref="H1660:H1662"/>
    <mergeCell ref="I1660:I1662"/>
    <mergeCell ref="N1660:N1662"/>
    <mergeCell ref="O1660:O1662"/>
    <mergeCell ref="T1673:T1675"/>
    <mergeCell ref="S1679:S1681"/>
    <mergeCell ref="R1644:R1646"/>
    <mergeCell ref="S1644:S1646"/>
    <mergeCell ref="E1476:E1478"/>
    <mergeCell ref="G1503:G1506"/>
    <mergeCell ref="B1670:B1672"/>
    <mergeCell ref="AH109:AH111"/>
    <mergeCell ref="AI109:AI111"/>
    <mergeCell ref="AJ109:AJ111"/>
    <mergeCell ref="AH968:AH971"/>
    <mergeCell ref="AH1025:AH1027"/>
    <mergeCell ref="P112:P114"/>
    <mergeCell ref="Q112:Q114"/>
    <mergeCell ref="R112:R114"/>
    <mergeCell ref="S112:S114"/>
    <mergeCell ref="B1696:B1698"/>
    <mergeCell ref="C1696:C1698"/>
    <mergeCell ref="G1696:G1698"/>
    <mergeCell ref="H1696:H1698"/>
    <mergeCell ref="I1696:I1698"/>
    <mergeCell ref="N1696:N1698"/>
    <mergeCell ref="O1696:O1698"/>
    <mergeCell ref="P1696:P1698"/>
    <mergeCell ref="Q1696:Q1698"/>
    <mergeCell ref="R1696:R1698"/>
    <mergeCell ref="S1696:S1698"/>
    <mergeCell ref="T1696:T1698"/>
    <mergeCell ref="U1696:U1698"/>
    <mergeCell ref="V1696:V1698"/>
    <mergeCell ref="B1486:B1488"/>
    <mergeCell ref="B1682:B1685"/>
    <mergeCell ref="B1457:B1459"/>
    <mergeCell ref="E1493:E1496"/>
    <mergeCell ref="F1493:F1496"/>
    <mergeCell ref="D1476:D1478"/>
    <mergeCell ref="B1476:B1478"/>
    <mergeCell ref="H1453:H1456"/>
    <mergeCell ref="I1479:I1482"/>
    <mergeCell ref="O1479:O1482"/>
    <mergeCell ref="B1493:B1496"/>
    <mergeCell ref="C1473:C1475"/>
    <mergeCell ref="C1493:C1496"/>
    <mergeCell ref="D1493:D1496"/>
    <mergeCell ref="C1497:C1499"/>
    <mergeCell ref="D1497:D1499"/>
    <mergeCell ref="B1497:B1499"/>
    <mergeCell ref="B1479:B1482"/>
    <mergeCell ref="C1479:C1482"/>
    <mergeCell ref="D1479:D1482"/>
    <mergeCell ref="S1453:S1456"/>
    <mergeCell ref="D1470:D1472"/>
    <mergeCell ref="B1473:B1475"/>
    <mergeCell ref="D1696:D1698"/>
    <mergeCell ref="E1696:E1698"/>
    <mergeCell ref="F1696:F1698"/>
    <mergeCell ref="D1536:D1538"/>
    <mergeCell ref="D1503:D1506"/>
    <mergeCell ref="D1453:D1456"/>
    <mergeCell ref="D1457:D1459"/>
    <mergeCell ref="D1510:D1512"/>
    <mergeCell ref="U1682:U1685"/>
    <mergeCell ref="E1634:E1637"/>
    <mergeCell ref="B1638:B1640"/>
    <mergeCell ref="R1616:R1618"/>
    <mergeCell ref="G1676:G1678"/>
    <mergeCell ref="I1676:I1678"/>
    <mergeCell ref="P1546:P1548"/>
    <mergeCell ref="P1559:P1560"/>
    <mergeCell ref="C1453:C1456"/>
    <mergeCell ref="C1457:C1459"/>
    <mergeCell ref="AF109:AF111"/>
    <mergeCell ref="AG109:AG111"/>
    <mergeCell ref="H1673:H1675"/>
    <mergeCell ref="F1679:F1681"/>
    <mergeCell ref="G1679:G1681"/>
    <mergeCell ref="I1679:I1681"/>
    <mergeCell ref="F1682:F1685"/>
    <mergeCell ref="G1682:G1685"/>
    <mergeCell ref="H1682:H1685"/>
    <mergeCell ref="G1673:G1675"/>
    <mergeCell ref="H1657:H1659"/>
    <mergeCell ref="G1650:G1652"/>
    <mergeCell ref="I1653:I1656"/>
    <mergeCell ref="Q1657:Q1659"/>
    <mergeCell ref="R1657:R1659"/>
    <mergeCell ref="S1657:S1659"/>
    <mergeCell ref="F1650:F1652"/>
    <mergeCell ref="Q109:Q111"/>
    <mergeCell ref="R109:R111"/>
    <mergeCell ref="S109:S111"/>
    <mergeCell ref="T109:T111"/>
    <mergeCell ref="W109:W111"/>
    <mergeCell ref="X109:X111"/>
    <mergeCell ref="Y109:Y111"/>
    <mergeCell ref="Z109:Z111"/>
    <mergeCell ref="AA109:AA111"/>
    <mergeCell ref="AB109:AB111"/>
    <mergeCell ref="AC109:AC111"/>
    <mergeCell ref="AD109:AD111"/>
    <mergeCell ref="AE109:AE111"/>
    <mergeCell ref="F1453:F1456"/>
    <mergeCell ref="H1464:H1466"/>
    <mergeCell ref="S1526:S1529"/>
    <mergeCell ref="H1510:H1512"/>
    <mergeCell ref="H1507:H1509"/>
    <mergeCell ref="N1523:N1525"/>
    <mergeCell ref="O1523:O1525"/>
    <mergeCell ref="P1523:P1525"/>
    <mergeCell ref="I1516:I1519"/>
    <mergeCell ref="F1467:F1469"/>
    <mergeCell ref="R1493:R1496"/>
    <mergeCell ref="I1464:I1466"/>
    <mergeCell ref="R1467:R1469"/>
    <mergeCell ref="F1497:F1499"/>
    <mergeCell ref="Q1369:Q1371"/>
    <mergeCell ref="U109:U111"/>
    <mergeCell ref="V109:V111"/>
    <mergeCell ref="R1369:R1371"/>
    <mergeCell ref="S1369:S1371"/>
    <mergeCell ref="T1369:T1371"/>
    <mergeCell ref="S1500:S1502"/>
    <mergeCell ref="Q1507:Q1509"/>
    <mergeCell ref="F1503:F1506"/>
    <mergeCell ref="S1497:S1499"/>
    <mergeCell ref="G1479:G1482"/>
    <mergeCell ref="H1476:H1478"/>
    <mergeCell ref="S1507:S1509"/>
    <mergeCell ref="G1464:G1466"/>
    <mergeCell ref="F1676:F1678"/>
    <mergeCell ref="V221:V223"/>
    <mergeCell ref="V1682:V1685"/>
    <mergeCell ref="V1667:V1669"/>
    <mergeCell ref="U1670:U1672"/>
    <mergeCell ref="V1670:V1672"/>
    <mergeCell ref="B1774:B1777"/>
    <mergeCell ref="C1774:C1777"/>
    <mergeCell ref="D1774:D1777"/>
    <mergeCell ref="E1774:E1777"/>
    <mergeCell ref="F1774:F1777"/>
    <mergeCell ref="G1774:G1777"/>
    <mergeCell ref="H1774:H1777"/>
    <mergeCell ref="I1774:I1777"/>
    <mergeCell ref="N1774:N1777"/>
    <mergeCell ref="O1774:O1777"/>
    <mergeCell ref="P1774:P1777"/>
    <mergeCell ref="Q1774:Q1777"/>
    <mergeCell ref="R1774:R1777"/>
    <mergeCell ref="S1774:S1777"/>
    <mergeCell ref="T1774:T1777"/>
    <mergeCell ref="U1774:U1777"/>
    <mergeCell ref="V1774:V1777"/>
    <mergeCell ref="W1774:W1777"/>
    <mergeCell ref="X1774:X1777"/>
    <mergeCell ref="Y1774:Y1777"/>
    <mergeCell ref="Z1774:Z1777"/>
    <mergeCell ref="AA1774:AA1777"/>
    <mergeCell ref="AB1774:AB1777"/>
    <mergeCell ref="AC1774:AC1777"/>
    <mergeCell ref="AD1774:AD1777"/>
    <mergeCell ref="AE1774:AE1777"/>
    <mergeCell ref="AF1774:AF1777"/>
    <mergeCell ref="AG1774:AG1777"/>
    <mergeCell ref="AH1774:AH1777"/>
    <mergeCell ref="AI1774:AI1777"/>
    <mergeCell ref="H1689:H1691"/>
    <mergeCell ref="I1689:I1691"/>
    <mergeCell ref="N1689:N1691"/>
    <mergeCell ref="O1699:O1701"/>
    <mergeCell ref="P1699:P1701"/>
    <mergeCell ref="Q1699:Q1701"/>
    <mergeCell ref="AB1692:AB1695"/>
    <mergeCell ref="AC1692:AC1695"/>
    <mergeCell ref="AD1692:AD1695"/>
    <mergeCell ref="AE1692:AE1695"/>
    <mergeCell ref="AF1692:AF1695"/>
    <mergeCell ref="AG1692:AG1695"/>
    <mergeCell ref="AH1692:AH1695"/>
    <mergeCell ref="AI1692:AI1695"/>
    <mergeCell ref="O1689:O1691"/>
    <mergeCell ref="P1689:P1691"/>
    <mergeCell ref="Q1689:Q1691"/>
    <mergeCell ref="R1689:R1691"/>
    <mergeCell ref="S1689:S1691"/>
    <mergeCell ref="B1702:B1704"/>
    <mergeCell ref="C1702:C1704"/>
    <mergeCell ref="D1702:D1704"/>
    <mergeCell ref="C1689:C1691"/>
    <mergeCell ref="D1689:D1691"/>
    <mergeCell ref="E1689:E1691"/>
    <mergeCell ref="F1689:F1691"/>
    <mergeCell ref="G1689:G1691"/>
    <mergeCell ref="W1705:W1708"/>
    <mergeCell ref="AC1689:AC1691"/>
    <mergeCell ref="F1712:F1715"/>
    <mergeCell ref="G1712:G1715"/>
    <mergeCell ref="F1705:F1708"/>
    <mergeCell ref="G1705:G1708"/>
    <mergeCell ref="B1716:B1719"/>
    <mergeCell ref="G1720:G1722"/>
    <mergeCell ref="H1720:H1722"/>
    <mergeCell ref="I1720:I1722"/>
    <mergeCell ref="N1720:N1722"/>
    <mergeCell ref="O1720:O1722"/>
    <mergeCell ref="P1720:P1722"/>
    <mergeCell ref="Q1720:Q1722"/>
    <mergeCell ref="R1720:R1722"/>
    <mergeCell ref="S1720:S1722"/>
    <mergeCell ref="T1720:T1722"/>
    <mergeCell ref="U1720:U1722"/>
    <mergeCell ref="V1720:V1722"/>
    <mergeCell ref="W1720:W1722"/>
    <mergeCell ref="X1720:X1722"/>
    <mergeCell ref="Y1720:Y1722"/>
    <mergeCell ref="Z1720:Z1722"/>
    <mergeCell ref="AA1720:AA1722"/>
    <mergeCell ref="B1699:B1701"/>
    <mergeCell ref="C1699:C1701"/>
    <mergeCell ref="D1699:D1701"/>
    <mergeCell ref="E1699:E1701"/>
    <mergeCell ref="F1699:F1701"/>
    <mergeCell ref="G1699:G1701"/>
    <mergeCell ref="H1699:H1701"/>
    <mergeCell ref="AJ1774:AJ1777"/>
    <mergeCell ref="E1692:E1695"/>
    <mergeCell ref="F1692:F1695"/>
    <mergeCell ref="G1692:G1695"/>
    <mergeCell ref="H1692:H1695"/>
    <mergeCell ref="I1692:I1695"/>
    <mergeCell ref="N1692:N1695"/>
    <mergeCell ref="O1692:O1695"/>
    <mergeCell ref="P1692:P1695"/>
    <mergeCell ref="Q1692:Q1695"/>
    <mergeCell ref="R1692:R1695"/>
    <mergeCell ref="AJ1712:AJ1715"/>
    <mergeCell ref="AA1709:AA1711"/>
    <mergeCell ref="Y1712:Y1715"/>
    <mergeCell ref="Z1712:Z1715"/>
    <mergeCell ref="AA1712:AA1715"/>
    <mergeCell ref="H1709:H1711"/>
    <mergeCell ref="I1709:I1711"/>
    <mergeCell ref="N1709:N1711"/>
    <mergeCell ref="O1709:O1711"/>
    <mergeCell ref="P1709:P1711"/>
    <mergeCell ref="Q1709:Q1711"/>
    <mergeCell ref="X1712:X1715"/>
    <mergeCell ref="AE1720:AE1722"/>
    <mergeCell ref="AF1720:AF1722"/>
    <mergeCell ref="AG1720:AG1722"/>
    <mergeCell ref="AH1720:AH1722"/>
    <mergeCell ref="AI1720:AI1722"/>
    <mergeCell ref="AJ1720:AJ1722"/>
    <mergeCell ref="X1709:X1711"/>
    <mergeCell ref="AJ1716:AJ1719"/>
    <mergeCell ref="D1709:D1711"/>
    <mergeCell ref="AG1709:AG1711"/>
    <mergeCell ref="AG1716:AG1719"/>
    <mergeCell ref="AJ1696:AJ1698"/>
    <mergeCell ref="AJ1739:AJ1741"/>
    <mergeCell ref="AJ1736:AJ1738"/>
    <mergeCell ref="E1733:E1735"/>
    <mergeCell ref="F1733:F1735"/>
    <mergeCell ref="G1733:G1735"/>
    <mergeCell ref="I1733:I1735"/>
    <mergeCell ref="N1733:N1735"/>
    <mergeCell ref="E1729:E1732"/>
    <mergeCell ref="F1729:F1732"/>
    <mergeCell ref="G1729:G1732"/>
    <mergeCell ref="I1729:I1732"/>
    <mergeCell ref="N1729:N1732"/>
    <mergeCell ref="E1705:E1708"/>
    <mergeCell ref="D1755:D1758"/>
    <mergeCell ref="E1755:E1758"/>
    <mergeCell ref="F1755:F1758"/>
    <mergeCell ref="G1755:G1758"/>
    <mergeCell ref="I1755:I1758"/>
    <mergeCell ref="N1755:N1758"/>
    <mergeCell ref="O1755:O1758"/>
    <mergeCell ref="P1755:P1758"/>
    <mergeCell ref="Q1755:Q1758"/>
    <mergeCell ref="R1755:R1758"/>
    <mergeCell ref="S1755:S1758"/>
    <mergeCell ref="T1755:T1758"/>
    <mergeCell ref="U1755:U1758"/>
    <mergeCell ref="AE1119:AE1122"/>
    <mergeCell ref="AF1119:AF1122"/>
    <mergeCell ref="AG1119:AG1122"/>
    <mergeCell ref="AH1119:AH1122"/>
    <mergeCell ref="AE1606:AE1608"/>
    <mergeCell ref="S1606:S1608"/>
    <mergeCell ref="T1606:T1608"/>
    <mergeCell ref="U1606:U1608"/>
    <mergeCell ref="AH1606:AH1608"/>
    <mergeCell ref="AI1606:AI1608"/>
    <mergeCell ref="D1603:D1605"/>
    <mergeCell ref="E1603:E1605"/>
    <mergeCell ref="F1603:F1605"/>
    <mergeCell ref="AE1603:AE1605"/>
    <mergeCell ref="AF1603:AF1605"/>
    <mergeCell ref="AG1603:AG1605"/>
    <mergeCell ref="AH1603:AH1605"/>
    <mergeCell ref="AI1603:AI1605"/>
    <mergeCell ref="Y1136:Y1138"/>
    <mergeCell ref="Z1446:Z1449"/>
    <mergeCell ref="AA1446:AA1449"/>
    <mergeCell ref="AA1412:AA1414"/>
    <mergeCell ref="E1657:E1659"/>
    <mergeCell ref="E1390:E1392"/>
    <mergeCell ref="P1430:P1431"/>
    <mergeCell ref="Q1430:Q1431"/>
    <mergeCell ref="E1556:E1558"/>
    <mergeCell ref="G1530:G1532"/>
    <mergeCell ref="I1231:I1233"/>
    <mergeCell ref="I1369:I1371"/>
    <mergeCell ref="G1428:G1429"/>
    <mergeCell ref="F1430:F1431"/>
    <mergeCell ref="G1430:G1431"/>
    <mergeCell ref="T1526:T1529"/>
    <mergeCell ref="Q1161:Q1163"/>
    <mergeCell ref="AA1145:AA1148"/>
    <mergeCell ref="AB1145:AB1148"/>
    <mergeCell ref="D1372:D1374"/>
    <mergeCell ref="E1372:E1374"/>
    <mergeCell ref="F1372:F1374"/>
    <mergeCell ref="G1372:G1374"/>
    <mergeCell ref="I1372:I1374"/>
    <mergeCell ref="O1372:O1373"/>
    <mergeCell ref="AJ1099:AJ1101"/>
    <mergeCell ref="AI1057:AI1060"/>
    <mergeCell ref="AJ1057:AJ1060"/>
    <mergeCell ref="AA1074:AA1076"/>
    <mergeCell ref="AB1074:AB1076"/>
    <mergeCell ref="AD1096:AD1098"/>
    <mergeCell ref="AD1093:AD1095"/>
    <mergeCell ref="Y1096:Y1098"/>
    <mergeCell ref="U1096:U1098"/>
    <mergeCell ref="AD1102:AD1105"/>
    <mergeCell ref="T112:T114"/>
    <mergeCell ref="U112:U114"/>
    <mergeCell ref="V112:V114"/>
    <mergeCell ref="W112:W114"/>
    <mergeCell ref="X112:X114"/>
    <mergeCell ref="Y112:Y114"/>
    <mergeCell ref="Z112:Z114"/>
    <mergeCell ref="AA112:AA114"/>
    <mergeCell ref="AB112:AB114"/>
    <mergeCell ref="AC112:AC114"/>
    <mergeCell ref="AD112:AD114"/>
    <mergeCell ref="AE112:AE114"/>
    <mergeCell ref="AF112:AF114"/>
    <mergeCell ref="B163:B164"/>
    <mergeCell ref="C163:C164"/>
    <mergeCell ref="D163:D164"/>
    <mergeCell ref="R453:R455"/>
    <mergeCell ref="H436:H438"/>
    <mergeCell ref="N450:N452"/>
    <mergeCell ref="U436:U438"/>
    <mergeCell ref="R443:R446"/>
    <mergeCell ref="O436:O438"/>
    <mergeCell ref="Q443:Q446"/>
    <mergeCell ref="R436:R438"/>
    <mergeCell ref="AG112:AG114"/>
    <mergeCell ref="AH112:AH114"/>
    <mergeCell ref="AI112:AI114"/>
    <mergeCell ref="AJ112:AJ114"/>
    <mergeCell ref="W224:W226"/>
    <mergeCell ref="J250:J251"/>
    <mergeCell ref="E243:E245"/>
    <mergeCell ref="G224:G226"/>
    <mergeCell ref="T192:T194"/>
    <mergeCell ref="U192:U194"/>
    <mergeCell ref="V192:V194"/>
    <mergeCell ref="W192:W194"/>
    <mergeCell ref="X192:X194"/>
    <mergeCell ref="T195:T196"/>
    <mergeCell ref="U195:U196"/>
    <mergeCell ref="V195:V196"/>
    <mergeCell ref="W195:W196"/>
    <mergeCell ref="X195:X196"/>
    <mergeCell ref="AJ192:AJ194"/>
    <mergeCell ref="G158:G161"/>
    <mergeCell ref="H158:H161"/>
    <mergeCell ref="I158:I161"/>
    <mergeCell ref="N158:N161"/>
    <mergeCell ref="O158:O161"/>
    <mergeCell ref="P158:P161"/>
    <mergeCell ref="Q158:Q161"/>
    <mergeCell ref="R158:R161"/>
    <mergeCell ref="S158:S161"/>
    <mergeCell ref="T158:T161"/>
    <mergeCell ref="U158:U161"/>
    <mergeCell ref="V158:V161"/>
    <mergeCell ref="W158:W161"/>
    <mergeCell ref="X158:X161"/>
    <mergeCell ref="Y158:Y161"/>
    <mergeCell ref="Z158:Z161"/>
    <mergeCell ref="AA158:AA161"/>
    <mergeCell ref="H224:H226"/>
    <mergeCell ref="AB158:AB161"/>
    <mergeCell ref="E163:E164"/>
    <mergeCell ref="F163:F164"/>
    <mergeCell ref="G163:G164"/>
    <mergeCell ref="H163:H164"/>
    <mergeCell ref="I163:I164"/>
    <mergeCell ref="N163:N164"/>
    <mergeCell ref="O163:O164"/>
    <mergeCell ref="P163:P164"/>
    <mergeCell ref="Q163:Q164"/>
    <mergeCell ref="R163:R164"/>
    <mergeCell ref="S163:S164"/>
    <mergeCell ref="T163:T164"/>
    <mergeCell ref="U163:U164"/>
    <mergeCell ref="V163:V164"/>
    <mergeCell ref="W163:W164"/>
    <mergeCell ref="X163:X164"/>
    <mergeCell ref="Y163:Y164"/>
    <mergeCell ref="Z163:Z164"/>
    <mergeCell ref="AA163:AA164"/>
    <mergeCell ref="AB163:AB164"/>
    <mergeCell ref="AC163:AC164"/>
    <mergeCell ref="AD163:AD164"/>
    <mergeCell ref="AE163:AE164"/>
    <mergeCell ref="AF163:AF164"/>
    <mergeCell ref="AG163:AG164"/>
    <mergeCell ref="AC158:AC161"/>
    <mergeCell ref="AD158:AD161"/>
    <mergeCell ref="AE158:AE161"/>
    <mergeCell ref="AF158:AF161"/>
    <mergeCell ref="AG158:AG161"/>
    <mergeCell ref="AA221:AA223"/>
    <mergeCell ref="T221:T223"/>
    <mergeCell ref="S214:S216"/>
    <mergeCell ref="U212:U213"/>
    <mergeCell ref="O221:O223"/>
    <mergeCell ref="Q217:Q220"/>
    <mergeCell ref="R217:R220"/>
    <mergeCell ref="X221:X223"/>
    <mergeCell ref="Y221:Y223"/>
    <mergeCell ref="Z221:Z223"/>
    <mergeCell ref="H181:H183"/>
    <mergeCell ref="AA206:AA208"/>
    <mergeCell ref="AB206:AB208"/>
    <mergeCell ref="AF171:AF173"/>
    <mergeCell ref="Y181:Y183"/>
    <mergeCell ref="X165:X167"/>
    <mergeCell ref="I181:I183"/>
    <mergeCell ref="AD203:AD205"/>
    <mergeCell ref="AE203:AE205"/>
    <mergeCell ref="AE188:AE191"/>
    <mergeCell ref="X209:X211"/>
    <mergeCell ref="O203:O205"/>
    <mergeCell ref="O209:O211"/>
    <mergeCell ref="AB203:AB205"/>
    <mergeCell ref="AC203:AC205"/>
    <mergeCell ref="N206:N208"/>
    <mergeCell ref="AH163:AH164"/>
    <mergeCell ref="AI163:AI164"/>
    <mergeCell ref="AJ163:AJ164"/>
    <mergeCell ref="AF1372:AF1374"/>
    <mergeCell ref="AH1231:AH1233"/>
    <mergeCell ref="F1224:F1227"/>
    <mergeCell ref="G1224:G1227"/>
    <mergeCell ref="H1224:H1227"/>
    <mergeCell ref="O1004:O1006"/>
    <mergeCell ref="AI1342:AI1344"/>
    <mergeCell ref="O998:O1000"/>
    <mergeCell ref="AE1028:AE1030"/>
    <mergeCell ref="AG1013:AG1015"/>
    <mergeCell ref="Z1028:Z1030"/>
    <mergeCell ref="Y1016:Y1018"/>
    <mergeCell ref="Z1010:Z1012"/>
    <mergeCell ref="AA1004:AA1006"/>
    <mergeCell ref="AB1004:AB1006"/>
    <mergeCell ref="Z1025:Z1027"/>
    <mergeCell ref="AG1372:AG1374"/>
    <mergeCell ref="AH1372:AH1374"/>
    <mergeCell ref="AI1372:AI1374"/>
    <mergeCell ref="V1031:V1033"/>
    <mergeCell ref="S1070:S1073"/>
    <mergeCell ref="V1050:V1053"/>
    <mergeCell ref="F1369:F1371"/>
    <mergeCell ref="G1369:G1371"/>
    <mergeCell ref="Z674:Z677"/>
    <mergeCell ref="AA674:AA677"/>
    <mergeCell ref="AB674:AB677"/>
    <mergeCell ref="AC674:AC677"/>
    <mergeCell ref="AD674:AD677"/>
    <mergeCell ref="AH913:AH916"/>
    <mergeCell ref="AI913:AI916"/>
    <mergeCell ref="AJ913:AJ916"/>
    <mergeCell ref="AJ1372:AJ1374"/>
    <mergeCell ref="AJ443:AJ446"/>
    <mergeCell ref="AI401:AI403"/>
    <mergeCell ref="AI436:AI438"/>
    <mergeCell ref="AI433:AI435"/>
    <mergeCell ref="AI439:AI442"/>
    <mergeCell ref="F923:F925"/>
    <mergeCell ref="G923:G925"/>
    <mergeCell ref="H923:H925"/>
    <mergeCell ref="I923:I925"/>
    <mergeCell ref="N923:N925"/>
    <mergeCell ref="O923:O925"/>
    <mergeCell ref="P923:P925"/>
    <mergeCell ref="Q923:Q925"/>
    <mergeCell ref="R923:R925"/>
    <mergeCell ref="S923:S925"/>
    <mergeCell ref="T923:T925"/>
    <mergeCell ref="U923:U925"/>
    <mergeCell ref="V923:V925"/>
    <mergeCell ref="W923:W925"/>
    <mergeCell ref="X923:X925"/>
    <mergeCell ref="Y923:Y925"/>
    <mergeCell ref="Z923:Z925"/>
    <mergeCell ref="AA923:AA925"/>
    <mergeCell ref="AB923:AB925"/>
    <mergeCell ref="AC923:AC925"/>
    <mergeCell ref="AD923:AD925"/>
    <mergeCell ref="AE923:AE925"/>
    <mergeCell ref="AF923:AF925"/>
    <mergeCell ref="AI505:AI507"/>
    <mergeCell ref="AD502:AD504"/>
    <mergeCell ref="AF505:AF507"/>
    <mergeCell ref="AH821:AH823"/>
    <mergeCell ref="AI821:AI823"/>
    <mergeCell ref="AA808:AA810"/>
    <mergeCell ref="Z790:Z791"/>
    <mergeCell ref="W796:W797"/>
    <mergeCell ref="X796:X797"/>
    <mergeCell ref="Y796:Y797"/>
    <mergeCell ref="Z796:Z797"/>
    <mergeCell ref="AA796:AA797"/>
    <mergeCell ref="AB796:AB797"/>
    <mergeCell ref="AC796:AC797"/>
    <mergeCell ref="AD796:AD797"/>
    <mergeCell ref="AE796:AE797"/>
    <mergeCell ref="AF796:AF797"/>
    <mergeCell ref="Z804:Z807"/>
    <mergeCell ref="AG840:AG842"/>
    <mergeCell ref="AG843:AG845"/>
    <mergeCell ref="AG833:AG836"/>
    <mergeCell ref="AB801:AB803"/>
    <mergeCell ref="AG894:AG896"/>
    <mergeCell ref="AG476:AG478"/>
    <mergeCell ref="AH476:AH478"/>
    <mergeCell ref="AI476:AI478"/>
    <mergeCell ref="X485:X487"/>
    <mergeCell ref="AB482:AB484"/>
    <mergeCell ref="AF479:AF481"/>
    <mergeCell ref="AG479:AG481"/>
    <mergeCell ref="AB811:AB813"/>
    <mergeCell ref="AC811:AC813"/>
    <mergeCell ref="AI502:AI504"/>
    <mergeCell ref="AE488:AE491"/>
    <mergeCell ref="AF488:AF491"/>
    <mergeCell ref="AI499:AI501"/>
    <mergeCell ref="W706:W708"/>
    <mergeCell ref="AC731:AC733"/>
    <mergeCell ref="AC734:AC735"/>
    <mergeCell ref="AD734:AD735"/>
    <mergeCell ref="AB734:AB735"/>
    <mergeCell ref="AC749:AC751"/>
    <mergeCell ref="AH636:AH639"/>
    <mergeCell ref="AH644:AH646"/>
    <mergeCell ref="AD640:AD643"/>
    <mergeCell ref="Y713:Y715"/>
    <mergeCell ref="AI792:AI795"/>
    <mergeCell ref="AF656:AF659"/>
    <mergeCell ref="Z759:Z761"/>
    <mergeCell ref="AD670:AD673"/>
    <mergeCell ref="W644:W646"/>
    <mergeCell ref="AI636:AI639"/>
    <mergeCell ref="X636:X639"/>
    <mergeCell ref="AF786:AF789"/>
    <mergeCell ref="W849:W851"/>
    <mergeCell ref="X833:X836"/>
    <mergeCell ref="Y833:Y836"/>
    <mergeCell ref="X703:X705"/>
    <mergeCell ref="Z849:Z851"/>
    <mergeCell ref="AA821:AA823"/>
    <mergeCell ref="AA833:AA836"/>
    <mergeCell ref="W830:W832"/>
    <mergeCell ref="AB821:AB823"/>
    <mergeCell ref="AC821:AC823"/>
    <mergeCell ref="AH414:AH417"/>
    <mergeCell ref="U253:U256"/>
    <mergeCell ref="V253:V256"/>
    <mergeCell ref="W253:W256"/>
    <mergeCell ref="X253:X256"/>
    <mergeCell ref="Y253:Y256"/>
    <mergeCell ref="Z253:Z256"/>
    <mergeCell ref="AA253:AA256"/>
    <mergeCell ref="AB253:AB256"/>
    <mergeCell ref="AC253:AC256"/>
    <mergeCell ref="AD253:AD256"/>
    <mergeCell ref="AE253:AE256"/>
    <mergeCell ref="AF253:AF256"/>
    <mergeCell ref="AG253:AG256"/>
    <mergeCell ref="AH253:AH256"/>
    <mergeCell ref="AI253:AI256"/>
    <mergeCell ref="AJ253:AJ256"/>
    <mergeCell ref="B257:B259"/>
    <mergeCell ref="C257:C259"/>
    <mergeCell ref="D257:D259"/>
    <mergeCell ref="E257:E259"/>
    <mergeCell ref="F257:F259"/>
    <mergeCell ref="G257:G259"/>
    <mergeCell ref="H257:H259"/>
    <mergeCell ref="I257:I259"/>
    <mergeCell ref="N257:N259"/>
    <mergeCell ref="O257:O259"/>
    <mergeCell ref="P257:P259"/>
    <mergeCell ref="Q257:Q259"/>
    <mergeCell ref="R257:R259"/>
    <mergeCell ref="S257:S259"/>
    <mergeCell ref="T257:T259"/>
    <mergeCell ref="U257:U259"/>
    <mergeCell ref="V257:V259"/>
    <mergeCell ref="W257:W259"/>
    <mergeCell ref="X257:X259"/>
    <mergeCell ref="Y257:Y259"/>
    <mergeCell ref="Z257:Z259"/>
    <mergeCell ref="AA257:AA259"/>
    <mergeCell ref="AB257:AB259"/>
    <mergeCell ref="AJ257:AJ259"/>
    <mergeCell ref="B361:B363"/>
    <mergeCell ref="C361:C363"/>
    <mergeCell ref="D361:D363"/>
    <mergeCell ref="E361:E363"/>
    <mergeCell ref="F361:F363"/>
    <mergeCell ref="G361:G363"/>
    <mergeCell ref="H361:H363"/>
    <mergeCell ref="I361:I363"/>
    <mergeCell ref="N361:N363"/>
    <mergeCell ref="O361:O363"/>
    <mergeCell ref="P361:P363"/>
    <mergeCell ref="Q361:Q363"/>
    <mergeCell ref="R361:R363"/>
    <mergeCell ref="S361:S363"/>
    <mergeCell ref="T361:T363"/>
    <mergeCell ref="U361:U363"/>
    <mergeCell ref="V361:V363"/>
    <mergeCell ref="W361:W363"/>
    <mergeCell ref="X361:X363"/>
    <mergeCell ref="Y361:Y363"/>
    <mergeCell ref="Z361:Z363"/>
    <mergeCell ref="AA361:AA363"/>
    <mergeCell ref="AI414:AI417"/>
    <mergeCell ref="H234:H236"/>
    <mergeCell ref="I234:I236"/>
    <mergeCell ref="N234:N236"/>
    <mergeCell ref="O234:O236"/>
    <mergeCell ref="P234:P236"/>
    <mergeCell ref="Q234:Q236"/>
    <mergeCell ref="R234:R236"/>
    <mergeCell ref="S234:S236"/>
    <mergeCell ref="T234:T236"/>
    <mergeCell ref="U234:U236"/>
    <mergeCell ref="V234:V236"/>
    <mergeCell ref="W234:W236"/>
    <mergeCell ref="X234:X236"/>
    <mergeCell ref="Y234:Y236"/>
    <mergeCell ref="Z234:Z236"/>
    <mergeCell ref="AA234:AA236"/>
    <mergeCell ref="AB234:AB236"/>
    <mergeCell ref="AC234:AC236"/>
    <mergeCell ref="AD234:AD236"/>
    <mergeCell ref="AE234:AE236"/>
    <mergeCell ref="AF234:AF236"/>
    <mergeCell ref="AG234:AG236"/>
    <mergeCell ref="AH234:AH236"/>
    <mergeCell ref="AI234:AI236"/>
    <mergeCell ref="AH257:AH259"/>
    <mergeCell ref="AI257:AI259"/>
    <mergeCell ref="AJ527:AJ529"/>
    <mergeCell ref="O604:O606"/>
    <mergeCell ref="AC553:AC555"/>
    <mergeCell ref="Y640:Y643"/>
    <mergeCell ref="AE1446:AE1449"/>
    <mergeCell ref="AF1446:AF1449"/>
    <mergeCell ref="AG1446:AG1449"/>
    <mergeCell ref="AH1446:AH1449"/>
    <mergeCell ref="AI1446:AI1449"/>
    <mergeCell ref="AJ1446:AJ1449"/>
    <mergeCell ref="AH379:AH382"/>
    <mergeCell ref="W439:W442"/>
    <mergeCell ref="Q656:Q659"/>
    <mergeCell ref="T617:T620"/>
    <mergeCell ref="AE401:AE403"/>
    <mergeCell ref="AB404:AB407"/>
    <mergeCell ref="AE553:AE555"/>
    <mergeCell ref="Y465:Y468"/>
    <mergeCell ref="Z465:Z468"/>
    <mergeCell ref="AA465:AA468"/>
    <mergeCell ref="AB485:AB487"/>
    <mergeCell ref="W469:W472"/>
    <mergeCell ref="Z485:Z487"/>
    <mergeCell ref="AH462:AH464"/>
    <mergeCell ref="AI462:AI464"/>
    <mergeCell ref="AB479:AB481"/>
    <mergeCell ref="AC479:AC481"/>
    <mergeCell ref="AJ499:AJ501"/>
    <mergeCell ref="AE1102:AE1105"/>
    <mergeCell ref="AI1007:AI1009"/>
    <mergeCell ref="V1016:V1018"/>
    <mergeCell ref="X1016:X1018"/>
    <mergeCell ref="AE991:AE993"/>
    <mergeCell ref="AA1025:AA1027"/>
    <mergeCell ref="AH1028:AH1030"/>
    <mergeCell ref="Z1038:Z1040"/>
    <mergeCell ref="T253:T256"/>
    <mergeCell ref="AI465:AI468"/>
    <mergeCell ref="AD361:AD363"/>
    <mergeCell ref="AE361:AE363"/>
    <mergeCell ref="AF361:AF363"/>
    <mergeCell ref="AG361:AG363"/>
    <mergeCell ref="AH361:AH363"/>
    <mergeCell ref="AI361:AI363"/>
    <mergeCell ref="AJ361:AJ363"/>
    <mergeCell ref="AG257:AG259"/>
    <mergeCell ref="AD257:AD259"/>
    <mergeCell ref="AE257:AE259"/>
    <mergeCell ref="AF257:AF259"/>
    <mergeCell ref="AC332:AC335"/>
    <mergeCell ref="AD311:AD312"/>
    <mergeCell ref="AB301:AB304"/>
    <mergeCell ref="AB323:AB325"/>
    <mergeCell ref="AF313:AF315"/>
    <mergeCell ref="AG313:AG315"/>
    <mergeCell ref="AF301:AF304"/>
    <mergeCell ref="AE355:AE357"/>
    <mergeCell ref="AJ285:AJ288"/>
    <mergeCell ref="AJ320:AJ322"/>
    <mergeCell ref="Y345:Y347"/>
    <mergeCell ref="AG308:AG310"/>
    <mergeCell ref="AC336:AC338"/>
    <mergeCell ref="AG323:AG325"/>
    <mergeCell ref="AF332:AF335"/>
    <mergeCell ref="V298:V300"/>
    <mergeCell ref="V301:V304"/>
    <mergeCell ref="V305:V307"/>
    <mergeCell ref="AI298:AI300"/>
    <mergeCell ref="AD295:AD297"/>
    <mergeCell ref="AE311:AE312"/>
    <mergeCell ref="AD320:AD322"/>
    <mergeCell ref="AE320:AE322"/>
    <mergeCell ref="AG332:AG335"/>
    <mergeCell ref="AG329:AG331"/>
    <mergeCell ref="Z260:Z262"/>
    <mergeCell ref="AB289:AB291"/>
    <mergeCell ref="AB342:AB344"/>
    <mergeCell ref="R266:R268"/>
    <mergeCell ref="AA316:AA319"/>
    <mergeCell ref="R250:R252"/>
    <mergeCell ref="S260:S262"/>
    <mergeCell ref="T260:T262"/>
    <mergeCell ref="AA260:AA262"/>
    <mergeCell ref="AB266:AB268"/>
    <mergeCell ref="B329:B331"/>
    <mergeCell ref="P355:P357"/>
    <mergeCell ref="AA272:AA275"/>
    <mergeCell ref="S276:S278"/>
    <mergeCell ref="T276:T278"/>
    <mergeCell ref="S279:S281"/>
    <mergeCell ref="T279:T281"/>
    <mergeCell ref="O292:O294"/>
    <mergeCell ref="S342:S344"/>
    <mergeCell ref="T342:T344"/>
    <mergeCell ref="O295:O297"/>
    <mergeCell ref="P298:P300"/>
    <mergeCell ref="O313:O315"/>
    <mergeCell ref="T313:T315"/>
    <mergeCell ref="Q313:Q315"/>
    <mergeCell ref="N240:N242"/>
    <mergeCell ref="AJ243:AJ245"/>
    <mergeCell ref="AJ234:AJ236"/>
    <mergeCell ref="B237:B239"/>
    <mergeCell ref="C237:C239"/>
    <mergeCell ref="D237:D239"/>
    <mergeCell ref="E237:E239"/>
    <mergeCell ref="F237:F239"/>
    <mergeCell ref="G237:G239"/>
    <mergeCell ref="H237:H239"/>
    <mergeCell ref="I237:I239"/>
    <mergeCell ref="N237:N239"/>
    <mergeCell ref="O237:O239"/>
    <mergeCell ref="P237:P239"/>
    <mergeCell ref="Q237:Q239"/>
    <mergeCell ref="R237:R239"/>
    <mergeCell ref="S237:S239"/>
    <mergeCell ref="T237:T239"/>
    <mergeCell ref="U237:U239"/>
    <mergeCell ref="V237:V239"/>
    <mergeCell ref="W237:W239"/>
    <mergeCell ref="X237:X239"/>
    <mergeCell ref="Y237:Y239"/>
    <mergeCell ref="Z237:Z239"/>
    <mergeCell ref="AA237:AA239"/>
    <mergeCell ref="AB237:AB239"/>
    <mergeCell ref="AC237:AC239"/>
    <mergeCell ref="AD237:AD239"/>
    <mergeCell ref="AE237:AE239"/>
    <mergeCell ref="AF237:AF239"/>
    <mergeCell ref="AG237:AG239"/>
    <mergeCell ref="AH237:AH239"/>
    <mergeCell ref="AI237:AI239"/>
    <mergeCell ref="AJ237:AJ239"/>
    <mergeCell ref="B234:B236"/>
    <mergeCell ref="C234:C236"/>
    <mergeCell ref="D234:D236"/>
    <mergeCell ref="E234:E236"/>
    <mergeCell ref="G234:G236"/>
    <mergeCell ref="F234:F236"/>
    <mergeCell ref="B1742:B1744"/>
    <mergeCell ref="C1742:C1744"/>
    <mergeCell ref="D1742:D1744"/>
    <mergeCell ref="E1742:E1744"/>
    <mergeCell ref="F1742:F1744"/>
    <mergeCell ref="G1742:G1744"/>
    <mergeCell ref="H1742:H1744"/>
    <mergeCell ref="I1742:I1744"/>
    <mergeCell ref="N1742:N1744"/>
    <mergeCell ref="O1742:O1744"/>
    <mergeCell ref="P1742:P1744"/>
    <mergeCell ref="Q1742:Q1744"/>
    <mergeCell ref="R1742:R1744"/>
    <mergeCell ref="S1742:S1744"/>
    <mergeCell ref="T1742:T1744"/>
    <mergeCell ref="U1742:U1744"/>
    <mergeCell ref="V1742:V1744"/>
    <mergeCell ref="W1742:W1744"/>
    <mergeCell ref="X1742:X1744"/>
    <mergeCell ref="Y1742:Y1744"/>
    <mergeCell ref="Z1742:Z1744"/>
    <mergeCell ref="AA1742:AA1744"/>
    <mergeCell ref="AB1742:AB1744"/>
    <mergeCell ref="AC1742:AC1744"/>
    <mergeCell ref="AD1742:AD1744"/>
    <mergeCell ref="AE1742:AE1744"/>
    <mergeCell ref="AF1742:AF1744"/>
    <mergeCell ref="AG1742:AG1744"/>
    <mergeCell ref="AH1742:AH1744"/>
    <mergeCell ref="AI1742:AI1744"/>
    <mergeCell ref="AJ1742:AJ1744"/>
    <mergeCell ref="B1745:B1748"/>
    <mergeCell ref="C1745:C1748"/>
    <mergeCell ref="D1745:D1748"/>
    <mergeCell ref="E1745:E1748"/>
    <mergeCell ref="F1745:F1748"/>
    <mergeCell ref="G1745:G1748"/>
    <mergeCell ref="H1745:H1748"/>
    <mergeCell ref="I1745:I1748"/>
    <mergeCell ref="N1745:N1748"/>
    <mergeCell ref="O1745:O1748"/>
    <mergeCell ref="P1745:P1748"/>
    <mergeCell ref="Q1745:Q1748"/>
    <mergeCell ref="R1745:R1748"/>
    <mergeCell ref="S1745:S1748"/>
    <mergeCell ref="T1745:T1748"/>
    <mergeCell ref="U1745:U1748"/>
    <mergeCell ref="V1745:V1748"/>
    <mergeCell ref="W1745:W1748"/>
    <mergeCell ref="X1745:X1748"/>
    <mergeCell ref="Y1745:Y1748"/>
    <mergeCell ref="Z1745:Z1748"/>
    <mergeCell ref="AA1745:AA1748"/>
    <mergeCell ref="AB1745:AB1748"/>
    <mergeCell ref="AC1745:AC1748"/>
    <mergeCell ref="AD1745:AD1748"/>
    <mergeCell ref="AE1745:AE1748"/>
    <mergeCell ref="AF1745:AF1748"/>
    <mergeCell ref="AG1745:AG1748"/>
    <mergeCell ref="AH1745:AH1748"/>
    <mergeCell ref="AI1745:AI1748"/>
    <mergeCell ref="AJ1745:AJ1748"/>
    <mergeCell ref="D260:D262"/>
  </mergeCells>
  <phoneticPr fontId="1" type="noConversion"/>
  <pageMargins left="0.25" right="0.25" top="0.75" bottom="0.75" header="0.3" footer="0.3"/>
  <pageSetup paperSize="8" scale="3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F0476BB96A7164B90D2960AA627C483" ma:contentTypeVersion="12" ma:contentTypeDescription="Create a new document." ma:contentTypeScope="" ma:versionID="745156ee15df9240f33f0aa2c7d0abea">
  <xsd:schema xmlns:xsd="http://www.w3.org/2001/XMLSchema" xmlns:xs="http://www.w3.org/2001/XMLSchema" xmlns:p="http://schemas.microsoft.com/office/2006/metadata/properties" xmlns:ns3="e8c900e1-2df0-46c6-b970-3f90db3a8254" xmlns:ns4="0d3e8ea5-ff24-4ee2-85fa-e470bd92ae95" targetNamespace="http://schemas.microsoft.com/office/2006/metadata/properties" ma:root="true" ma:fieldsID="c5e3b89be2408d87a9d5d78ede60d8b8" ns3:_="" ns4:_="">
    <xsd:import namespace="e8c900e1-2df0-46c6-b970-3f90db3a8254"/>
    <xsd:import namespace="0d3e8ea5-ff24-4ee2-85fa-e470bd92ae95"/>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c900e1-2df0-46c6-b970-3f90db3a8254"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_activity" ma:index="16"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d3e8ea5-ff24-4ee2-85fa-e470bd92ae9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e8c900e1-2df0-46c6-b970-3f90db3a8254" xsi:nil="true"/>
  </documentManagement>
</p:properties>
</file>

<file path=customXml/itemProps1.xml><?xml version="1.0" encoding="utf-8"?>
<ds:datastoreItem xmlns:ds="http://schemas.openxmlformats.org/officeDocument/2006/customXml" ds:itemID="{C5C1C703-D3FC-4A1E-930D-BFD726D66E53}">
  <ds:schemaRefs>
    <ds:schemaRef ds:uri="http://schemas.microsoft.com/sharepoint/v3/contenttype/forms"/>
  </ds:schemaRefs>
</ds:datastoreItem>
</file>

<file path=customXml/itemProps2.xml><?xml version="1.0" encoding="utf-8"?>
<ds:datastoreItem xmlns:ds="http://schemas.openxmlformats.org/officeDocument/2006/customXml" ds:itemID="{D8437372-76E7-442D-83EA-FCFD557CE2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c900e1-2df0-46c6-b970-3f90db3a8254"/>
    <ds:schemaRef ds:uri="0d3e8ea5-ff24-4ee2-85fa-e470bd92a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804D4B-DB50-4825-B8E4-AE7F2BEE828F}">
  <ds:schemaRefs>
    <ds:schemaRef ds:uri="http://purl.org/dc/terms/"/>
    <ds:schemaRef ds:uri="http://purl.org/dc/dcmitype/"/>
    <ds:schemaRef ds:uri="http://purl.org/dc/elements/1.1/"/>
    <ds:schemaRef ds:uri="e8c900e1-2df0-46c6-b970-3f90db3a8254"/>
    <ds:schemaRef ds:uri="http://schemas.microsoft.com/office/infopath/2007/PartnerControls"/>
    <ds:schemaRef ds:uri="http://schemas.microsoft.com/office/2006/documentManagement/types"/>
    <ds:schemaRef ds:uri="http://schemas.openxmlformats.org/package/2006/metadata/core-properties"/>
    <ds:schemaRef ds:uri="0d3e8ea5-ff24-4ee2-85fa-e470bd92ae95"/>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Lapas1</vt:lpstr>
      <vt:lpstr>Lapas1!Print_Area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 DĖL ATNAUJINTO 2021–2027 METŲ VIDAUS REIKALŲ MINISTERIJOS KVIETIMŲ TEIKTI PROJEKTŲ ĮGYVENDINIMO PLANUS PLANO - info@cpva.lt</dc:title>
  <dc:subject/>
  <dc:creator>Julija Maniuškina</dc:creator>
  <cp:keywords/>
  <dc:description/>
  <cp:lastModifiedBy>Dalia Česlauskaitė</cp:lastModifiedBy>
  <cp:revision/>
  <dcterms:created xsi:type="dcterms:W3CDTF">2022-12-16T11:51:22Z</dcterms:created>
  <dcterms:modified xsi:type="dcterms:W3CDTF">2026-06-04T11:34:39Z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0x010100BF0476BB96A7164B90D2960AA627C483</vt:lpwstr>
  </property>
  <property fmtid="{D5CDD505-2E9C-101B-9397-08002B2CF9AE}" pid="3" name="DmsCPVADocSubtype">
    <vt:lpwstr/>
  </property>
  <property fmtid="{D5CDD505-2E9C-101B-9397-08002B2CF9AE}" pid="4" name="DmsCPVADocProgram">
    <vt:lpwstr/>
  </property>
  <property fmtid="{D5CDD505-2E9C-101B-9397-08002B2CF9AE}" pid="5" name="DmsReceivedDocType">
    <vt:lpwstr/>
  </property>
  <property fmtid="{D5CDD505-2E9C-101B-9397-08002B2CF9AE}" pid="6" name="DmsPermissionsDivisions">
    <vt:lpwstr>47;#Bendrųjų reikalų skyrius|98e1b560-c021-41d6-9632-b7f5b05ae6e9;#3308;#Procesų valdymo skyrius|1d2453fc-c175-46b4-b9fe-6151c1a059d8;#638;#Urbanistinės plėtros projektų skyrius|1cbfa67d-003e-4b6e-82ba-1215416a7de7</vt:lpwstr>
  </property>
  <property fmtid="{D5CDD505-2E9C-101B-9397-08002B2CF9AE}" pid="7" name="DmsCPVAOtherResponsiblePersons">
    <vt:lpwstr/>
  </property>
  <property fmtid="{D5CDD505-2E9C-101B-9397-08002B2CF9AE}" pid="8" name="DmsPermissionsUsers">
    <vt:lpwstr>1073741823;#Sistemos abonementas;#803;#Neringa Sabienė;#876;#Lina Mechoncevė;#142;#Vygandas Alekna;#143;#Rūta Kizienė;#1287;#Jurgita Ramanauskienė</vt:lpwstr>
  </property>
  <property fmtid="{D5CDD505-2E9C-101B-9397-08002B2CF9AE}" pid="9" name="DmsRegState">
    <vt:lpwstr>Naujas</vt:lpwstr>
  </property>
  <property fmtid="{D5CDD505-2E9C-101B-9397-08002B2CF9AE}" pid="10" name="DmsAquisitionType">
    <vt:lpwstr>8</vt:lpwstr>
  </property>
  <property fmtid="{D5CDD505-2E9C-101B-9397-08002B2CF9AE}" pid="11" name="DmsResponsiblePerson">
    <vt:lpwstr/>
  </property>
  <property fmtid="{D5CDD505-2E9C-101B-9397-08002B2CF9AE}" pid="12" name="DmsDocPrepAdocType">
    <vt:lpwstr>-</vt:lpwstr>
  </property>
  <property fmtid="{D5CDD505-2E9C-101B-9397-08002B2CF9AE}" pid="13" name="DmsReceivedDocDate">
    <vt:filetime>2024-02-29T08:13:00Z</vt:filetime>
  </property>
  <property fmtid="{D5CDD505-2E9C-101B-9397-08002B2CF9AE}" pid="14" name="DmsPermissionsFlags">
    <vt:lpwstr>,SECTRUE,</vt:lpwstr>
  </property>
  <property fmtid="{D5CDD505-2E9C-101B-9397-08002B2CF9AE}" pid="15" name="TaxCatchAll">
    <vt:lpwstr/>
  </property>
  <property fmtid="{D5CDD505-2E9C-101B-9397-08002B2CF9AE}" pid="16" name="DmsRegPerson">
    <vt:lpwstr/>
  </property>
  <property fmtid="{D5CDD505-2E9C-101B-9397-08002B2CF9AE}" pid="17" name="bef85333021544dbbbb8b847b70284cc">
    <vt:lpwstr/>
  </property>
  <property fmtid="{D5CDD505-2E9C-101B-9397-08002B2CF9AE}" pid="18" name="m365da387ea240238c0d83c321188a1c">
    <vt:lpwstr/>
  </property>
  <property fmtid="{D5CDD505-2E9C-101B-9397-08002B2CF9AE}" pid="19" name="o3cb2451d6904553a72e202c291dd6d8">
    <vt:lpwstr/>
  </property>
  <property fmtid="{D5CDD505-2E9C-101B-9397-08002B2CF9AE}" pid="20" name="b1f23dead1274c488d632b6cb8d4aba0">
    <vt:lpwstr/>
  </property>
  <property fmtid="{D5CDD505-2E9C-101B-9397-08002B2CF9AE}" pid="21" name="DmsRegister">
    <vt:lpwstr>110452</vt:lpwstr>
  </property>
  <property fmtid="{D5CDD505-2E9C-101B-9397-08002B2CF9AE}" pid="22" name="DmsCase">
    <vt:lpwstr>107901</vt:lpwstr>
  </property>
</Properties>
</file>